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J:\財政課\財政係\０２財政\決算統計\●18 R2財政状況資料集\【311〆】令和２年度財政状況資料集の作成等について\◎県へ提出\"/>
    </mc:Choice>
  </mc:AlternateContent>
  <xr:revisionPtr revIDLastSave="0" documentId="13_ncr:1_{4AB4B2C6-3CC9-475F-AAF2-E0CD618C66B1}"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W37" i="10"/>
  <c r="BE37" i="10"/>
  <c r="U37" i="10"/>
  <c r="C37" i="10"/>
  <c r="CO36" i="10"/>
  <c r="BW36" i="10"/>
  <c r="BE36" i="10"/>
  <c r="CO35" i="10"/>
  <c r="BW35" i="10"/>
  <c r="BE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l="1"/>
  <c r="AM36" i="10" s="1"/>
  <c r="AM37" i="10" s="1"/>
  <c r="AM38" i="10" s="1"/>
  <c r="BE34" i="10" l="1"/>
</calcChain>
</file>

<file path=xl/sharedStrings.xml><?xml version="1.0" encoding="utf-8"?>
<sst xmlns="http://schemas.openxmlformats.org/spreadsheetml/2006/main" count="1116" uniqueCount="623">
  <si>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</si>
  <si>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</si>
  <si>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</si>
  <si>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</si>
  <si>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</si>
  <si>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</si>
  <si>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</si>
  <si>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</si>
  <si>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</si>
  <si>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</si>
  <si>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</si>
  <si>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</si>
  <si>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</si>
  <si>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</si>
  <si>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</si>
  <si>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</si>
  <si>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</si>
  <si>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</si>
  <si>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</si>
  <si>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</si>
  <si>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</si>
  <si>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</si>
  <si>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</si>
  <si>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</si>
  <si>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</si>
  <si>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</si>
  <si>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</si>
  <si>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</si>
  <si>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</si>
  <si>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</si>
  <si>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</si>
  <si>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</si>
  <si>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</si>
  <si>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</si>
  <si>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</si>
  <si>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</si>
  <si>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</si>
  <si>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</si>
  <si>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</si>
  <si>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</si>
  <si>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</si>
  <si>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</si>
  <si>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</si>
  <si>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</si>
  <si>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</si>
  <si>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</si>
  <si>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</si>
  <si>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</si>
  <si>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</si>
  <si>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</si>
  <si>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</si>
  <si>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</si>
  <si>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</si>
  <si>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</si>
  <si>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</si>
  <si>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</si>
  <si>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</si>
  <si>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</si>
  <si>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</si>
  <si>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</si>
  <si>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</si>
  <si>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</si>
  <si>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</si>
  <si>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</si>
  <si>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</si>
  <si>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</si>
  <si>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</si>
  <si>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</si>
  <si>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</si>
  <si>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</si>
  <si>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</si>
  <si>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</si>
  <si>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</si>
  <si>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</si>
  <si>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</si>
  <si>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</si>
  <si>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</si>
  <si>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</si>
  <si>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</si>
  <si>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</si>
  <si>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</si>
  <si>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</si>
  <si>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</si>
  <si>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</si>
  <si>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</si>
  <si>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</si>
  <si>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</si>
  <si>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</si>
  <si>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</si>
  <si>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</si>
  <si>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</si>
  <si>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</si>
  <si>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</si>
  <si>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</si>
  <si>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</si>
  <si>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</si>
  <si>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</si>
  <si>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</si>
  <si>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</si>
  <si>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</si>
  <si>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</si>
  <si>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</si>
  <si>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</si>
  <si>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</si>
  <si>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</si>
  <si>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</si>
  <si>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</si>
  <si>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</si>
  <si>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</si>
  <si>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</si>
  <si>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</si>
  <si>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</si>
  <si>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</si>
  <si>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</si>
  <si>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</si>
  <si>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</si>
  <si>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</si>
  <si>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</si>
  <si>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</si>
  <si>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</si>
  <si>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</si>
  <si>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</si>
  <si>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</si>
  <si>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</si>
  <si>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</si>
  <si>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</si>
  <si>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</si>
  <si>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</si>
  <si>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</si>
  <si>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</si>
  <si>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</si>
  <si>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</si>
  <si>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</si>
  <si>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</si>
  <si>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</si>
  <si>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</si>
  <si>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</si>
  <si>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</si>
  <si>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</si>
  <si>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</si>
  <si>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</si>
  <si>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</si>
  <si>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</si>
  <si>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</si>
  <si>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</si>
  <si>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</si>
  <si>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</si>
  <si>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</si>
  <si>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</si>
  <si>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</si>
  <si>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</si>
  <si>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</si>
  <si>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</si>
  <si>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</si>
  <si>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</si>
  <si>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</si>
  <si>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</si>
  <si>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</si>
  <si>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</si>
  <si>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</si>
  <si>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</si>
  <si>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</si>
  <si>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</si>
  <si>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</si>
  <si>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</si>
  <si>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</si>
  <si>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</si>
  <si>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</si>
  <si>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</si>
  <si>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</si>
  <si>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</si>
  <si>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</si>
  <si>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</si>
  <si>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</si>
  <si>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</si>
  <si>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</si>
  <si>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</si>
  <si>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</si>
  <si>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</si>
  <si>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</si>
  <si>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</si>
  <si>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</si>
  <si>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</si>
  <si>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</si>
  <si>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</si>
  <si>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</si>
  <si>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</si>
  <si>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</si>
  <si>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</si>
  <si>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</si>
  <si>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</si>
  <si>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</si>
  <si>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</si>
  <si>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</si>
  <si>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</si>
  <si>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</si>
  <si>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</si>
  <si>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</si>
  <si>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</si>
  <si>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</si>
  <si>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</si>
  <si>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</si>
  <si>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</si>
  <si>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</si>
  <si>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</si>
  <si>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</si>
  <si>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</si>
  <si>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</si>
  <si>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</si>
  <si>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</si>
  <si>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</si>
  <si>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</si>
  <si>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静岡県掛川市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</si>
  <si>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</si>
  <si>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</si>
  <si>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</si>
  <si>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</si>
  <si>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</si>
  <si>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</si>
  <si>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</si>
  <si>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</si>
  <si>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</si>
  <si>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</si>
  <si>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</si>
  <si>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</si>
  <si>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</si>
  <si>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</si>
  <si>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</si>
  <si>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</si>
  <si>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</si>
  <si>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</si>
  <si>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</si>
  <si>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</si>
  <si>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</si>
  <si>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</si>
  <si>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</si>
  <si>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</si>
  <si>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</si>
  <si>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</si>
  <si>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</si>
  <si>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</si>
  <si>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</si>
  <si>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</si>
  <si>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</si>
  <si>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</si>
  <si>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</si>
  <si>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</si>
  <si>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</si>
  <si>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</si>
  <si>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</si>
  <si>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</si>
  <si>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</si>
  <si>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</si>
  <si>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</si>
  <si>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</si>
  <si>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</si>
  <si>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</si>
  <si>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</si>
  <si>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</si>
  <si>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</si>
  <si>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</si>
  <si>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</si>
  <si>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</si>
  <si>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</si>
  <si>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</si>
  <si>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</si>
  <si>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</si>
  <si>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</si>
  <si>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</si>
  <si>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</si>
  <si>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</si>
  <si>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</si>
  <si>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</si>
  <si>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</si>
  <si>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</si>
  <si>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</si>
  <si>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</si>
  <si>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</si>
  <si>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</si>
  <si>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</si>
  <si>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</si>
  <si>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</si>
  <si>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</si>
  <si>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</si>
  <si>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</si>
  <si>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</si>
  <si>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</si>
  <si>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</si>
  <si>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</si>
  <si>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</si>
  <si>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</si>
  <si>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</si>
  <si>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</si>
  <si>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</si>
  <si>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</si>
  <si>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</si>
  <si>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</si>
  <si>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</si>
  <si>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</si>
  <si>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</si>
  <si>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</si>
  <si>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</si>
  <si>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</si>
  <si>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</si>
  <si>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</si>
  <si>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</si>
  <si>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</si>
  <si>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</si>
  <si>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</si>
  <si>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</si>
  <si>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</si>
  <si>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</si>
  <si>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</si>
  <si>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</si>
  <si>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</si>
  <si>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</si>
  <si>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</si>
  <si>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</si>
  <si>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</si>
  <si>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</si>
  <si>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</si>
  <si>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</si>
  <si>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</si>
  <si>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</si>
  <si>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</si>
  <si>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</si>
  <si>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</si>
  <si>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</si>
  <si>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</si>
  <si>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</si>
  <si>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</si>
  <si>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</si>
  <si>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</si>
  <si>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</si>
  <si>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</si>
  <si>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</si>
  <si>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</si>
  <si>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</si>
  <si>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</si>
  <si>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</si>
  <si>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</si>
  <si>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</si>
  <si>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</si>
  <si>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</si>
  <si>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</si>
  <si>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</si>
  <si>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</si>
  <si>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</si>
  <si>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</si>
  <si>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</si>
  <si>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</si>
  <si>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</si>
  <si>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</si>
  <si>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</si>
  <si>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</si>
  <si>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</si>
  <si>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</si>
  <si>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</si>
  <si>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</si>
  <si>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</si>
  <si>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</si>
  <si>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</si>
  <si>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</si>
  <si>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</si>
  <si>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</si>
  <si>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</si>
  <si>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</si>
  <si>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静岡県掛川市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</si>
  <si>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</si>
  <si>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</si>
  <si>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</si>
  <si>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</si>
  <si>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</si>
  <si>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</si>
  <si>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</si>
  <si>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</si>
  <si>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</si>
  <si>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</si>
  <si>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</si>
  <si>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</si>
  <si>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</si>
  <si>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</si>
  <si>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</si>
  <si>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</si>
  <si>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</si>
  <si>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</si>
  <si>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</si>
  <si>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</si>
  <si>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</si>
  <si>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</si>
  <si>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</si>
  <si>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</si>
  <si>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</si>
  <si>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</si>
  <si>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</si>
  <si>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</si>
  <si>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</si>
  <si>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</si>
  <si>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</si>
  <si>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</si>
  <si>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</si>
  <si>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</si>
  <si>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</si>
  <si>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</si>
  <si>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</si>
  <si>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</si>
  <si>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</si>
  <si>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</si>
  <si>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</si>
  <si>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</si>
  <si>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法適用企業</t>
    <phoneticPr fontId="5"/>
  </si>
  <si>
    <t>公共下水道事業会計</t>
    <phoneticPr fontId="5"/>
  </si>
  <si>
    <t>農業集落排水事業会計</t>
    <phoneticPr fontId="5"/>
  </si>
  <si>
    <t>法適用企業</t>
    <phoneticPr fontId="5"/>
  </si>
  <si>
    <t>浄化槽市町村設置推進事業会計</t>
    <phoneticPr fontId="5"/>
  </si>
  <si>
    <t>大坂・土方工業用地整備事業特別会計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</si>
  <si>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</si>
  <si>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</si>
  <si>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</si>
  <si>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</si>
  <si>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</si>
  <si>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</si>
  <si>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</si>
  <si>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</si>
  <si>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</si>
  <si>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</si>
  <si>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</si>
  <si>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</si>
  <si>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</si>
  <si>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</si>
  <si>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</si>
  <si>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</si>
  <si>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</si>
  <si>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</si>
  <si>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</si>
  <si>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</si>
  <si>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</si>
  <si>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</si>
  <si>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</si>
  <si>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</si>
  <si>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</si>
  <si>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</si>
  <si>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</si>
  <si>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</si>
  <si>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</si>
  <si>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</si>
  <si>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</si>
  <si>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</si>
  <si>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</si>
  <si>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</si>
  <si>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</si>
  <si>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</si>
  <si>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</si>
  <si>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</si>
  <si>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</si>
  <si>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</si>
  <si>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</si>
  <si>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</si>
  <si>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</si>
  <si>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</si>
  <si>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</si>
  <si>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</si>
  <si>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</si>
  <si>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</si>
  <si>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</si>
  <si>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</si>
  <si>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</si>
  <si>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</si>
  <si>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</si>
  <si>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</si>
  <si>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</si>
  <si>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</si>
  <si>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</si>
  <si>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</si>
  <si>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</si>
  <si>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</si>
  <si>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</si>
  <si>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</si>
  <si>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</si>
  <si>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</si>
  <si>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</si>
  <si>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</si>
  <si>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</si>
  <si>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</si>
  <si>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</si>
  <si>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浄化槽市町村設置推進事業特別会計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</si>
  <si>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</si>
  <si>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</si>
  <si>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</si>
  <si>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</si>
  <si>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</si>
  <si>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</si>
  <si>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</si>
  <si>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</si>
  <si>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</si>
  <si>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</si>
  <si>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</si>
  <si>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</si>
  <si>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</si>
  <si>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</si>
  <si>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</si>
  <si>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</si>
  <si>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</si>
  <si>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</si>
  <si>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</si>
  <si>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</si>
  <si>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</si>
  <si>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</si>
  <si>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</si>
  <si>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</si>
  <si>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</si>
  <si>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</si>
  <si>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</si>
  <si>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</si>
  <si>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</si>
  <si>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</si>
  <si>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</si>
  <si>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</si>
  <si>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</si>
  <si>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</si>
  <si>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</si>
  <si>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</si>
  <si>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</si>
  <si>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</si>
  <si>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</si>
  <si>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</si>
  <si>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</si>
  <si>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</si>
  <si>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</si>
  <si>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</si>
  <si>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</si>
  <si>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</si>
  <si>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</si>
  <si>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</si>
  <si>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</si>
  <si>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</si>
  <si>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</si>
  <si>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</si>
  <si>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</si>
  <si>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</si>
  <si>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</si>
  <si>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</si>
  <si>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</si>
  <si>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</si>
  <si>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</si>
  <si>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</si>
  <si>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</si>
  <si>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</si>
  <si>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</si>
  <si>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</si>
  <si>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</si>
  <si>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</si>
  <si>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</si>
  <si>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</si>
  <si>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</si>
  <si>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</si>
  <si>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</si>
  <si>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</si>
  <si>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</si>
  <si>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</si>
  <si>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</si>
  <si>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</si>
  <si>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</si>
  <si>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</si>
  <si>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</si>
  <si>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</si>
  <si>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</si>
  <si>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</si>
  <si>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</si>
  <si>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</si>
  <si>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</si>
  <si>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</si>
  <si>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1.67</t>
  </si>
  <si>
    <t>▲ 0.70</t>
  </si>
  <si>
    <t>▲ 0.35</t>
  </si>
  <si>
    <t>▲ 3.12</t>
  </si>
  <si>
    <t>水道事業会計</t>
  </si>
  <si>
    <t>一般会計</t>
  </si>
  <si>
    <t>公共用地取得特別会計</t>
  </si>
  <si>
    <t>国民健康保険特別会計</t>
  </si>
  <si>
    <t>介護保険特別会計</t>
  </si>
  <si>
    <t>公共下水道事業会計</t>
  </si>
  <si>
    <t>簡易水道特別会計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</si>
  <si>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</si>
  <si>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</si>
  <si>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</si>
  <si>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</si>
  <si>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</si>
  <si>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</si>
  <si>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</si>
  <si>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</si>
  <si>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</si>
  <si>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</si>
  <si>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簡易水道事業会計</t>
    <rPh sb="4" eb="6">
      <t>ジギョウ</t>
    </rPh>
    <phoneticPr fontId="5"/>
  </si>
  <si>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</si>
  <si>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</si>
  <si>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太田川原野谷川治水水防組合</t>
    <rPh sb="0" eb="2">
      <t>オオタ</t>
    </rPh>
    <rPh sb="2" eb="3">
      <t>ガワ</t>
    </rPh>
    <rPh sb="3" eb="6">
      <t>ハラノヤ</t>
    </rPh>
    <rPh sb="6" eb="7">
      <t>ガワ</t>
    </rPh>
    <rPh sb="7" eb="9">
      <t>チスイ</t>
    </rPh>
    <rPh sb="9" eb="11">
      <t>スイボウ</t>
    </rPh>
    <rPh sb="11" eb="13">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</si>
  <si>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</si>
  <si>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</si>
  <si>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</si>
  <si>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</si>
  <si>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</si>
  <si>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</si>
  <si>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</si>
  <si>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東遠工業用水道企業団</t>
    <rPh sb="0" eb="2">
      <t>トウエン</t>
    </rPh>
    <rPh sb="2" eb="5">
      <t>コウギョウヨウ</t>
    </rPh>
    <rPh sb="5" eb="7">
      <t>スイドウ</t>
    </rPh>
    <rPh sb="7" eb="9">
      <t>キギョウ</t>
    </rPh>
    <rPh sb="9" eb="10">
      <t>ダン</t>
    </rPh>
    <phoneticPr fontId="2"/>
  </si>
  <si>
    <t>掛川市・袋井市病院企業団</t>
    <rPh sb="0" eb="3">
      <t>カケガワシ</t>
    </rPh>
    <rPh sb="4" eb="7">
      <t>フクロイシ</t>
    </rPh>
    <rPh sb="7" eb="9">
      <t>ビョウイン</t>
    </rPh>
    <rPh sb="9" eb="11">
      <t>キギョウ</t>
    </rPh>
    <rPh sb="11" eb="12">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</si>
  <si>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</si>
  <si>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かけがわ街づくり</t>
    <rPh sb="4" eb="5">
      <t>マチ</t>
    </rPh>
    <phoneticPr fontId="2"/>
  </si>
  <si>
    <t>これっしかどころ</t>
    <phoneticPr fontId="2"/>
  </si>
  <si>
    <t>森の都ならここ</t>
    <rPh sb="0" eb="1">
      <t>モリ</t>
    </rPh>
    <rPh sb="2" eb="3">
      <t>ミヤコ</t>
    </rPh>
    <phoneticPr fontId="2"/>
  </si>
  <si>
    <t>掛川市文化財団</t>
    <rPh sb="0" eb="3">
      <t>カケガワシ</t>
    </rPh>
    <rPh sb="3" eb="5">
      <t>ブンカ</t>
    </rPh>
    <rPh sb="5" eb="7">
      <t>ザイダン</t>
    </rPh>
    <phoneticPr fontId="2"/>
  </si>
  <si>
    <t>大東マリーナ</t>
    <rPh sb="0" eb="2">
      <t>ダイトウ</t>
    </rPh>
    <phoneticPr fontId="2"/>
  </si>
  <si>
    <t>小笠掛川勤労者福祉サービスセンター</t>
    <rPh sb="0" eb="2">
      <t>オガサ</t>
    </rPh>
    <rPh sb="2" eb="4">
      <t>カケガワ</t>
    </rPh>
    <rPh sb="4" eb="7">
      <t>キンロウシャ</t>
    </rPh>
    <rPh sb="7" eb="9">
      <t>フクシ</t>
    </rPh>
    <phoneticPr fontId="2"/>
  </si>
  <si>
    <t>掛川市土地開発公社</t>
    <rPh sb="0" eb="3">
      <t>カケガワシ</t>
    </rPh>
    <rPh sb="3" eb="5">
      <t>トチ</t>
    </rPh>
    <rPh sb="5" eb="7">
      <t>カイハツ</t>
    </rPh>
    <rPh sb="7" eb="9">
      <t>コウシャ</t>
    </rPh>
    <phoneticPr fontId="2"/>
  </si>
  <si>
    <t>中東遠タスクフォースセンター</t>
    <rPh sb="0" eb="2">
      <t>チュウトウ</t>
    </rPh>
    <rPh sb="2" eb="3">
      <t>エン</t>
    </rPh>
    <phoneticPr fontId="2"/>
  </si>
  <si>
    <t>かけがわ報徳パワー</t>
    <rPh sb="4" eb="6">
      <t>ホウトク</t>
    </rPh>
    <phoneticPr fontId="2"/>
  </si>
  <si>
    <t>〇</t>
    <phoneticPr fontId="2"/>
  </si>
  <si>
    <t>地域福祉基金</t>
    <rPh sb="0" eb="2">
      <t>チイキ</t>
    </rPh>
    <rPh sb="2" eb="4">
      <t>フクシ</t>
    </rPh>
    <rPh sb="4" eb="6">
      <t>キキン</t>
    </rPh>
    <phoneticPr fontId="5"/>
  </si>
  <si>
    <t>ふるさと応援基金</t>
    <rPh sb="4" eb="6">
      <t>オウエン</t>
    </rPh>
    <rPh sb="6" eb="8">
      <t>キキン</t>
    </rPh>
    <phoneticPr fontId="5"/>
  </si>
  <si>
    <t>生涯学習公園化基金</t>
    <rPh sb="0" eb="2">
      <t>ショウガイ</t>
    </rPh>
    <rPh sb="2" eb="4">
      <t>ガクシュウ</t>
    </rPh>
    <rPh sb="4" eb="7">
      <t>コウエンカ</t>
    </rPh>
    <rPh sb="7" eb="9">
      <t>キキン</t>
    </rPh>
    <phoneticPr fontId="5"/>
  </si>
  <si>
    <t>公共施設整備基金</t>
    <rPh sb="0" eb="2">
      <t>コウキョウ</t>
    </rPh>
    <rPh sb="2" eb="4">
      <t>シセツ</t>
    </rPh>
    <rPh sb="4" eb="6">
      <t>セイビ</t>
    </rPh>
    <rPh sb="6" eb="8">
      <t>キキン</t>
    </rPh>
    <phoneticPr fontId="5"/>
  </si>
  <si>
    <t>-</t>
    <phoneticPr fontId="2"/>
  </si>
  <si>
    <t>地震・津波対策整備基金</t>
    <rPh sb="0" eb="2">
      <t>ジシン</t>
    </rPh>
    <rPh sb="3" eb="5">
      <t>ツナミ</t>
    </rPh>
    <rPh sb="5" eb="7">
      <t>タイサク</t>
    </rPh>
    <rPh sb="7" eb="9">
      <t>セイビ</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</si>
</sst>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88C1-49F4-AEB4-A657EDD285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65997</c:v>
                </c:pt>
                <c:pt idx="1">
                  <c:v>61808</c:v>
                </c:pt>
                <c:pt idx="2">
                  <c:v>60647</c:v>
                </c:pt>
                <c:pt idx="3">
                  <c:v>57928</c:v>
                </c:pt>
                <c:pt idx="4">
                  <c:v>62885</c:v>
                </c:pt>
              </c:numCache>
            </c:numRef>
          </c:val>
          <c:smooth val="0"/>
          <c:extLst>
            <c:ext xmlns:c16="http://schemas.microsoft.com/office/drawing/2014/chart" uri="{C3380CC4-5D6E-409C-BE32-E72D297353CC}">
              <c16:uniqueId val="{00000001-88C1-49F4-AEB4-A657EDD285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3.72</c:v>
                </c:pt>
                <c:pt idx="1">
                  <c:v>4.43</c:v>
                </c:pt>
                <c:pt idx="2">
                  <c:v>5.08</c:v>
                </c:pt>
                <c:pt idx="3">
                  <c:v>5.34</c:v>
                </c:pt>
                <c:pt idx="4">
                  <c:v>5.8</c:v>
                </c:pt>
              </c:numCache>
            </c:numRef>
          </c:val>
          <c:extLst>
            <c:ext xmlns:c16="http://schemas.microsoft.com/office/drawing/2014/chart" uri="{C3380CC4-5D6E-409C-BE32-E72D297353CC}">
              <c16:uniqueId val="{00000000-EFBF-4A9F-B5CA-430AE73FB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16.66</c:v>
                </c:pt>
                <c:pt idx="1">
                  <c:v>15.32</c:v>
                </c:pt>
                <c:pt idx="2">
                  <c:v>14.67</c:v>
                </c:pt>
                <c:pt idx="3">
                  <c:v>13.88</c:v>
                </c:pt>
                <c:pt idx="4">
                  <c:v>10.06</c:v>
                </c:pt>
              </c:numCache>
            </c:numRef>
          </c:val>
          <c:extLst>
            <c:ext xmlns:c16="http://schemas.microsoft.com/office/drawing/2014/chart" uri="{C3380CC4-5D6E-409C-BE32-E72D297353CC}">
              <c16:uniqueId val="{00000001-EFBF-4A9F-B5CA-430AE73FB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-1.67</c:v>
                </c:pt>
                <c:pt idx="1">
                  <c:v>-0.7</c:v>
                </c:pt>
                <c:pt idx="2">
                  <c:v>0.03</c:v>
                </c:pt>
                <c:pt idx="3">
                  <c:v>-0.35</c:v>
                </c:pt>
                <c:pt idx="4">
                  <c:v>-3.12</c:v>
                </c:pt>
              </c:numCache>
            </c:numRef>
          </c:val>
          <c:smooth val="0"/>
          <c:extLst>
            <c:ext xmlns:c16="http://schemas.microsoft.com/office/drawing/2014/chart" uri="{C3380CC4-5D6E-409C-BE32-E72D297353CC}">
              <c16:uniqueId val="{00000002-EFBF-4A9F-B5CA-430AE73FB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0-7012-4A08-9E6F-1ACB9D6BF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12-4A08-9E6F-1ACB9D6BFC0E}"/>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2-7012-4A08-9E6F-1ACB9D6BFC0E}"/>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0.09</c:v>
                </c:pt>
                <c:pt idx="8">
                  <c:v>#N/A</c:v>
                </c:pt>
                <c:pt idx="9">
                  <c:v>7.0000000000000007E-2</c:v>
                </c:pt>
              </c:numCache>
            </c:numRef>
          </c:val>
          <c:extLst>
            <c:ext xmlns:c16="http://schemas.microsoft.com/office/drawing/2014/chart" uri="{C3380CC4-5D6E-409C-BE32-E72D297353CC}">
              <c16:uniqueId val="{00000003-7012-4A08-9E6F-1ACB9D6BFC0E}"/>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4-7012-4A08-9E6F-1ACB9D6BFC0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0.46</c:v>
                </c:pt>
                <c:pt idx="2">
                  <c:v>#N/A</c:v>
                </c:pt>
                <c:pt idx="3">
                  <c:v>0.48</c:v>
                </c:pt>
                <c:pt idx="4">
                  <c:v>#N/A</c:v>
                </c:pt>
                <c:pt idx="5">
                  <c:v>1.06</c:v>
                </c:pt>
                <c:pt idx="6">
                  <c:v>#N/A</c:v>
                </c:pt>
                <c:pt idx="7">
                  <c:v>0.56999999999999995</c:v>
                </c:pt>
                <c:pt idx="8">
                  <c:v>#N/A</c:v>
                </c:pt>
                <c:pt idx="9">
                  <c:v>0.13</c:v>
                </c:pt>
              </c:numCache>
            </c:numRef>
          </c:val>
          <c:extLst>
            <c:ext xmlns:c16="http://schemas.microsoft.com/office/drawing/2014/chart" uri="{C3380CC4-5D6E-409C-BE32-E72D297353CC}">
              <c16:uniqueId val="{00000005-7012-4A08-9E6F-1ACB9D6BFC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2.4700000000000002</c:v>
                </c:pt>
                <c:pt idx="2">
                  <c:v>#N/A</c:v>
                </c:pt>
                <c:pt idx="3">
                  <c:v>2.27</c:v>
                </c:pt>
                <c:pt idx="4">
                  <c:v>#N/A</c:v>
                </c:pt>
                <c:pt idx="5">
                  <c:v>0.74</c:v>
                </c:pt>
                <c:pt idx="6">
                  <c:v>#N/A</c:v>
                </c:pt>
                <c:pt idx="7">
                  <c:v>0.94</c:v>
                </c:pt>
                <c:pt idx="8">
                  <c:v>#N/A</c:v>
                </c:pt>
                <c:pt idx="9">
                  <c:v>0.97</c:v>
                </c:pt>
              </c:numCache>
            </c:numRef>
          </c:val>
          <c:extLst>
            <c:ext xmlns:c16="http://schemas.microsoft.com/office/drawing/2014/chart" uri="{C3380CC4-5D6E-409C-BE32-E72D297353CC}">
              <c16:uniqueId val="{00000006-7012-4A08-9E6F-1ACB9D6BFC0E}"/>
            </c:ext>
          </c:extLst>
        </c:ser>
        <c:ser>
          <c:idx val="7"/>
          <c:order val="7"/>
          <c:tx>
            <c:strRef>
              <c:f>データシート!$A$34</c:f>
              <c:strCache>
                <c:ptCount val="1"/>
                <c:pt idx="0">
                  <c:v>公共用地取得特別会計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1.63</c:v>
                </c:pt>
                <c:pt idx="2">
                  <c:v>#N/A</c:v>
                </c:pt>
                <c:pt idx="3">
                  <c:v>1.81</c:v>
                </c:pt>
                <c:pt idx="4">
                  <c:v>#N/A</c:v>
                </c:pt>
                <c:pt idx="5">
                  <c:v>1.99</c:v>
                </c:pt>
                <c:pt idx="6">
                  <c:v>#N/A</c:v>
                </c:pt>
                <c:pt idx="7">
                  <c:v>1.98</c:v>
                </c:pt>
                <c:pt idx="8">
                  <c:v>#N/A</c:v>
                </c:pt>
                <c:pt idx="9">
                  <c:v>1.96</c:v>
                </c:pt>
              </c:numCache>
            </c:numRef>
          </c:val>
          <c:extLst>
            <c:ext xmlns:c16="http://schemas.microsoft.com/office/drawing/2014/chart" uri="{C3380CC4-5D6E-409C-BE32-E72D297353CC}">
              <c16:uniqueId val="{00000007-7012-4A08-9E6F-1ACB9D6BFC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c:v>
                </c:pt>
                <c:pt idx="2">
                  <c:v>#N/A</c:v>
                </c:pt>
                <c:pt idx="3">
                  <c:v>4.42</c:v>
                </c:pt>
                <c:pt idx="4">
                  <c:v>#N/A</c:v>
                </c:pt>
                <c:pt idx="5">
                  <c:v>5.0599999999999996</c:v>
                </c:pt>
                <c:pt idx="6">
                  <c:v>#N/A</c:v>
                </c:pt>
                <c:pt idx="7">
                  <c:v>5.34</c:v>
                </c:pt>
                <c:pt idx="8">
                  <c:v>#N/A</c:v>
                </c:pt>
                <c:pt idx="9">
                  <c:v>5.79</c:v>
                </c:pt>
              </c:numCache>
            </c:numRef>
          </c:val>
          <c:extLst>
            <c:ext xmlns:c16="http://schemas.microsoft.com/office/drawing/2014/chart" uri="{C3380CC4-5D6E-409C-BE32-E72D297353CC}">
              <c16:uniqueId val="{00000008-7012-4A08-9E6F-1ACB9D6BFC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5.28</c:v>
                </c:pt>
                <c:pt idx="2">
                  <c:v>#N/A</c:v>
                </c:pt>
                <c:pt idx="3">
                  <c:v>5.65</c:v>
                </c:pt>
                <c:pt idx="4">
                  <c:v>#N/A</c:v>
                </c:pt>
                <c:pt idx="5">
                  <c:v>6.42</c:v>
                </c:pt>
                <c:pt idx="6">
                  <c:v>#N/A</c:v>
                </c:pt>
                <c:pt idx="7">
                  <c:v>7.53</c:v>
                </c:pt>
                <c:pt idx="8">
                  <c:v>#N/A</c:v>
                </c:pt>
                <c:pt idx="9">
                  <c:v>8.36</c:v>
                </c:pt>
              </c:numCache>
            </c:numRef>
          </c:val>
          <c:extLst>
            <c:ext xmlns:c16="http://schemas.microsoft.com/office/drawing/2014/chart" uri="{C3380CC4-5D6E-409C-BE32-E72D297353CC}">
              <c16:uniqueId val="{00000009-7012-4A08-9E6F-1ACB9D6BFC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5755</c:v>
                </c:pt>
                <c:pt idx="5">
                  <c:v>5928</c:v>
                </c:pt>
                <c:pt idx="8">
                  <c:v>5855</c:v>
                </c:pt>
                <c:pt idx="11">
                  <c:v>5908</c:v>
                </c:pt>
                <c:pt idx="14">
                  <c:v>5708</c:v>
                </c:pt>
              </c:numCache>
            </c:numRef>
          </c:val>
          <c:extLst>
            <c:ext xmlns:c16="http://schemas.microsoft.com/office/drawing/2014/chart" uri="{C3380CC4-5D6E-409C-BE32-E72D297353CC}">
              <c16:uniqueId val="{00000000-D178-4D79-9A50-51427E789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78-4D79-9A50-51427E789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615</c:v>
                </c:pt>
                <c:pt idx="3">
                  <c:v>598</c:v>
                </c:pt>
                <c:pt idx="6">
                  <c:v>590</c:v>
                </c:pt>
                <c:pt idx="9">
                  <c:v>567</c:v>
                </c:pt>
                <c:pt idx="12">
                  <c:v>668</c:v>
                </c:pt>
              </c:numCache>
            </c:numRef>
          </c:val>
          <c:extLst>
            <c:ext xmlns:c16="http://schemas.microsoft.com/office/drawing/2014/chart" uri="{C3380CC4-5D6E-409C-BE32-E72D297353CC}">
              <c16:uniqueId val="{00000002-D178-4D79-9A50-51427E789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868</c:v>
                </c:pt>
                <c:pt idx="3">
                  <c:v>885</c:v>
                </c:pt>
                <c:pt idx="6">
                  <c:v>691</c:v>
                </c:pt>
                <c:pt idx="9">
                  <c:v>646</c:v>
                </c:pt>
                <c:pt idx="12">
                  <c:v>556</c:v>
                </c:pt>
              </c:numCache>
            </c:numRef>
          </c:val>
          <c:extLst>
            <c:ext xmlns:c16="http://schemas.microsoft.com/office/drawing/2014/chart" uri="{C3380CC4-5D6E-409C-BE32-E72D297353CC}">
              <c16:uniqueId val="{00000003-D178-4D79-9A50-51427E789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1206</c:v>
                </c:pt>
                <c:pt idx="3">
                  <c:v>1105</c:v>
                </c:pt>
                <c:pt idx="6">
                  <c:v>1160</c:v>
                </c:pt>
                <c:pt idx="9">
                  <c:v>1173</c:v>
                </c:pt>
                <c:pt idx="12">
                  <c:v>1048</c:v>
                </c:pt>
              </c:numCache>
            </c:numRef>
          </c:val>
          <c:extLst>
            <c:ext xmlns:c16="http://schemas.microsoft.com/office/drawing/2014/chart" uri="{C3380CC4-5D6E-409C-BE32-E72D297353CC}">
              <c16:uniqueId val="{00000004-D178-4D79-9A50-51427E789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78-4D79-9A50-51427E789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78-4D79-9A50-51427E789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5239</c:v>
                </c:pt>
                <c:pt idx="3">
                  <c:v>5210</c:v>
                </c:pt>
                <c:pt idx="6">
                  <c:v>5186</c:v>
                </c:pt>
                <c:pt idx="9">
                  <c:v>5388</c:v>
                </c:pt>
                <c:pt idx="12">
                  <c:v>5229</c:v>
                </c:pt>
              </c:numCache>
            </c:numRef>
          </c:val>
          <c:extLst>
            <c:ext xmlns:c16="http://schemas.microsoft.com/office/drawing/2014/chart" uri="{C3380CC4-5D6E-409C-BE32-E72D297353CC}">
              <c16:uniqueId val="{00000007-D178-4D79-9A50-51427E7890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2173</c:v>
                </c:pt>
                <c:pt idx="2">
                  <c:v>#N/A</c:v>
                </c:pt>
                <c:pt idx="3">
                  <c:v>#N/A</c:v>
                </c:pt>
                <c:pt idx="4">
                  <c:v>1870</c:v>
                </c:pt>
                <c:pt idx="5">
                  <c:v>#N/A</c:v>
                </c:pt>
                <c:pt idx="6">
                  <c:v>#N/A</c:v>
                </c:pt>
                <c:pt idx="7">
                  <c:v>1772</c:v>
                </c:pt>
                <c:pt idx="8">
                  <c:v>#N/A</c:v>
                </c:pt>
                <c:pt idx="9">
                  <c:v>#N/A</c:v>
                </c:pt>
                <c:pt idx="10">
                  <c:v>1866</c:v>
                </c:pt>
                <c:pt idx="11">
                  <c:v>#N/A</c:v>
                </c:pt>
                <c:pt idx="12">
                  <c:v>#N/A</c:v>
                </c:pt>
                <c:pt idx="13">
                  <c:v>1793</c:v>
                </c:pt>
                <c:pt idx="14">
                  <c:v>#N/A</c:v>
                </c:pt>
              </c:numCache>
            </c:numRef>
          </c:val>
          <c:smooth val="0"/>
          <c:extLst>
            <c:ext xmlns:c16="http://schemas.microsoft.com/office/drawing/2014/chart" uri="{C3380CC4-5D6E-409C-BE32-E72D297353CC}">
              <c16:uniqueId val="{00000008-D178-4D79-9A50-51427E7890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46221</c:v>
                </c:pt>
                <c:pt idx="5">
                  <c:v>46237</c:v>
                </c:pt>
                <c:pt idx="8">
                  <c:v>46195</c:v>
                </c:pt>
                <c:pt idx="11">
                  <c:v>45517</c:v>
                </c:pt>
                <c:pt idx="14">
                  <c:v>45242</c:v>
                </c:pt>
              </c:numCache>
            </c:numRef>
          </c:val>
          <c:extLst>
            <c:ext xmlns:c16="http://schemas.microsoft.com/office/drawing/2014/chart" uri="{C3380CC4-5D6E-409C-BE32-E72D297353CC}">
              <c16:uniqueId val="{00000000-5D61-41C3-92AC-1C3CC92F40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13060</c:v>
                </c:pt>
                <c:pt idx="5">
                  <c:v>13549</c:v>
                </c:pt>
                <c:pt idx="8">
                  <c:v>14219</c:v>
                </c:pt>
                <c:pt idx="11">
                  <c:v>13763</c:v>
                </c:pt>
                <c:pt idx="14">
                  <c:v>13435</c:v>
                </c:pt>
              </c:numCache>
            </c:numRef>
          </c:val>
          <c:extLst>
            <c:ext xmlns:c16="http://schemas.microsoft.com/office/drawing/2014/chart" uri="{C3380CC4-5D6E-409C-BE32-E72D297353CC}">
              <c16:uniqueId val="{00000001-5D61-41C3-92AC-1C3CC92F40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7938</c:v>
                </c:pt>
                <c:pt idx="5">
                  <c:v>8069</c:v>
                </c:pt>
                <c:pt idx="8">
                  <c:v>7971</c:v>
                </c:pt>
                <c:pt idx="11">
                  <c:v>7730</c:v>
                </c:pt>
                <c:pt idx="14">
                  <c:v>6818</c:v>
                </c:pt>
              </c:numCache>
            </c:numRef>
          </c:val>
          <c:extLst>
            <c:ext xmlns:c16="http://schemas.microsoft.com/office/drawing/2014/chart" uri="{C3380CC4-5D6E-409C-BE32-E72D297353CC}">
              <c16:uniqueId val="{00000002-5D61-41C3-92AC-1C3CC92F40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61-41C3-92AC-1C3CC92F40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61-41C3-92AC-1C3CC92F40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745</c:v>
                </c:pt>
                <c:pt idx="3">
                  <c:v>702</c:v>
                </c:pt>
                <c:pt idx="6">
                  <c:v>0</c:v>
                </c:pt>
                <c:pt idx="9">
                  <c:v>0</c:v>
                </c:pt>
                <c:pt idx="12">
                  <c:v>0</c:v>
                </c:pt>
              </c:numCache>
            </c:numRef>
          </c:val>
          <c:extLst>
            <c:ext xmlns:c16="http://schemas.microsoft.com/office/drawing/2014/chart" uri="{C3380CC4-5D6E-409C-BE32-E72D297353CC}">
              <c16:uniqueId val="{00000005-5D61-41C3-92AC-1C3CC92F40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6329</c:v>
                </c:pt>
                <c:pt idx="3">
                  <c:v>6210</c:v>
                </c:pt>
                <c:pt idx="6">
                  <c:v>6102</c:v>
                </c:pt>
                <c:pt idx="9">
                  <c:v>6081</c:v>
                </c:pt>
                <c:pt idx="12">
                  <c:v>5908</c:v>
                </c:pt>
              </c:numCache>
            </c:numRef>
          </c:val>
          <c:extLst>
            <c:ext xmlns:c16="http://schemas.microsoft.com/office/drawing/2014/chart" uri="{C3380CC4-5D6E-409C-BE32-E72D297353CC}">
              <c16:uniqueId val="{00000006-5D61-41C3-92AC-1C3CC92F40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7086</c:v>
                </c:pt>
                <c:pt idx="3">
                  <c:v>6427</c:v>
                </c:pt>
                <c:pt idx="6">
                  <c:v>6011</c:v>
                </c:pt>
                <c:pt idx="9">
                  <c:v>5985</c:v>
                </c:pt>
                <c:pt idx="12">
                  <c:v>5537</c:v>
                </c:pt>
              </c:numCache>
            </c:numRef>
          </c:val>
          <c:extLst>
            <c:ext xmlns:c16="http://schemas.microsoft.com/office/drawing/2014/chart" uri="{C3380CC4-5D6E-409C-BE32-E72D297353CC}">
              <c16:uniqueId val="{00000007-5D61-41C3-92AC-1C3CC92F40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17078</c:v>
                </c:pt>
                <c:pt idx="3">
                  <c:v>16928</c:v>
                </c:pt>
                <c:pt idx="6">
                  <c:v>17337</c:v>
                </c:pt>
                <c:pt idx="9">
                  <c:v>16109</c:v>
                </c:pt>
                <c:pt idx="12">
                  <c:v>15011</c:v>
                </c:pt>
              </c:numCache>
            </c:numRef>
          </c:val>
          <c:extLst>
            <c:ext xmlns:c16="http://schemas.microsoft.com/office/drawing/2014/chart" uri="{C3380CC4-5D6E-409C-BE32-E72D297353CC}">
              <c16:uniqueId val="{00000008-5D61-41C3-92AC-1C3CC92F40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7190</c:v>
                </c:pt>
                <c:pt idx="3">
                  <c:v>5680</c:v>
                </c:pt>
                <c:pt idx="6">
                  <c:v>5419</c:v>
                </c:pt>
                <c:pt idx="9">
                  <c:v>4900</c:v>
                </c:pt>
                <c:pt idx="12">
                  <c:v>4307</c:v>
                </c:pt>
              </c:numCache>
            </c:numRef>
          </c:val>
          <c:extLst>
            <c:ext xmlns:c16="http://schemas.microsoft.com/office/drawing/2014/chart" uri="{C3380CC4-5D6E-409C-BE32-E72D297353CC}">
              <c16:uniqueId val="{00000009-5D61-41C3-92AC-1C3CC92F40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46051</c:v>
                </c:pt>
                <c:pt idx="3">
                  <c:v>45954</c:v>
                </c:pt>
                <c:pt idx="6">
                  <c:v>45502</c:v>
                </c:pt>
                <c:pt idx="9">
                  <c:v>44960</c:v>
                </c:pt>
                <c:pt idx="12">
                  <c:v>44755</c:v>
                </c:pt>
              </c:numCache>
            </c:numRef>
          </c:val>
          <c:extLst>
            <c:ext xmlns:c16="http://schemas.microsoft.com/office/drawing/2014/chart" uri="{C3380CC4-5D6E-409C-BE32-E72D297353CC}">
              <c16:uniqueId val="{0000000A-5D61-41C3-92AC-1C3CC92F40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17260</c:v>
                </c:pt>
                <c:pt idx="2">
                  <c:v>#N/A</c:v>
                </c:pt>
                <c:pt idx="3">
                  <c:v>#N/A</c:v>
                </c:pt>
                <c:pt idx="4">
                  <c:v>14046</c:v>
                </c:pt>
                <c:pt idx="5">
                  <c:v>#N/A</c:v>
                </c:pt>
                <c:pt idx="6">
                  <c:v>#N/A</c:v>
                </c:pt>
                <c:pt idx="7">
                  <c:v>11986</c:v>
                </c:pt>
                <c:pt idx="8">
                  <c:v>#N/A</c:v>
                </c:pt>
                <c:pt idx="9">
                  <c:v>#N/A</c:v>
                </c:pt>
                <c:pt idx="10">
                  <c:v>11025</c:v>
                </c:pt>
                <c:pt idx="11">
                  <c:v>#N/A</c:v>
                </c:pt>
                <c:pt idx="12">
                  <c:v>#N/A</c:v>
                </c:pt>
                <c:pt idx="13">
                  <c:v>10023</c:v>
                </c:pt>
                <c:pt idx="14">
                  <c:v>#N/A</c:v>
                </c:pt>
              </c:numCache>
            </c:numRef>
          </c:val>
          <c:smooth val="0"/>
          <c:extLst>
            <c:ext xmlns:c16="http://schemas.microsoft.com/office/drawing/2014/chart" uri="{C3380CC4-5D6E-409C-BE32-E72D297353CC}">
              <c16:uniqueId val="{0000000B-5D61-41C3-92AC-1C3CC92F40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3918</c:v>
                </c:pt>
                <c:pt idx="1">
                  <c:v>3740</c:v>
                </c:pt>
                <c:pt idx="2">
                  <c:v>2745</c:v>
                </c:pt>
              </c:numCache>
            </c:numRef>
          </c:val>
          <c:extLst>
            <c:ext xmlns:c16="http://schemas.microsoft.com/office/drawing/2014/chart" uri="{C3380CC4-5D6E-409C-BE32-E72D297353CC}">
              <c16:uniqueId val="{00000000-1828-4D19-B8AD-20193EBD6D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828-4D19-B8AD-20193EBD6D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2428</c:v>
                </c:pt>
                <c:pt idx="1">
                  <c:v>2396</c:v>
                </c:pt>
                <c:pt idx="2">
                  <c:v>2461</c:v>
                </c:pt>
              </c:numCache>
            </c:numRef>
          </c:val>
          <c:extLst>
            <c:ext xmlns:c16="http://schemas.microsoft.com/office/drawing/2014/chart" uri="{C3380CC4-5D6E-409C-BE32-E72D297353CC}">
              <c16:uniqueId val="{00000002-1828-4D19-B8AD-20193EBD6D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を上回っている。単年度の財政力指数</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0.893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0.895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と、類似団体内平均値より高い値で推移している。令和２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年度の普通交付税算定においては、基準財政需要額が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、地域社会再生事業費の項目追加などにより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百万円の増、基準財政収入額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も、法人事業税交付金の項目追加などに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より対前年度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今後も引き続き企業誘致等の市税増収施策を展開するとともに、人件費や物件費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を抑制し、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財政基盤の強化に努め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新型コロナウイルス感染症の影響による法人市民税の減など、経常一般財源等が対前年度比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百万円の減となり、経常経費充当一般財源も、公債費の減などにより対前年度比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百万円の減となった。しかし、減収幅に比べ歳出の減少が小さかったため、経常収支比率は対前年度比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より一層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努めるとともに、使用料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について検討を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自主財源確保にも努め、経常収支比率の改善を図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5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76623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7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76623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5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ＧＩＧＡスクール構想による児童生徒１人１台端末整備に係る備品購入費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の追加や、業務システムのクラウド基盤移行経費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グラフを見ると、例年、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内平均値よりも高い値で推移してきており、令和２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円上回っているため、今後も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、公共施設マネジメントによる施設の適正配置の推進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、業務内容及び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161733</xdr:rowOff>
    </xdr:from>
    <xdr:to>
      <xdr:col>23</xdr:col>
      <xdr:colOff>133350</xdr:colOff>
      <xdr:row>83</xdr:row>
      <xdr:rowOff>5806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49183"/>
          <a:ext cx="8382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160474</xdr:rowOff>
    </xdr:from>
    <xdr:to>
      <xdr:col>19</xdr:col>
      <xdr:colOff>133350</xdr:colOff>
      <xdr:row>81</xdr:row>
      <xdr:rowOff>161733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47924"/>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160474</xdr:rowOff>
    </xdr:from>
    <xdr:to>
      <xdr:col>15</xdr:col>
      <xdr:colOff>82550</xdr:colOff>
      <xdr:row>82</xdr:row>
      <xdr:rowOff>21997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047924"/>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133570</xdr:rowOff>
    </xdr:from>
    <xdr:to>
      <xdr:col>11</xdr:col>
      <xdr:colOff>31750</xdr:colOff>
      <xdr:row>82</xdr:row>
      <xdr:rowOff>21997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1020"/>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126456</xdr:rowOff>
    </xdr:from>
    <xdr:to>
      <xdr:col>23</xdr:col>
      <xdr:colOff>184150</xdr:colOff>
      <xdr:row>83</xdr:row>
      <xdr:rowOff>56606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98533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5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110933</xdr:rowOff>
    </xdr:from>
    <xdr:to>
      <xdr:col>19</xdr:col>
      <xdr:colOff>184150</xdr:colOff>
      <xdr:row>82</xdr:row>
      <xdr:rowOff>41083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25860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8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109674</xdr:rowOff>
    </xdr:from>
    <xdr:to>
      <xdr:col>15</xdr:col>
      <xdr:colOff>133350</xdr:colOff>
      <xdr:row>82</xdr:row>
      <xdr:rowOff>39824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24601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142647</xdr:rowOff>
    </xdr:from>
    <xdr:to>
      <xdr:col>11</xdr:col>
      <xdr:colOff>82550</xdr:colOff>
      <xdr:row>82</xdr:row>
      <xdr:rowOff>72797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57574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82770</xdr:rowOff>
    </xdr:from>
    <xdr:to>
      <xdr:col>7</xdr:col>
      <xdr:colOff>31750</xdr:colOff>
      <xdr:row>82</xdr:row>
      <xdr:rowOff>12920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169147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5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当市のラスパイレス指数は、前年と同様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であった。給料表は国に準拠しており、昇格・昇給基準は昨年と同様である。依然高い状況となっているが、主な要因は「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歳以上職員の昇給を継続していること」　が考えられる。引き続き、能力・実績主義に基づく人事評価制度のさらなる充実と、適正な昇給制度を構築し、給与の適正化を図っ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118111</xdr:rowOff>
    </xdr:from>
    <xdr:to>
      <xdr:col>81</xdr:col>
      <xdr:colOff>44450</xdr:colOff>
      <xdr:row>89</xdr:row>
      <xdr:rowOff>118111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77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118111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56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45720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89</xdr:row>
      <xdr:rowOff>45720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3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67311</xdr:rowOff>
    </xdr:from>
    <xdr:to>
      <xdr:col>81</xdr:col>
      <xdr:colOff>95250</xdr:colOff>
      <xdr:row>89</xdr:row>
      <xdr:rowOff>168911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134638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2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67311</xdr:rowOff>
    </xdr:from>
    <xdr:to>
      <xdr:col>77</xdr:col>
      <xdr:colOff>95250</xdr:colOff>
      <xdr:row>89</xdr:row>
      <xdr:rowOff>168911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153688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年度までの第２次改革プランの推進により、平成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年度末までに平成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人の職員削減を行った。平成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多様化する行政課題の対応や職員の時間外削減に努めるため配置職員数の増加を図っているが、依然として類似団体や国県の平均職員数に比べ少ない水準となっている。今後、介護休職・離職や男性の育児休暇取得、少子化等により人材の確保が懸念されるため、働き方改革やＤＸの推進による業務削減と効率化、広域化とともに、企業との連携を積極的に推進し、行政サービス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88011</xdr:rowOff>
    </xdr:from>
    <xdr:to>
      <xdr:col>81</xdr:col>
      <xdr:colOff>44450</xdr:colOff>
      <xdr:row>61</xdr:row>
      <xdr:rowOff>107315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646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88011</xdr:rowOff>
    </xdr:from>
    <xdr:to>
      <xdr:col>77</xdr:col>
      <xdr:colOff>44450</xdr:colOff>
      <xdr:row>61</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464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78359</xdr:rowOff>
    </xdr:from>
    <xdr:to>
      <xdr:col>72</xdr:col>
      <xdr:colOff>203200</xdr:colOff>
      <xdr:row>61</xdr:row>
      <xdr:rowOff>95250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680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78359</xdr:rowOff>
    </xdr:from>
    <xdr:to>
      <xdr:col>68</xdr:col>
      <xdr:colOff>152400</xdr:colOff>
      <xdr:row>61</xdr:row>
      <xdr:rowOff>80772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368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37211</xdr:rowOff>
    </xdr:from>
    <xdr:to>
      <xdr:col>77</xdr:col>
      <xdr:colOff>95250</xdr:colOff>
      <xdr:row>61</xdr:row>
      <xdr:rowOff>138811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148988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27559</xdr:rowOff>
    </xdr:from>
    <xdr:to>
      <xdr:col>68</xdr:col>
      <xdr:colOff>203200</xdr:colOff>
      <xdr:row>61</xdr:row>
      <xdr:rowOff>129159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139336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29972</xdr:rowOff>
    </xdr:from>
    <xdr:to>
      <xdr:col>64</xdr:col>
      <xdr:colOff>152400</xdr:colOff>
      <xdr:row>61</xdr:row>
      <xdr:rowOff>131572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141749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の実質公債費比率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公営企業等の地方債償還が進んだことにより、これに対する繰出基準額が減ったことが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公共施設の整備を推進するため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幼保園建設の債務負担行為等により、類似団体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上回っている状況であるため、今後も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を抑制するとともに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、市税収入の増収施策（企業誘致等）を展開し、自主財源の確保に努め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424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162378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59872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公営企業等の起債残高が減少したことによる公営企業等繰入見込額の減（対前年度比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百万円減）や、債務負担行為に基づく支出予定額の減（対前年度比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百万円減）などの影響で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年連続で減少しているが、依然として類似団体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上回っているため、引き続き、起債抑制など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将来世代に過度な負担を残さないよう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70999</xdr:rowOff>
    </xdr:from>
    <xdr:to>
      <xdr:col>81</xdr:col>
      <xdr:colOff>44450</xdr:colOff>
      <xdr:row>16</xdr:row>
      <xdr:rowOff>133048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141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133048</xdr:rowOff>
    </xdr:from>
    <xdr:to>
      <xdr:col>77</xdr:col>
      <xdr:colOff>44450</xdr:colOff>
      <xdr:row>17</xdr:row>
      <xdr:rowOff>14454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76248"/>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14454</xdr:rowOff>
    </xdr:from>
    <xdr:to>
      <xdr:col>72</xdr:col>
      <xdr:colOff>203200</xdr:colOff>
      <xdr:row>17</xdr:row>
      <xdr:rowOff>122464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29104"/>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109583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3711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20199</xdr:rowOff>
    </xdr:from>
    <xdr:to>
      <xdr:col>81</xdr:col>
      <xdr:colOff>95250</xdr:colOff>
      <xdr:row>16</xdr:row>
      <xdr:rowOff>121799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163726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82248</xdr:rowOff>
    </xdr:from>
    <xdr:to>
      <xdr:col>77</xdr:col>
      <xdr:colOff>95250</xdr:colOff>
      <xdr:row>17</xdr:row>
      <xdr:rowOff>12398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168625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1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135104</xdr:rowOff>
    </xdr:from>
    <xdr:to>
      <xdr:col>73</xdr:col>
      <xdr:colOff>44450</xdr:colOff>
      <xdr:row>17</xdr:row>
      <xdr:rowOff>65254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50031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年の合併を契機に、平成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年度までの第２次改革プランの推進により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人の職員削減を行った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を推進し時間外手当の縮減を図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業務の効率化に取り組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152400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152400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35</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101600</xdr:rowOff>
    </xdr:from>
    <xdr:to>
      <xdr:col>20</xdr:col>
      <xdr:colOff>38100</xdr:colOff>
      <xdr:row>35</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これは、業務システムのクラウド基盤への移行に伴う経費が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今後も引き続き、公共施設の適正配置など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物件費の歳出抑制を図るとともに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7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ポイント下回っており低い水準を維持している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生活保護費や障害福祉サービスをはじめとする扶助費は年々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住民の福祉の向上を図りつつも先を見据えた計画を策定するなど、可能な限り抑制を図ってい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55</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16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各特別会計に対して繰出を行うもの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である。今後は、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高齢化を背景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国民健康保険特別会計や介護保険特別会計への繰出金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がさらに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すると考えられるため、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本来の独立採算性の観点から段階的な料金の見直しや保健事業における保険税の適正化を図ることにより、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歳出抑制に努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59</xdr:row>
      <xdr:rowOff>84138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5350"/>
          <a:ext cx="838200" cy="4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711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55563</xdr:rowOff>
    </xdr:from>
    <xdr:to>
      <xdr:col>73</xdr:col>
      <xdr:colOff>180975</xdr:colOff>
      <xdr:row>59</xdr:row>
      <xdr:rowOff>55563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1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55563</xdr:rowOff>
    </xdr:from>
    <xdr:to>
      <xdr:col>69</xdr:col>
      <xdr:colOff>92075</xdr:colOff>
      <xdr:row>59</xdr:row>
      <xdr:rowOff>84138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711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33338</xdr:rowOff>
    </xdr:from>
    <xdr:to>
      <xdr:col>78</xdr:col>
      <xdr:colOff>120650</xdr:colOff>
      <xdr:row>59</xdr:row>
      <xdr:rowOff>134938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119715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4763</xdr:rowOff>
    </xdr:from>
    <xdr:to>
      <xdr:col>69</xdr:col>
      <xdr:colOff>142875</xdr:colOff>
      <xdr:row>59</xdr:row>
      <xdr:rowOff>106363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91140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33338</xdr:rowOff>
    </xdr:from>
    <xdr:to>
      <xdr:col>65</xdr:col>
      <xdr:colOff>53975</xdr:colOff>
      <xdr:row>59</xdr:row>
      <xdr:rowOff>134938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119715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掛川市・菊川市衛生施設組合負担金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天竜浜名湖鉄道に対する補助金の追加（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市単独補助金に関して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、対象団体の決算状況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金交付による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行政効果等を勘案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35</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95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62230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97807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すると例年高い値で推移している。これは、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公共施設の整備を推進するため積極的に地方債を活用してきたこと、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償還期間を短く設定したことなど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の影響によるものである。令和２年度は、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過去の利率の高い地方債の償還終了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となった。今後も事業の選択と集中により公債費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8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61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16511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45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ポイント下回っており低い水準を維持して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の推進により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とともに、企業誘致等の市税増収施策の展開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や受益者負担の見直しなど自主財源比率の高い収入構造を構築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突発的な財政需要にも対応できるよう安定した財政基盤を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築いていく。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8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26415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31598</xdr:rowOff>
    </xdr:from>
    <xdr:to>
      <xdr:col>29</xdr:col>
      <xdr:colOff>127000</xdr:colOff>
      <xdr:row>18</xdr:row>
      <xdr:rowOff>60458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5323"/>
          <a:ext cx="647700" cy="2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60458</xdr:rowOff>
    </xdr:from>
    <xdr:to>
      <xdr:col>26</xdr:col>
      <xdr:colOff>50800</xdr:colOff>
      <xdr:row>18</xdr:row>
      <xdr:rowOff>63183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4183"/>
          <a:ext cx="6985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51200</xdr:rowOff>
    </xdr:from>
    <xdr:to>
      <xdr:col>22</xdr:col>
      <xdr:colOff>114300</xdr:colOff>
      <xdr:row>18</xdr:row>
      <xdr:rowOff>63183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4925"/>
          <a:ext cx="698500" cy="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51200</xdr:rowOff>
    </xdr:from>
    <xdr:to>
      <xdr:col>18</xdr:col>
      <xdr:colOff>177800</xdr:colOff>
      <xdr:row>18</xdr:row>
      <xdr:rowOff>72765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4925"/>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152248</xdr:rowOff>
    </xdr:from>
    <xdr:to>
      <xdr:col>29</xdr:col>
      <xdr:colOff>177800</xdr:colOff>
      <xdr:row>18</xdr:row>
      <xdr:rowOff>82398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124325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9658</xdr:rowOff>
    </xdr:from>
    <xdr:to>
      <xdr:col>26</xdr:col>
      <xdr:colOff>101600</xdr:colOff>
      <xdr:row>18</xdr:row>
      <xdr:rowOff>111258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12383</xdr:rowOff>
    </xdr:from>
    <xdr:to>
      <xdr:col>22</xdr:col>
      <xdr:colOff>165100</xdr:colOff>
      <xdr:row>18</xdr:row>
      <xdr:rowOff>113983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98760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400</xdr:rowOff>
    </xdr:from>
    <xdr:to>
      <xdr:col>19</xdr:col>
      <xdr:colOff>38100</xdr:colOff>
      <xdr:row>18</xdr:row>
      <xdr:rowOff>102000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86777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21965</xdr:rowOff>
    </xdr:from>
    <xdr:to>
      <xdr:col>15</xdr:col>
      <xdr:colOff>101600</xdr:colOff>
      <xdr:row>18</xdr:row>
      <xdr:rowOff>123565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108342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145379</xdr:rowOff>
    </xdr:from>
    <xdr:to>
      <xdr:col>29</xdr:col>
      <xdr:colOff>127000</xdr:colOff>
      <xdr:row>35</xdr:row>
      <xdr:rowOff>168651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55729"/>
          <a:ext cx="647700" cy="2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145379</xdr:rowOff>
    </xdr:from>
    <xdr:to>
      <xdr:col>26</xdr:col>
      <xdr:colOff>50800</xdr:colOff>
      <xdr:row>35</xdr:row>
      <xdr:rowOff>182779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5729"/>
          <a:ext cx="698500" cy="3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144145</xdr:rowOff>
    </xdr:from>
    <xdr:to>
      <xdr:col>22</xdr:col>
      <xdr:colOff>114300</xdr:colOff>
      <xdr:row>35</xdr:row>
      <xdr:rowOff>182779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54495"/>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26736</xdr:rowOff>
    </xdr:from>
    <xdr:to>
      <xdr:col>18</xdr:col>
      <xdr:colOff>177800</xdr:colOff>
      <xdr:row>35</xdr:row>
      <xdr:rowOff>144145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37086"/>
          <a:ext cx="6985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117851</xdr:rowOff>
    </xdr:from>
    <xdr:to>
      <xdr:col>29</xdr:col>
      <xdr:colOff>177800</xdr:colOff>
      <xdr:row>35</xdr:row>
      <xdr:rowOff>219451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2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305828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7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94579</xdr:rowOff>
    </xdr:from>
    <xdr:to>
      <xdr:col>26</xdr:col>
      <xdr:colOff>101600</xdr:colOff>
      <xdr:row>35</xdr:row>
      <xdr:rowOff>196179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206356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73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131979</xdr:rowOff>
    </xdr:from>
    <xdr:to>
      <xdr:col>22</xdr:col>
      <xdr:colOff>165100</xdr:colOff>
      <xdr:row>35</xdr:row>
      <xdr:rowOff>233579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243756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1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93345</xdr:rowOff>
    </xdr:from>
    <xdr:to>
      <xdr:col>19</xdr:col>
      <xdr:colOff>38100</xdr:colOff>
      <xdr:row>35</xdr:row>
      <xdr:rowOff>194945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205122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318836</xdr:rowOff>
    </xdr:from>
    <xdr:to>
      <xdr:col>15</xdr:col>
      <xdr:colOff>101600</xdr:colOff>
      <xdr:row>35</xdr:row>
      <xdr:rowOff>77536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8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87713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138688</xdr:rowOff>
    </xdr:from>
    <xdr:to>
      <xdr:col>24</xdr:col>
      <xdr:colOff>63500</xdr:colOff>
      <xdr:row>37</xdr:row>
      <xdr:rowOff>36046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9438"/>
          <a:ext cx="8382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36046</xdr:rowOff>
    </xdr:from>
    <xdr:to>
      <xdr:col>19</xdr:col>
      <xdr:colOff>177800</xdr:colOff>
      <xdr:row>37</xdr:row>
      <xdr:rowOff>38561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96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135944</xdr:rowOff>
    </xdr:from>
    <xdr:to>
      <xdr:col>15</xdr:col>
      <xdr:colOff>50800</xdr:colOff>
      <xdr:row>37</xdr:row>
      <xdr:rowOff>38561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08144"/>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135944</xdr:rowOff>
    </xdr:from>
    <xdr:to>
      <xdr:col>10</xdr:col>
      <xdr:colOff>114300</xdr:colOff>
      <xdr:row>37</xdr:row>
      <xdr:rowOff>85914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8144"/>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87888</xdr:rowOff>
    </xdr:from>
    <xdr:to>
      <xdr:col>24</xdr:col>
      <xdr:colOff>114300</xdr:colOff>
      <xdr:row>36</xdr:row>
      <xdr:rowOff>18038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66315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156696</xdr:rowOff>
    </xdr:from>
    <xdr:to>
      <xdr:col>20</xdr:col>
      <xdr:colOff>38100</xdr:colOff>
      <xdr:row>37</xdr:row>
      <xdr:rowOff>86846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77973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159211</xdr:rowOff>
    </xdr:from>
    <xdr:to>
      <xdr:col>15</xdr:col>
      <xdr:colOff>101600</xdr:colOff>
      <xdr:row>37</xdr:row>
      <xdr:rowOff>89361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80488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85144</xdr:rowOff>
    </xdr:from>
    <xdr:to>
      <xdr:col>10</xdr:col>
      <xdr:colOff>165100</xdr:colOff>
      <xdr:row>37</xdr:row>
      <xdr:rowOff>15294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35114</xdr:rowOff>
    </xdr:from>
    <xdr:to>
      <xdr:col>6</xdr:col>
      <xdr:colOff>38100</xdr:colOff>
      <xdr:row>37</xdr:row>
      <xdr:rowOff>136714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127840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4924</xdr:rowOff>
    </xdr:from>
    <xdr:to>
      <xdr:col>24</xdr:col>
      <xdr:colOff>63500</xdr:colOff>
      <xdr:row>54</xdr:row>
      <xdr:rowOff>126670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63224"/>
          <a:ext cx="8382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113247</xdr:rowOff>
    </xdr:from>
    <xdr:to>
      <xdr:col>19</xdr:col>
      <xdr:colOff>177800</xdr:colOff>
      <xdr:row>54</xdr:row>
      <xdr:rowOff>126670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71547"/>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101034</xdr:rowOff>
    </xdr:from>
    <xdr:to>
      <xdr:col>15</xdr:col>
      <xdr:colOff>50800</xdr:colOff>
      <xdr:row>54</xdr:row>
      <xdr:rowOff>113247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35933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101034</xdr:rowOff>
    </xdr:from>
    <xdr:to>
      <xdr:col>10</xdr:col>
      <xdr:colOff>114300</xdr:colOff>
      <xdr:row>55</xdr:row>
      <xdr:rowOff>8059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59334"/>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125574</xdr:rowOff>
    </xdr:from>
    <xdr:to>
      <xdr:col>24</xdr:col>
      <xdr:colOff>114300</xdr:colOff>
      <xdr:row>54</xdr:row>
      <xdr:rowOff>55724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148451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75870</xdr:rowOff>
    </xdr:from>
    <xdr:to>
      <xdr:col>20</xdr:col>
      <xdr:colOff>38100</xdr:colOff>
      <xdr:row>55</xdr:row>
      <xdr:rowOff>6020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22547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62447</xdr:rowOff>
    </xdr:from>
    <xdr:to>
      <xdr:col>15</xdr:col>
      <xdr:colOff>101600</xdr:colOff>
      <xdr:row>54</xdr:row>
      <xdr:rowOff>164047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50234</xdr:rowOff>
    </xdr:from>
    <xdr:to>
      <xdr:col>10</xdr:col>
      <xdr:colOff>165100</xdr:colOff>
      <xdr:row>54</xdr:row>
      <xdr:rowOff>151834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168361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128709</xdr:rowOff>
    </xdr:from>
    <xdr:to>
      <xdr:col>6</xdr:col>
      <xdr:colOff>38100</xdr:colOff>
      <xdr:row>55</xdr:row>
      <xdr:rowOff>58859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75386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169255</xdr:rowOff>
    </xdr:from>
    <xdr:to>
      <xdr:col>24</xdr:col>
      <xdr:colOff>63500</xdr:colOff>
      <xdr:row>76</xdr:row>
      <xdr:rowOff>14624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028005"/>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14624</xdr:rowOff>
    </xdr:from>
    <xdr:to>
      <xdr:col>19</xdr:col>
      <xdr:colOff>177800</xdr:colOff>
      <xdr:row>76</xdr:row>
      <xdr:rowOff>50220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04482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149008</xdr:rowOff>
    </xdr:from>
    <xdr:to>
      <xdr:col>15</xdr:col>
      <xdr:colOff>50800</xdr:colOff>
      <xdr:row>76</xdr:row>
      <xdr:rowOff>50220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007758"/>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59690</xdr:rowOff>
    </xdr:from>
    <xdr:to>
      <xdr:col>10</xdr:col>
      <xdr:colOff>114300</xdr:colOff>
      <xdr:row>75</xdr:row>
      <xdr:rowOff>149008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291844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118455</xdr:rowOff>
    </xdr:from>
    <xdr:to>
      <xdr:col>24</xdr:col>
      <xdr:colOff>114300</xdr:colOff>
      <xdr:row>76</xdr:row>
      <xdr:rowOff>48605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96882</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135273</xdr:rowOff>
    </xdr:from>
    <xdr:to>
      <xdr:col>20</xdr:col>
      <xdr:colOff>38100</xdr:colOff>
      <xdr:row>76</xdr:row>
      <xdr:rowOff>65422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94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56551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170870</xdr:rowOff>
    </xdr:from>
    <xdr:to>
      <xdr:col>15</xdr:col>
      <xdr:colOff>101600</xdr:colOff>
      <xdr:row>76</xdr:row>
      <xdr:rowOff>101020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92147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1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98207</xdr:rowOff>
    </xdr:from>
    <xdr:to>
      <xdr:col>10</xdr:col>
      <xdr:colOff>165100</xdr:colOff>
      <xdr:row>76</xdr:row>
      <xdr:rowOff>28358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956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19485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0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8890</xdr:rowOff>
    </xdr:from>
    <xdr:to>
      <xdr:col>6</xdr:col>
      <xdr:colOff>38100</xdr:colOff>
      <xdr:row>75</xdr:row>
      <xdr:rowOff>110490</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127017</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140652</xdr:rowOff>
    </xdr:from>
    <xdr:to>
      <xdr:col>24</xdr:col>
      <xdr:colOff>63500</xdr:colOff>
      <xdr:row>98</xdr:row>
      <xdr:rowOff>34964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99852"/>
          <a:ext cx="838200" cy="2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34964</xdr:rowOff>
    </xdr:from>
    <xdr:to>
      <xdr:col>19</xdr:col>
      <xdr:colOff>177800</xdr:colOff>
      <xdr:row>99</xdr:row>
      <xdr:rowOff>51879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37064"/>
          <a:ext cx="889000" cy="1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51879</xdr:rowOff>
    </xdr:from>
    <xdr:to>
      <xdr:col>15</xdr:col>
      <xdr:colOff>50800</xdr:colOff>
      <xdr:row>99</xdr:row>
      <xdr:rowOff>75958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70254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75958</xdr:rowOff>
    </xdr:from>
    <xdr:to>
      <xdr:col>10</xdr:col>
      <xdr:colOff>114300</xdr:colOff>
      <xdr:row>99</xdr:row>
      <xdr:rowOff>125146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49508"/>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89852</xdr:rowOff>
    </xdr:from>
    <xdr:to>
      <xdr:col>24</xdr:col>
      <xdr:colOff>114300</xdr:colOff>
      <xdr:row>97</xdr:row>
      <xdr:rowOff>20002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68279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155614</xdr:rowOff>
    </xdr:from>
    <xdr:to>
      <xdr:col>20</xdr:col>
      <xdr:colOff>38100</xdr:colOff>
      <xdr:row>98</xdr:row>
      <xdr:rowOff>85764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76891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1079</xdr:rowOff>
    </xdr:from>
    <xdr:to>
      <xdr:col>15</xdr:col>
      <xdr:colOff>101600</xdr:colOff>
      <xdr:row>99</xdr:row>
      <xdr:rowOff>102679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93806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25158</xdr:rowOff>
    </xdr:from>
    <xdr:to>
      <xdr:col>10</xdr:col>
      <xdr:colOff>165100</xdr:colOff>
      <xdr:row>99</xdr:row>
      <xdr:rowOff>126758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117885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74346</xdr:rowOff>
    </xdr:from>
    <xdr:to>
      <xdr:col>6</xdr:col>
      <xdr:colOff>38100</xdr:colOff>
      <xdr:row>100</xdr:row>
      <xdr:rowOff>4496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167073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123187</xdr:rowOff>
    </xdr:from>
    <xdr:to>
      <xdr:col>55</xdr:col>
      <xdr:colOff>0</xdr:colOff>
      <xdr:row>38</xdr:row>
      <xdr:rowOff>74991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23937"/>
          <a:ext cx="838200" cy="4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74991</xdr:rowOff>
    </xdr:from>
    <xdr:to>
      <xdr:col>50</xdr:col>
      <xdr:colOff>114300</xdr:colOff>
      <xdr:row>38</xdr:row>
      <xdr:rowOff>77521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90091"/>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77521</xdr:rowOff>
    </xdr:from>
    <xdr:to>
      <xdr:col>45</xdr:col>
      <xdr:colOff>177800</xdr:colOff>
      <xdr:row>38</xdr:row>
      <xdr:rowOff>83369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92621"/>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77403</xdr:rowOff>
    </xdr:from>
    <xdr:to>
      <xdr:col>41</xdr:col>
      <xdr:colOff>50800</xdr:colOff>
      <xdr:row>38</xdr:row>
      <xdr:rowOff>83369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92503"/>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72387</xdr:rowOff>
    </xdr:from>
    <xdr:to>
      <xdr:col>55</xdr:col>
      <xdr:colOff>50800</xdr:colOff>
      <xdr:row>36</xdr:row>
      <xdr:rowOff>2537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95264</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24191</xdr:rowOff>
    </xdr:from>
    <xdr:to>
      <xdr:col>50</xdr:col>
      <xdr:colOff>165100</xdr:colOff>
      <xdr:row>38</xdr:row>
      <xdr:rowOff>125791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116918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3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26721</xdr:rowOff>
    </xdr:from>
    <xdr:to>
      <xdr:col>46</xdr:col>
      <xdr:colOff>38100</xdr:colOff>
      <xdr:row>38</xdr:row>
      <xdr:rowOff>128321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119448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32569</xdr:rowOff>
    </xdr:from>
    <xdr:to>
      <xdr:col>41</xdr:col>
      <xdr:colOff>101600</xdr:colOff>
      <xdr:row>38</xdr:row>
      <xdr:rowOff>134169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125296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26603</xdr:rowOff>
    </xdr:from>
    <xdr:to>
      <xdr:col>36</xdr:col>
      <xdr:colOff>165100</xdr:colOff>
      <xdr:row>38</xdr:row>
      <xdr:rowOff>128203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144730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1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147758</xdr:rowOff>
    </xdr:from>
    <xdr:to>
      <xdr:col>55</xdr:col>
      <xdr:colOff>0</xdr:colOff>
      <xdr:row>57</xdr:row>
      <xdr:rowOff>166644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20408"/>
          <a:ext cx="8382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156285</xdr:rowOff>
    </xdr:from>
    <xdr:to>
      <xdr:col>50</xdr:col>
      <xdr:colOff>114300</xdr:colOff>
      <xdr:row>57</xdr:row>
      <xdr:rowOff>166644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28935"/>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151861</xdr:rowOff>
    </xdr:from>
    <xdr:to>
      <xdr:col>45</xdr:col>
      <xdr:colOff>177800</xdr:colOff>
      <xdr:row>57</xdr:row>
      <xdr:rowOff>156285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2451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135902</xdr:rowOff>
    </xdr:from>
    <xdr:to>
      <xdr:col>41</xdr:col>
      <xdr:colOff>50800</xdr:colOff>
      <xdr:row>57</xdr:row>
      <xdr:rowOff>151861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08552"/>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96958</xdr:rowOff>
    </xdr:from>
    <xdr:to>
      <xdr:col>55</xdr:col>
      <xdr:colOff>50800</xdr:colOff>
      <xdr:row>58</xdr:row>
      <xdr:rowOff>27108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119835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115844</xdr:rowOff>
    </xdr:from>
    <xdr:to>
      <xdr:col>50</xdr:col>
      <xdr:colOff>165100</xdr:colOff>
      <xdr:row>58</xdr:row>
      <xdr:rowOff>45994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37121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8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105485</xdr:rowOff>
    </xdr:from>
    <xdr:to>
      <xdr:col>46</xdr:col>
      <xdr:colOff>38100</xdr:colOff>
      <xdr:row>58</xdr:row>
      <xdr:rowOff>35635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52162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101061</xdr:rowOff>
    </xdr:from>
    <xdr:to>
      <xdr:col>41</xdr:col>
      <xdr:colOff>101600</xdr:colOff>
      <xdr:row>58</xdr:row>
      <xdr:rowOff>31211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47738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85102</xdr:rowOff>
    </xdr:from>
    <xdr:to>
      <xdr:col>36</xdr:col>
      <xdr:colOff>165100</xdr:colOff>
      <xdr:row>58</xdr:row>
      <xdr:rowOff>15252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31779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21820</xdr:rowOff>
    </xdr:from>
    <xdr:to>
      <xdr:col>55</xdr:col>
      <xdr:colOff>0</xdr:colOff>
      <xdr:row>78</xdr:row>
      <xdr:rowOff>41818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94920"/>
          <a:ext cx="838200" cy="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41818</xdr:rowOff>
    </xdr:from>
    <xdr:to>
      <xdr:col>50</xdr:col>
      <xdr:colOff>114300</xdr:colOff>
      <xdr:row>78</xdr:row>
      <xdr:rowOff>86751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14918"/>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70261</xdr:rowOff>
    </xdr:from>
    <xdr:to>
      <xdr:col>45</xdr:col>
      <xdr:colOff>177800</xdr:colOff>
      <xdr:row>78</xdr:row>
      <xdr:rowOff>86751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43361"/>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70261</xdr:rowOff>
    </xdr:from>
    <xdr:to>
      <xdr:col>41</xdr:col>
      <xdr:colOff>50800</xdr:colOff>
      <xdr:row>78</xdr:row>
      <xdr:rowOff>100417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43361"/>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142470</xdr:rowOff>
    </xdr:from>
    <xdr:to>
      <xdr:col>55</xdr:col>
      <xdr:colOff>50800</xdr:colOff>
      <xdr:row>78</xdr:row>
      <xdr:rowOff>72620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101847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162468</xdr:rowOff>
    </xdr:from>
    <xdr:to>
      <xdr:col>50</xdr:col>
      <xdr:colOff>165100</xdr:colOff>
      <xdr:row>78</xdr:row>
      <xdr:rowOff>92618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83745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35951</xdr:rowOff>
    </xdr:from>
    <xdr:to>
      <xdr:col>46</xdr:col>
      <xdr:colOff>38100</xdr:colOff>
      <xdr:row>78</xdr:row>
      <xdr:rowOff>137551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128678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5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19461</xdr:rowOff>
    </xdr:from>
    <xdr:to>
      <xdr:col>41</xdr:col>
      <xdr:colOff>101600</xdr:colOff>
      <xdr:row>78</xdr:row>
      <xdr:rowOff>121061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137588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49617</xdr:rowOff>
    </xdr:from>
    <xdr:to>
      <xdr:col>36</xdr:col>
      <xdr:colOff>165100</xdr:colOff>
      <xdr:row>78</xdr:row>
      <xdr:rowOff>151217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142344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105001</xdr:rowOff>
    </xdr:from>
    <xdr:to>
      <xdr:col>55</xdr:col>
      <xdr:colOff>0</xdr:colOff>
      <xdr:row>97</xdr:row>
      <xdr:rowOff>123078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35651"/>
          <a:ext cx="8382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30234</xdr:rowOff>
    </xdr:from>
    <xdr:to>
      <xdr:col>50</xdr:col>
      <xdr:colOff>114300</xdr:colOff>
      <xdr:row>97</xdr:row>
      <xdr:rowOff>123078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60884"/>
          <a:ext cx="8890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55837</xdr:rowOff>
    </xdr:from>
    <xdr:to>
      <xdr:col>45</xdr:col>
      <xdr:colOff>177800</xdr:colOff>
      <xdr:row>97</xdr:row>
      <xdr:rowOff>30234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15037"/>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135013</xdr:rowOff>
    </xdr:from>
    <xdr:to>
      <xdr:col>41</xdr:col>
      <xdr:colOff>50800</xdr:colOff>
      <xdr:row>96</xdr:row>
      <xdr:rowOff>55837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22763"/>
          <a:ext cx="889000" cy="9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54201</xdr:rowOff>
    </xdr:from>
    <xdr:to>
      <xdr:col>55</xdr:col>
      <xdr:colOff>50800</xdr:colOff>
      <xdr:row>97</xdr:row>
      <xdr:rowOff>155801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32628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72278</xdr:rowOff>
    </xdr:from>
    <xdr:to>
      <xdr:col>50</xdr:col>
      <xdr:colOff>165100</xdr:colOff>
      <xdr:row>98</xdr:row>
      <xdr:rowOff>2428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165005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150884</xdr:rowOff>
    </xdr:from>
    <xdr:to>
      <xdr:col>46</xdr:col>
      <xdr:colOff>38100</xdr:colOff>
      <xdr:row>97</xdr:row>
      <xdr:rowOff>81034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97561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5037</xdr:rowOff>
    </xdr:from>
    <xdr:to>
      <xdr:col>41</xdr:col>
      <xdr:colOff>101600</xdr:colOff>
      <xdr:row>96</xdr:row>
      <xdr:rowOff>106637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123164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3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84213</xdr:rowOff>
    </xdr:from>
    <xdr:to>
      <xdr:col>36</xdr:col>
      <xdr:colOff>165100</xdr:colOff>
      <xdr:row>96</xdr:row>
      <xdr:rowOff>14363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30890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13703</xdr:rowOff>
    </xdr:from>
    <xdr:to>
      <xdr:col>85</xdr:col>
      <xdr:colOff>127000</xdr:colOff>
      <xdr:row>39</xdr:row>
      <xdr:rowOff>18745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0253"/>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18745</xdr:rowOff>
    </xdr:from>
    <xdr:to>
      <xdr:col>81</xdr:col>
      <xdr:colOff>50800</xdr:colOff>
      <xdr:row>39</xdr:row>
      <xdr:rowOff>26936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05295"/>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26936</xdr:rowOff>
    </xdr:from>
    <xdr:to>
      <xdr:col>76</xdr:col>
      <xdr:colOff>114300</xdr:colOff>
      <xdr:row>39</xdr:row>
      <xdr:rowOff>28816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13486"/>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28816</xdr:rowOff>
    </xdr:from>
    <xdr:to>
      <xdr:col>71</xdr:col>
      <xdr:colOff>177800</xdr:colOff>
      <xdr:row>39</xdr:row>
      <xdr:rowOff>29693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5366"/>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134353</xdr:rowOff>
    </xdr:from>
    <xdr:to>
      <xdr:col>85</xdr:col>
      <xdr:colOff>177800</xdr:colOff>
      <xdr:row>39</xdr:row>
      <xdr:rowOff>64503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93730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3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139395</xdr:rowOff>
    </xdr:from>
    <xdr:to>
      <xdr:col>81</xdr:col>
      <xdr:colOff>101600</xdr:colOff>
      <xdr:row>39</xdr:row>
      <xdr:rowOff>69545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60672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147586</xdr:rowOff>
    </xdr:from>
    <xdr:to>
      <xdr:col>76</xdr:col>
      <xdr:colOff>165100</xdr:colOff>
      <xdr:row>39</xdr:row>
      <xdr:rowOff>77736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94264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43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149466</xdr:rowOff>
    </xdr:from>
    <xdr:to>
      <xdr:col>72</xdr:col>
      <xdr:colOff>38100</xdr:colOff>
      <xdr:row>39</xdr:row>
      <xdr:rowOff>79616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96143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4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150343</xdr:rowOff>
    </xdr:from>
    <xdr:to>
      <xdr:col>67</xdr:col>
      <xdr:colOff>101600</xdr:colOff>
      <xdr:row>39</xdr:row>
      <xdr:rowOff>80493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71620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122738</xdr:rowOff>
    </xdr:from>
    <xdr:to>
      <xdr:col>85</xdr:col>
      <xdr:colOff>127000</xdr:colOff>
      <xdr:row>72</xdr:row>
      <xdr:rowOff>145964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67138"/>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122738</xdr:rowOff>
    </xdr:from>
    <xdr:to>
      <xdr:col>81</xdr:col>
      <xdr:colOff>50800</xdr:colOff>
      <xdr:row>72</xdr:row>
      <xdr:rowOff>163085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67138"/>
          <a:ext cx="889000" cy="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157645</xdr:rowOff>
    </xdr:from>
    <xdr:to>
      <xdr:col>76</xdr:col>
      <xdr:colOff>114300</xdr:colOff>
      <xdr:row>72</xdr:row>
      <xdr:rowOff>163085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0204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151678</xdr:rowOff>
    </xdr:from>
    <xdr:to>
      <xdr:col>71</xdr:col>
      <xdr:colOff>177800</xdr:colOff>
      <xdr:row>72</xdr:row>
      <xdr:rowOff>157645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496078"/>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95164</xdr:rowOff>
    </xdr:from>
    <xdr:to>
      <xdr:col>85</xdr:col>
      <xdr:colOff>177800</xdr:colOff>
      <xdr:row>73</xdr:row>
      <xdr:rowOff>25314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118041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71938</xdr:rowOff>
    </xdr:from>
    <xdr:to>
      <xdr:col>81</xdr:col>
      <xdr:colOff>101600</xdr:colOff>
      <xdr:row>73</xdr:row>
      <xdr:rowOff>2088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18615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1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112285</xdr:rowOff>
    </xdr:from>
    <xdr:to>
      <xdr:col>76</xdr:col>
      <xdr:colOff>165100</xdr:colOff>
      <xdr:row>73</xdr:row>
      <xdr:rowOff>42435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58962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106845</xdr:rowOff>
    </xdr:from>
    <xdr:to>
      <xdr:col>72</xdr:col>
      <xdr:colOff>38100</xdr:colOff>
      <xdr:row>73</xdr:row>
      <xdr:rowOff>36995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53522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100878</xdr:rowOff>
    </xdr:from>
    <xdr:to>
      <xdr:col>67</xdr:col>
      <xdr:colOff>101600</xdr:colOff>
      <xdr:row>73</xdr:row>
      <xdr:rowOff>31028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4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47555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98895</xdr:rowOff>
    </xdr:from>
    <xdr:to>
      <xdr:col>85</xdr:col>
      <xdr:colOff>127000</xdr:colOff>
      <xdr:row>98</xdr:row>
      <xdr:rowOff>105181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00995"/>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105181</xdr:rowOff>
    </xdr:from>
    <xdr:to>
      <xdr:col>81</xdr:col>
      <xdr:colOff>50800</xdr:colOff>
      <xdr:row>98</xdr:row>
      <xdr:rowOff>108359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07281"/>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102643</xdr:rowOff>
    </xdr:from>
    <xdr:to>
      <xdr:col>76</xdr:col>
      <xdr:colOff>114300</xdr:colOff>
      <xdr:row>98</xdr:row>
      <xdr:rowOff>108359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0474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75532</xdr:rowOff>
    </xdr:from>
    <xdr:to>
      <xdr:col>71</xdr:col>
      <xdr:colOff>177800</xdr:colOff>
      <xdr:row>98</xdr:row>
      <xdr:rowOff>102643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77632"/>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48095</xdr:rowOff>
    </xdr:from>
    <xdr:to>
      <xdr:col>85</xdr:col>
      <xdr:colOff>177800</xdr:colOff>
      <xdr:row>98</xdr:row>
      <xdr:rowOff>149695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134472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54381</xdr:rowOff>
    </xdr:from>
    <xdr:to>
      <xdr:col>81</xdr:col>
      <xdr:colOff>101600</xdr:colOff>
      <xdr:row>98</xdr:row>
      <xdr:rowOff>155981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147108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57559</xdr:rowOff>
    </xdr:from>
    <xdr:to>
      <xdr:col>76</xdr:col>
      <xdr:colOff>165100</xdr:colOff>
      <xdr:row>98</xdr:row>
      <xdr:rowOff>159159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150286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51843</xdr:rowOff>
    </xdr:from>
    <xdr:to>
      <xdr:col>72</xdr:col>
      <xdr:colOff>38100</xdr:colOff>
      <xdr:row>98</xdr:row>
      <xdr:rowOff>153443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144570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24732</xdr:rowOff>
    </xdr:from>
    <xdr:to>
      <xdr:col>67</xdr:col>
      <xdr:colOff>101600</xdr:colOff>
      <xdr:row>98</xdr:row>
      <xdr:rowOff>126332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117459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1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87231</xdr:rowOff>
    </xdr:from>
    <xdr:to>
      <xdr:col>116</xdr:col>
      <xdr:colOff>63500</xdr:colOff>
      <xdr:row>39</xdr:row>
      <xdr:rowOff>96593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73781"/>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96593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21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95613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86360</xdr:rowOff>
    </xdr:from>
    <xdr:to>
      <xdr:col>102</xdr:col>
      <xdr:colOff>114300</xdr:colOff>
      <xdr:row>39</xdr:row>
      <xdr:rowOff>95613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72910"/>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36431</xdr:rowOff>
    </xdr:from>
    <xdr:to>
      <xdr:col>116</xdr:col>
      <xdr:colOff>114300</xdr:colOff>
      <xdr:row>39</xdr:row>
      <xdr:rowOff>138031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122808</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45793</xdr:rowOff>
    </xdr:from>
    <xdr:to>
      <xdr:col>112</xdr:col>
      <xdr:colOff>38100</xdr:colOff>
      <xdr:row>39</xdr:row>
      <xdr:rowOff>147393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138520</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137540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44813</xdr:rowOff>
    </xdr:from>
    <xdr:to>
      <xdr:col>102</xdr:col>
      <xdr:colOff>165100</xdr:colOff>
      <xdr:row>39</xdr:row>
      <xdr:rowOff>146413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137540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35560</xdr:rowOff>
    </xdr:from>
    <xdr:to>
      <xdr:col>98</xdr:col>
      <xdr:colOff>38100</xdr:colOff>
      <xdr:row>39</xdr:row>
      <xdr:rowOff>137160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128287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81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165818</xdr:rowOff>
    </xdr:from>
    <xdr:to>
      <xdr:col>116</xdr:col>
      <xdr:colOff>63500</xdr:colOff>
      <xdr:row>54</xdr:row>
      <xdr:rowOff>35287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252668"/>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35287</xdr:rowOff>
    </xdr:from>
    <xdr:to>
      <xdr:col>111</xdr:col>
      <xdr:colOff>177800</xdr:colOff>
      <xdr:row>54</xdr:row>
      <xdr:rowOff>67691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293587"/>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67691</xdr:rowOff>
    </xdr:from>
    <xdr:to>
      <xdr:col>107</xdr:col>
      <xdr:colOff>50800</xdr:colOff>
      <xdr:row>54</xdr:row>
      <xdr:rowOff>104553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325991"/>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104553</xdr:rowOff>
    </xdr:from>
    <xdr:to>
      <xdr:col>102</xdr:col>
      <xdr:colOff>114300</xdr:colOff>
      <xdr:row>54</xdr:row>
      <xdr:rowOff>127927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362853"/>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115018</xdr:rowOff>
    </xdr:from>
    <xdr:to>
      <xdr:col>116</xdr:col>
      <xdr:colOff>114300</xdr:colOff>
      <xdr:row>54</xdr:row>
      <xdr:rowOff>45168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2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137895</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0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155937</xdr:rowOff>
    </xdr:from>
    <xdr:to>
      <xdr:col>112</xdr:col>
      <xdr:colOff>38100</xdr:colOff>
      <xdr:row>54</xdr:row>
      <xdr:rowOff>86087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2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102614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0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16891</xdr:rowOff>
    </xdr:from>
    <xdr:to>
      <xdr:col>107</xdr:col>
      <xdr:colOff>101600</xdr:colOff>
      <xdr:row>54</xdr:row>
      <xdr:rowOff>118491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135018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53753</xdr:rowOff>
    </xdr:from>
    <xdr:to>
      <xdr:col>102</xdr:col>
      <xdr:colOff>165100</xdr:colOff>
      <xdr:row>54</xdr:row>
      <xdr:rowOff>155353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3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430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0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77127</xdr:rowOff>
    </xdr:from>
    <xdr:to>
      <xdr:col>98</xdr:col>
      <xdr:colOff>38100</xdr:colOff>
      <xdr:row>55</xdr:row>
      <xdr:rowOff>7277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3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23804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1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9360</xdr:rowOff>
    </xdr:from>
    <xdr:to>
      <xdr:col>116</xdr:col>
      <xdr:colOff>63500</xdr:colOff>
      <xdr:row>74</xdr:row>
      <xdr:rowOff>63576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353760"/>
          <a:ext cx="838200" cy="3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9360</xdr:rowOff>
    </xdr:from>
    <xdr:to>
      <xdr:col>111</xdr:col>
      <xdr:colOff>177800</xdr:colOff>
      <xdr:row>72</xdr:row>
      <xdr:rowOff>92342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353760"/>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22276</xdr:rowOff>
    </xdr:from>
    <xdr:to>
      <xdr:col>107</xdr:col>
      <xdr:colOff>50800</xdr:colOff>
      <xdr:row>72</xdr:row>
      <xdr:rowOff>92342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66676"/>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22276</xdr:rowOff>
    </xdr:from>
    <xdr:to>
      <xdr:col>102</xdr:col>
      <xdr:colOff>114300</xdr:colOff>
      <xdr:row>72</xdr:row>
      <xdr:rowOff>100914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6667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12776</xdr:rowOff>
    </xdr:from>
    <xdr:to>
      <xdr:col>116</xdr:col>
      <xdr:colOff>114300</xdr:colOff>
      <xdr:row>74</xdr:row>
      <xdr:rowOff>114376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162653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130010</xdr:rowOff>
    </xdr:from>
    <xdr:to>
      <xdr:col>112</xdr:col>
      <xdr:colOff>38100</xdr:colOff>
      <xdr:row>72</xdr:row>
      <xdr:rowOff>60160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3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51287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41542</xdr:rowOff>
    </xdr:from>
    <xdr:to>
      <xdr:col>107</xdr:col>
      <xdr:colOff>101600</xdr:colOff>
      <xdr:row>72</xdr:row>
      <xdr:rowOff>143142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3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159669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1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142926</xdr:rowOff>
    </xdr:from>
    <xdr:to>
      <xdr:col>102</xdr:col>
      <xdr:colOff>165100</xdr:colOff>
      <xdr:row>72</xdr:row>
      <xdr:rowOff>73076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89603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0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50114</xdr:rowOff>
    </xdr:from>
    <xdr:to>
      <xdr:col>98</xdr:col>
      <xdr:colOff>38100</xdr:colOff>
      <xdr:row>72</xdr:row>
      <xdr:rowOff>151714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142841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円の増となっており、これは令和２年度から会計年度任用職員給料分が算入されたことなどによるものである。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円の増となっており、これは幼児教育・保育無償化による私立保育園等運営費や私立幼稚園等施設型給付費の増などによるものである。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159,334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122,350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円の増となっており、これは市民１人あたり一律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万円を支給する「特別定額給付金給付事業」実施の影響などによるものである。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62,885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円の増となっており、これは認定こども園建設に係る施設整備補助金の増や、海岸防災林強化事業の事業進捗による事業費増などによるものである。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円の減となっており、これは公共下水道事業会計など４つの特別会計が公営企業会計に移行し、これらの会計への繰出金が補助費等へ分類されたことによるものである。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86904</xdr:rowOff>
    </xdr:from>
    <xdr:to>
      <xdr:col>24</xdr:col>
      <xdr:colOff>63500</xdr:colOff>
      <xdr:row>38</xdr:row>
      <xdr:rowOff>52615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3055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90714</xdr:rowOff>
    </xdr:from>
    <xdr:to>
      <xdr:col>19</xdr:col>
      <xdr:colOff>177800</xdr:colOff>
      <xdr:row>37</xdr:row>
      <xdr:rowOff>86904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2914"/>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44994</xdr:rowOff>
    </xdr:from>
    <xdr:to>
      <xdr:col>15</xdr:col>
      <xdr:colOff>50800</xdr:colOff>
      <xdr:row>36</xdr:row>
      <xdr:rowOff>90714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171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3084</xdr:rowOff>
    </xdr:from>
    <xdr:to>
      <xdr:col>10</xdr:col>
      <xdr:colOff>114300</xdr:colOff>
      <xdr:row>36</xdr:row>
      <xdr:rowOff>44994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3834"/>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1815</xdr:rowOff>
    </xdr:from>
    <xdr:to>
      <xdr:col>24</xdr:col>
      <xdr:colOff>114300</xdr:colOff>
      <xdr:row>38</xdr:row>
      <xdr:rowOff>103415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151692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36104</xdr:rowOff>
    </xdr:from>
    <xdr:to>
      <xdr:col>20</xdr:col>
      <xdr:colOff>38100</xdr:colOff>
      <xdr:row>37</xdr:row>
      <xdr:rowOff>137704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128831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39914</xdr:rowOff>
    </xdr:from>
    <xdr:to>
      <xdr:col>15</xdr:col>
      <xdr:colOff>101600</xdr:colOff>
      <xdr:row>36</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132641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165644</xdr:rowOff>
    </xdr:from>
    <xdr:to>
      <xdr:col>10</xdr:col>
      <xdr:colOff>165100</xdr:colOff>
      <xdr:row>36</xdr:row>
      <xdr:rowOff>95794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86921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123734</xdr:rowOff>
    </xdr:from>
    <xdr:to>
      <xdr:col>6</xdr:col>
      <xdr:colOff>38100</xdr:colOff>
      <xdr:row>35</xdr:row>
      <xdr:rowOff>53884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70411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26412</xdr:rowOff>
    </xdr:from>
    <xdr:to>
      <xdr:col>24</xdr:col>
      <xdr:colOff>63500</xdr:colOff>
      <xdr:row>58</xdr:row>
      <xdr:rowOff>25034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284712"/>
          <a:ext cx="838200" cy="6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25034</xdr:rowOff>
    </xdr:from>
    <xdr:to>
      <xdr:col>19</xdr:col>
      <xdr:colOff>177800</xdr:colOff>
      <xdr:row>58</xdr:row>
      <xdr:rowOff>37934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69134"/>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23179</xdr:rowOff>
    </xdr:from>
    <xdr:to>
      <xdr:col>15</xdr:col>
      <xdr:colOff>50800</xdr:colOff>
      <xdr:row>58</xdr:row>
      <xdr:rowOff>37934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7279"/>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23179</xdr:rowOff>
    </xdr:from>
    <xdr:to>
      <xdr:col>10</xdr:col>
      <xdr:colOff>114300</xdr:colOff>
      <xdr:row>58</xdr:row>
      <xdr:rowOff>25426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7279"/>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147062</xdr:rowOff>
    </xdr:from>
    <xdr:to>
      <xdr:col>24</xdr:col>
      <xdr:colOff>114300</xdr:colOff>
      <xdr:row>54</xdr:row>
      <xdr:rowOff>77212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2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61989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14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145684</xdr:rowOff>
    </xdr:from>
    <xdr:to>
      <xdr:col>20</xdr:col>
      <xdr:colOff>38100</xdr:colOff>
      <xdr:row>58</xdr:row>
      <xdr:rowOff>75834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66961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158584</xdr:rowOff>
    </xdr:from>
    <xdr:to>
      <xdr:col>15</xdr:col>
      <xdr:colOff>101600</xdr:colOff>
      <xdr:row>58</xdr:row>
      <xdr:rowOff>88734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79861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143829</xdr:rowOff>
    </xdr:from>
    <xdr:to>
      <xdr:col>10</xdr:col>
      <xdr:colOff>165100</xdr:colOff>
      <xdr:row>58</xdr:row>
      <xdr:rowOff>73979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65106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146076</xdr:rowOff>
    </xdr:from>
    <xdr:to>
      <xdr:col>6</xdr:col>
      <xdr:colOff>38100</xdr:colOff>
      <xdr:row>58</xdr:row>
      <xdr:rowOff>76226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67353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138290</xdr:rowOff>
    </xdr:from>
    <xdr:to>
      <xdr:col>24</xdr:col>
      <xdr:colOff>62865</xdr:colOff>
      <xdr:row>76</xdr:row>
      <xdr:rowOff>148577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39790"/>
          <a:ext cx="1270" cy="103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152404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1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148577</xdr:rowOff>
    </xdr:from>
    <xdr:to>
      <xdr:col>24</xdr:col>
      <xdr:colOff>152400</xdr:colOff>
      <xdr:row>76</xdr:row>
      <xdr:rowOff>148577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17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84967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138290</xdr:rowOff>
    </xdr:from>
    <xdr:to>
      <xdr:col>24</xdr:col>
      <xdr:colOff>152400</xdr:colOff>
      <xdr:row>70</xdr:row>
      <xdr:rowOff>138290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164388</xdr:rowOff>
    </xdr:from>
    <xdr:to>
      <xdr:col>24</xdr:col>
      <xdr:colOff>63500</xdr:colOff>
      <xdr:row>76</xdr:row>
      <xdr:rowOff>164027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3138"/>
          <a:ext cx="838200" cy="1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4601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520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153174</xdr:rowOff>
    </xdr:from>
    <xdr:to>
      <xdr:col>24</xdr:col>
      <xdr:colOff>114300</xdr:colOff>
      <xdr:row>74</xdr:row>
      <xdr:rowOff>83324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164027</xdr:rowOff>
    </xdr:from>
    <xdr:to>
      <xdr:col>19</xdr:col>
      <xdr:colOff>177800</xdr:colOff>
      <xdr:row>77</xdr:row>
      <xdr:rowOff>79863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94227"/>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77660</xdr:rowOff>
    </xdr:from>
    <xdr:to>
      <xdr:col>20</xdr:col>
      <xdr:colOff>38100</xdr:colOff>
      <xdr:row>75</xdr:row>
      <xdr:rowOff>7810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24337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79863</xdr:rowOff>
    </xdr:from>
    <xdr:to>
      <xdr:col>15</xdr:col>
      <xdr:colOff>50800</xdr:colOff>
      <xdr:row>77</xdr:row>
      <xdr:rowOff>141109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1513"/>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59544</xdr:rowOff>
    </xdr:from>
    <xdr:to>
      <xdr:col>15</xdr:col>
      <xdr:colOff>101600</xdr:colOff>
      <xdr:row>75</xdr:row>
      <xdr:rowOff>161144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77406</xdr:rowOff>
    </xdr:from>
    <xdr:to>
      <xdr:col>10</xdr:col>
      <xdr:colOff>114300</xdr:colOff>
      <xdr:row>77</xdr:row>
      <xdr:rowOff>141109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27905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55753</xdr:rowOff>
    </xdr:from>
    <xdr:to>
      <xdr:col>10</xdr:col>
      <xdr:colOff>165100</xdr:colOff>
      <xdr:row>75</xdr:row>
      <xdr:rowOff>157353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32760</xdr:rowOff>
    </xdr:from>
    <xdr:to>
      <xdr:col>6</xdr:col>
      <xdr:colOff>38100</xdr:colOff>
      <xdr:row>75</xdr:row>
      <xdr:rowOff>134360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150887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113588</xdr:rowOff>
    </xdr:from>
    <xdr:to>
      <xdr:col>24</xdr:col>
      <xdr:colOff>114300</xdr:colOff>
      <xdr:row>76</xdr:row>
      <xdr:rowOff>43738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92015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113227</xdr:rowOff>
    </xdr:from>
    <xdr:to>
      <xdr:col>20</xdr:col>
      <xdr:colOff>38100</xdr:colOff>
      <xdr:row>77</xdr:row>
      <xdr:rowOff>43377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34504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3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29063</xdr:rowOff>
    </xdr:from>
    <xdr:to>
      <xdr:col>15</xdr:col>
      <xdr:colOff>101600</xdr:colOff>
      <xdr:row>77</xdr:row>
      <xdr:rowOff>130663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121790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2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90309</xdr:rowOff>
    </xdr:from>
    <xdr:to>
      <xdr:col>10</xdr:col>
      <xdr:colOff>165100</xdr:colOff>
      <xdr:row>78</xdr:row>
      <xdr:rowOff>20459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26606</xdr:rowOff>
    </xdr:from>
    <xdr:to>
      <xdr:col>6</xdr:col>
      <xdr:colOff>38100</xdr:colOff>
      <xdr:row>77</xdr:row>
      <xdr:rowOff>128206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119333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42577</xdr:rowOff>
    </xdr:from>
    <xdr:to>
      <xdr:col>24</xdr:col>
      <xdr:colOff>63500</xdr:colOff>
      <xdr:row>95</xdr:row>
      <xdr:rowOff>120041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330327"/>
          <a:ext cx="838200" cy="7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83432</xdr:rowOff>
    </xdr:from>
    <xdr:to>
      <xdr:col>19</xdr:col>
      <xdr:colOff>177800</xdr:colOff>
      <xdr:row>95</xdr:row>
      <xdr:rowOff>120041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371182"/>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83432</xdr:rowOff>
    </xdr:from>
    <xdr:to>
      <xdr:col>15</xdr:col>
      <xdr:colOff>50800</xdr:colOff>
      <xdr:row>95</xdr:row>
      <xdr:rowOff>95972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371182"/>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19163</xdr:rowOff>
    </xdr:from>
    <xdr:to>
      <xdr:col>10</xdr:col>
      <xdr:colOff>114300</xdr:colOff>
      <xdr:row>95</xdr:row>
      <xdr:rowOff>95972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3069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163227</xdr:rowOff>
    </xdr:from>
    <xdr:to>
      <xdr:col>24</xdr:col>
      <xdr:colOff>114300</xdr:colOff>
      <xdr:row>95</xdr:row>
      <xdr:rowOff>93377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2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14654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69241</xdr:rowOff>
    </xdr:from>
    <xdr:to>
      <xdr:col>20</xdr:col>
      <xdr:colOff>38100</xdr:colOff>
      <xdr:row>95</xdr:row>
      <xdr:rowOff>170841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1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32632</xdr:rowOff>
    </xdr:from>
    <xdr:to>
      <xdr:col>15</xdr:col>
      <xdr:colOff>101600</xdr:colOff>
      <xdr:row>95</xdr:row>
      <xdr:rowOff>134232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150759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45172</xdr:rowOff>
    </xdr:from>
    <xdr:to>
      <xdr:col>10</xdr:col>
      <xdr:colOff>165100</xdr:colOff>
      <xdr:row>95</xdr:row>
      <xdr:rowOff>146772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3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163299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1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139813</xdr:rowOff>
    </xdr:from>
    <xdr:to>
      <xdr:col>6</xdr:col>
      <xdr:colOff>38100</xdr:colOff>
      <xdr:row>95</xdr:row>
      <xdr:rowOff>69963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86490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0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13330</xdr:rowOff>
    </xdr:from>
    <xdr:to>
      <xdr:col>55</xdr:col>
      <xdr:colOff>0</xdr:colOff>
      <xdr:row>32</xdr:row>
      <xdr:rowOff>83922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99730"/>
          <a:ext cx="8382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3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83922</xdr:rowOff>
    </xdr:from>
    <xdr:to>
      <xdr:col>50</xdr:col>
      <xdr:colOff>114300</xdr:colOff>
      <xdr:row>32</xdr:row>
      <xdr:rowOff>132202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70322"/>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135999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132202</xdr:rowOff>
    </xdr:from>
    <xdr:to>
      <xdr:col>45</xdr:col>
      <xdr:colOff>177800</xdr:colOff>
      <xdr:row>33</xdr:row>
      <xdr:rowOff>18633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618602"/>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136455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18633</xdr:rowOff>
    </xdr:from>
    <xdr:to>
      <xdr:col>41</xdr:col>
      <xdr:colOff>50800</xdr:colOff>
      <xdr:row>33</xdr:row>
      <xdr:rowOff>52192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676483"/>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145783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155750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133980</xdr:rowOff>
    </xdr:from>
    <xdr:to>
      <xdr:col>55</xdr:col>
      <xdr:colOff>50800</xdr:colOff>
      <xdr:row>32</xdr:row>
      <xdr:rowOff>64130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156857</xdr:rowOff>
    </xdr:from>
    <xdr:ext cx="534377"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33122</xdr:rowOff>
    </xdr:from>
    <xdr:to>
      <xdr:col>50</xdr:col>
      <xdr:colOff>165100</xdr:colOff>
      <xdr:row>32</xdr:row>
      <xdr:rowOff>134722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151249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372111" y="52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81402</xdr:rowOff>
    </xdr:from>
    <xdr:to>
      <xdr:col>46</xdr:col>
      <xdr:colOff>38100</xdr:colOff>
      <xdr:row>33</xdr:row>
      <xdr:rowOff>11552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5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28079</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483111" y="534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139283</xdr:rowOff>
    </xdr:from>
    <xdr:to>
      <xdr:col>41</xdr:col>
      <xdr:colOff>101600</xdr:colOff>
      <xdr:row>33</xdr:row>
      <xdr:rowOff>69433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6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85960</xdr:rowOff>
    </xdr:from>
    <xdr:ext cx="534377"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594111" y="54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1392</xdr:rowOff>
    </xdr:from>
    <xdr:to>
      <xdr:col>36</xdr:col>
      <xdr:colOff>165100</xdr:colOff>
      <xdr:row>33</xdr:row>
      <xdr:rowOff>102992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6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119519</xdr:rowOff>
    </xdr:from>
    <xdr:ext cx="534377"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05111" y="54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170767</xdr:rowOff>
    </xdr:from>
    <xdr:to>
      <xdr:col>55</xdr:col>
      <xdr:colOff>0</xdr:colOff>
      <xdr:row>57</xdr:row>
      <xdr:rowOff>13170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71967"/>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13170</xdr:rowOff>
    </xdr:from>
    <xdr:to>
      <xdr:col>50</xdr:col>
      <xdr:colOff>114300</xdr:colOff>
      <xdr:row>57</xdr:row>
      <xdr:rowOff>48283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85820"/>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15090</xdr:rowOff>
    </xdr:from>
    <xdr:to>
      <xdr:col>45</xdr:col>
      <xdr:colOff>177800</xdr:colOff>
      <xdr:row>57</xdr:row>
      <xdr:rowOff>48283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87740"/>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15090</xdr:rowOff>
    </xdr:from>
    <xdr:to>
      <xdr:col>41</xdr:col>
      <xdr:colOff>50800</xdr:colOff>
      <xdr:row>57</xdr:row>
      <xdr:rowOff>34750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87740"/>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119967</xdr:rowOff>
    </xdr:from>
    <xdr:to>
      <xdr:col>55</xdr:col>
      <xdr:colOff>50800</xdr:colOff>
      <xdr:row>57</xdr:row>
      <xdr:rowOff>50117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142844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133820</xdr:rowOff>
    </xdr:from>
    <xdr:to>
      <xdr:col>50</xdr:col>
      <xdr:colOff>165100</xdr:colOff>
      <xdr:row>57</xdr:row>
      <xdr:rowOff>63970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80497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168933</xdr:rowOff>
    </xdr:from>
    <xdr:to>
      <xdr:col>46</xdr:col>
      <xdr:colOff>38100</xdr:colOff>
      <xdr:row>57</xdr:row>
      <xdr:rowOff>99083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115610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135740</xdr:rowOff>
    </xdr:from>
    <xdr:to>
      <xdr:col>41</xdr:col>
      <xdr:colOff>101600</xdr:colOff>
      <xdr:row>57</xdr:row>
      <xdr:rowOff>65890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82417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155400</xdr:rowOff>
    </xdr:from>
    <xdr:to>
      <xdr:col>36</xdr:col>
      <xdr:colOff>165100</xdr:colOff>
      <xdr:row>57</xdr:row>
      <xdr:rowOff>85550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102077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138192</xdr:rowOff>
    </xdr:from>
    <xdr:to>
      <xdr:col>55</xdr:col>
      <xdr:colOff>0</xdr:colOff>
      <xdr:row>76</xdr:row>
      <xdr:rowOff>17490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654042"/>
          <a:ext cx="838200" cy="3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1671</xdr:rowOff>
    </xdr:from>
    <xdr:to>
      <xdr:col>50</xdr:col>
      <xdr:colOff>114300</xdr:colOff>
      <xdr:row>76</xdr:row>
      <xdr:rowOff>17490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31871"/>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148112</xdr:rowOff>
    </xdr:from>
    <xdr:to>
      <xdr:col>45</xdr:col>
      <xdr:colOff>177800</xdr:colOff>
      <xdr:row>76</xdr:row>
      <xdr:rowOff>1671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06862"/>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148112</xdr:rowOff>
    </xdr:from>
    <xdr:to>
      <xdr:col>41</xdr:col>
      <xdr:colOff>50800</xdr:colOff>
      <xdr:row>76</xdr:row>
      <xdr:rowOff>31344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6862"/>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87392</xdr:rowOff>
    </xdr:from>
    <xdr:to>
      <xdr:col>55</xdr:col>
      <xdr:colOff>50800</xdr:colOff>
      <xdr:row>74</xdr:row>
      <xdr:rowOff>17542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110269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138140</xdr:rowOff>
    </xdr:from>
    <xdr:to>
      <xdr:col>50</xdr:col>
      <xdr:colOff>165100</xdr:colOff>
      <xdr:row>76</xdr:row>
      <xdr:rowOff>68290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59417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122321</xdr:rowOff>
    </xdr:from>
    <xdr:to>
      <xdr:col>46</xdr:col>
      <xdr:colOff>38100</xdr:colOff>
      <xdr:row>76</xdr:row>
      <xdr:rowOff>52471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68998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97313</xdr:rowOff>
    </xdr:from>
    <xdr:to>
      <xdr:col>41</xdr:col>
      <xdr:colOff>101600</xdr:colOff>
      <xdr:row>76</xdr:row>
      <xdr:rowOff>27462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6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43990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151994</xdr:rowOff>
    </xdr:from>
    <xdr:to>
      <xdr:col>36</xdr:col>
      <xdr:colOff>165100</xdr:colOff>
      <xdr:row>76</xdr:row>
      <xdr:rowOff>82144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98671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7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115230</xdr:rowOff>
    </xdr:from>
    <xdr:to>
      <xdr:col>55</xdr:col>
      <xdr:colOff>0</xdr:colOff>
      <xdr:row>98</xdr:row>
      <xdr:rowOff>123506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17330"/>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123506</xdr:rowOff>
    </xdr:from>
    <xdr:to>
      <xdr:col>50</xdr:col>
      <xdr:colOff>114300</xdr:colOff>
      <xdr:row>98</xdr:row>
      <xdr:rowOff>128060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25606"/>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128060</xdr:rowOff>
    </xdr:from>
    <xdr:to>
      <xdr:col>45</xdr:col>
      <xdr:colOff>177800</xdr:colOff>
      <xdr:row>98</xdr:row>
      <xdr:rowOff>140970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30160"/>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139298</xdr:rowOff>
    </xdr:from>
    <xdr:to>
      <xdr:col>41</xdr:col>
      <xdr:colOff>50800</xdr:colOff>
      <xdr:row>98</xdr:row>
      <xdr:rowOff>140970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41398"/>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64430</xdr:rowOff>
    </xdr:from>
    <xdr:to>
      <xdr:col>55</xdr:col>
      <xdr:colOff>50800</xdr:colOff>
      <xdr:row>98</xdr:row>
      <xdr:rowOff>166030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23807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72706</xdr:rowOff>
    </xdr:from>
    <xdr:to>
      <xdr:col>50</xdr:col>
      <xdr:colOff>165100</xdr:colOff>
      <xdr:row>99</xdr:row>
      <xdr:rowOff>2856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165433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77260</xdr:rowOff>
    </xdr:from>
    <xdr:to>
      <xdr:col>46</xdr:col>
      <xdr:colOff>38100</xdr:colOff>
      <xdr:row>99</xdr:row>
      <xdr:rowOff>7410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169987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90170</xdr:rowOff>
    </xdr:from>
    <xdr:to>
      <xdr:col>41</xdr:col>
      <xdr:colOff>101600</xdr:colOff>
      <xdr:row>99</xdr:row>
      <xdr:rowOff>20320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8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88498</xdr:rowOff>
    </xdr:from>
    <xdr:to>
      <xdr:col>36</xdr:col>
      <xdr:colOff>165100</xdr:colOff>
      <xdr:row>99</xdr:row>
      <xdr:rowOff>18648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9775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58014</xdr:rowOff>
    </xdr:from>
    <xdr:to>
      <xdr:col>85</xdr:col>
      <xdr:colOff>127000</xdr:colOff>
      <xdr:row>38</xdr:row>
      <xdr:rowOff>66091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73114"/>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35611</xdr:rowOff>
    </xdr:from>
    <xdr:to>
      <xdr:col>81</xdr:col>
      <xdr:colOff>50800</xdr:colOff>
      <xdr:row>38</xdr:row>
      <xdr:rowOff>66091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5071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35611</xdr:rowOff>
    </xdr:from>
    <xdr:to>
      <xdr:col>76</xdr:col>
      <xdr:colOff>114300</xdr:colOff>
      <xdr:row>38</xdr:row>
      <xdr:rowOff>96951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50711"/>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57404</xdr:rowOff>
    </xdr:from>
    <xdr:to>
      <xdr:col>71</xdr:col>
      <xdr:colOff>177800</xdr:colOff>
      <xdr:row>38</xdr:row>
      <xdr:rowOff>96951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01054"/>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7214</xdr:rowOff>
    </xdr:from>
    <xdr:to>
      <xdr:col>85</xdr:col>
      <xdr:colOff>177800</xdr:colOff>
      <xdr:row>38</xdr:row>
      <xdr:rowOff>108814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157091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15291</xdr:rowOff>
    </xdr:from>
    <xdr:to>
      <xdr:col>81</xdr:col>
      <xdr:colOff>101600</xdr:colOff>
      <xdr:row>38</xdr:row>
      <xdr:rowOff>116891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108018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156261</xdr:rowOff>
    </xdr:from>
    <xdr:to>
      <xdr:col>76</xdr:col>
      <xdr:colOff>165100</xdr:colOff>
      <xdr:row>38</xdr:row>
      <xdr:rowOff>86410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77538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46151</xdr:rowOff>
    </xdr:from>
    <xdr:to>
      <xdr:col>72</xdr:col>
      <xdr:colOff>38100</xdr:colOff>
      <xdr:row>38</xdr:row>
      <xdr:rowOff>147751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138878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6604</xdr:rowOff>
    </xdr:from>
    <xdr:to>
      <xdr:col>67</xdr:col>
      <xdr:colOff>101600</xdr:colOff>
      <xdr:row>37</xdr:row>
      <xdr:rowOff>108204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99331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4529</xdr:rowOff>
    </xdr:from>
    <xdr:to>
      <xdr:col>85</xdr:col>
      <xdr:colOff>127000</xdr:colOff>
      <xdr:row>56</xdr:row>
      <xdr:rowOff>158468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5729"/>
          <a:ext cx="8382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104815</xdr:rowOff>
    </xdr:from>
    <xdr:to>
      <xdr:col>81</xdr:col>
      <xdr:colOff>50800</xdr:colOff>
      <xdr:row>56</xdr:row>
      <xdr:rowOff>158468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06015"/>
          <a:ext cx="8890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88516</xdr:rowOff>
    </xdr:from>
    <xdr:to>
      <xdr:col>76</xdr:col>
      <xdr:colOff>114300</xdr:colOff>
      <xdr:row>56</xdr:row>
      <xdr:rowOff>104815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18266"/>
          <a:ext cx="889000" cy="1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88516</xdr:rowOff>
    </xdr:from>
    <xdr:to>
      <xdr:col>71</xdr:col>
      <xdr:colOff>177800</xdr:colOff>
      <xdr:row>56</xdr:row>
      <xdr:rowOff>116337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18266"/>
          <a:ext cx="889000" cy="19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125179</xdr:rowOff>
    </xdr:from>
    <xdr:to>
      <xdr:col>85</xdr:col>
      <xdr:colOff>177800</xdr:colOff>
      <xdr:row>56</xdr:row>
      <xdr:rowOff>55329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148056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107668</xdr:rowOff>
    </xdr:from>
    <xdr:to>
      <xdr:col>81</xdr:col>
      <xdr:colOff>101600</xdr:colOff>
      <xdr:row>57</xdr:row>
      <xdr:rowOff>37818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54345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54015</xdr:rowOff>
    </xdr:from>
    <xdr:to>
      <xdr:col>76</xdr:col>
      <xdr:colOff>165100</xdr:colOff>
      <xdr:row>56</xdr:row>
      <xdr:rowOff>155615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37716</xdr:rowOff>
    </xdr:from>
    <xdr:to>
      <xdr:col>72</xdr:col>
      <xdr:colOff>38100</xdr:colOff>
      <xdr:row>55</xdr:row>
      <xdr:rowOff>139316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155843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24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65537</xdr:rowOff>
    </xdr:from>
    <xdr:to>
      <xdr:col>67</xdr:col>
      <xdr:colOff>101600</xdr:colOff>
      <xdr:row>56</xdr:row>
      <xdr:rowOff>167137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4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13703</xdr:rowOff>
    </xdr:from>
    <xdr:to>
      <xdr:col>85</xdr:col>
      <xdr:colOff>127000</xdr:colOff>
      <xdr:row>79</xdr:row>
      <xdr:rowOff>18745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58253"/>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18745</xdr:rowOff>
    </xdr:from>
    <xdr:to>
      <xdr:col>81</xdr:col>
      <xdr:colOff>50800</xdr:colOff>
      <xdr:row>79</xdr:row>
      <xdr:rowOff>26936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63295"/>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26936</xdr:rowOff>
    </xdr:from>
    <xdr:to>
      <xdr:col>76</xdr:col>
      <xdr:colOff>114300</xdr:colOff>
      <xdr:row>79</xdr:row>
      <xdr:rowOff>28817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1486"/>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28817</xdr:rowOff>
    </xdr:from>
    <xdr:to>
      <xdr:col>71</xdr:col>
      <xdr:colOff>177800</xdr:colOff>
      <xdr:row>79</xdr:row>
      <xdr:rowOff>29693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336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80027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134353</xdr:rowOff>
    </xdr:from>
    <xdr:to>
      <xdr:col>85</xdr:col>
      <xdr:colOff>177800</xdr:colOff>
      <xdr:row>79</xdr:row>
      <xdr:rowOff>64503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93730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139395</xdr:rowOff>
    </xdr:from>
    <xdr:to>
      <xdr:col>81</xdr:col>
      <xdr:colOff>101600</xdr:colOff>
      <xdr:row>79</xdr:row>
      <xdr:rowOff>69545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60672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147586</xdr:rowOff>
    </xdr:from>
    <xdr:to>
      <xdr:col>76</xdr:col>
      <xdr:colOff>165100</xdr:colOff>
      <xdr:row>79</xdr:row>
      <xdr:rowOff>77736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94263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149467</xdr:rowOff>
    </xdr:from>
    <xdr:to>
      <xdr:col>72</xdr:col>
      <xdr:colOff>38100</xdr:colOff>
      <xdr:row>79</xdr:row>
      <xdr:rowOff>79617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96144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150343</xdr:rowOff>
    </xdr:from>
    <xdr:to>
      <xdr:col>67</xdr:col>
      <xdr:colOff>101600</xdr:colOff>
      <xdr:row>79</xdr:row>
      <xdr:rowOff>80493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71620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122738</xdr:rowOff>
    </xdr:from>
    <xdr:to>
      <xdr:col>85</xdr:col>
      <xdr:colOff>127000</xdr:colOff>
      <xdr:row>92</xdr:row>
      <xdr:rowOff>145963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5896138"/>
          <a:ext cx="8382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122738</xdr:rowOff>
    </xdr:from>
    <xdr:to>
      <xdr:col>81</xdr:col>
      <xdr:colOff>50800</xdr:colOff>
      <xdr:row>92</xdr:row>
      <xdr:rowOff>163086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896138"/>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157645</xdr:rowOff>
    </xdr:from>
    <xdr:to>
      <xdr:col>76</xdr:col>
      <xdr:colOff>114300</xdr:colOff>
      <xdr:row>92</xdr:row>
      <xdr:rowOff>163086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93104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151679</xdr:rowOff>
    </xdr:from>
    <xdr:to>
      <xdr:col>71</xdr:col>
      <xdr:colOff>177800</xdr:colOff>
      <xdr:row>92</xdr:row>
      <xdr:rowOff>157645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92507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95163</xdr:rowOff>
    </xdr:from>
    <xdr:to>
      <xdr:col>85</xdr:col>
      <xdr:colOff>177800</xdr:colOff>
      <xdr:row>93</xdr:row>
      <xdr:rowOff>25313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118040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71938</xdr:rowOff>
    </xdr:from>
    <xdr:to>
      <xdr:col>81</xdr:col>
      <xdr:colOff>101600</xdr:colOff>
      <xdr:row>93</xdr:row>
      <xdr:rowOff>2088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18615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112286</xdr:rowOff>
    </xdr:from>
    <xdr:to>
      <xdr:col>76</xdr:col>
      <xdr:colOff>165100</xdr:colOff>
      <xdr:row>93</xdr:row>
      <xdr:rowOff>42436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58963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6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106845</xdr:rowOff>
    </xdr:from>
    <xdr:to>
      <xdr:col>72</xdr:col>
      <xdr:colOff>38100</xdr:colOff>
      <xdr:row>93</xdr:row>
      <xdr:rowOff>36995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8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53522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100879</xdr:rowOff>
    </xdr:from>
    <xdr:to>
      <xdr:col>67</xdr:col>
      <xdr:colOff>101600</xdr:colOff>
      <xdr:row>93</xdr:row>
      <xdr:rowOff>31029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8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47556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6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142,345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104,789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市民１人あたり一律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万円を支給する「特別定額給付金給付事業」実施の影響などによるものである。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129,704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円の増となっており、これは認定こども園建設に係る施設整備補助金の増や、幼児教育・保育無償化に伴う扶助費の増などによるものである。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円の増となっており、これは新型コロナウイルスの影響で落ち込んだ経済対策として、市内企業への応援給付金などを実施したことによるものである。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47,493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海岸防災林強化事業の事業進捗による事業費増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や、下垂木地区まちづくり事業における用地買収費の増などによるものである。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60,913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ＧＩＧＡスクール構想による児童生徒１人１台端末整備に係る備品購入費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及び通信環境整備費用の追加などによるものである。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令和２年度当初予算は過去最大規模であり、新型コロナウイルス対策や、高齢化を背景とした社会保障給付費の増などに対し、財政調整基金を取り崩して対応したことで、財政調整基金残高は対前年度比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実質収支の黒字幅を大きくするとともに、実質単年度収支の赤字解消を図るため、経常経費の増加を抑え、財源確保にも努めていく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全ての会計において黒字を維持している。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、令和２年度の純利益が大口使用者の使用水量減などにより減少したが、標準財政規模が大きくなったことから標準財政規模比は対前年度比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、法人事業税交付金の追加などにより標準財政規模が大きくなったことから、標準財政規模比は対前年度費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、標準財政規模比が横ばいとなっているが、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一般会計からの繰</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今後は国保税の徴収率向上に努めるとともに効率的な運営に努め、繰入額の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給付費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関連支出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が増加している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ことから標準財政規模比は対前年度比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。今後は介護予防に注力することで介護給付費の抑制に努め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後期高齢者医療保険特別会計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は、標準財政規模比が横ばいとなっているが、一般会計からの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繰入が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、今後は効率的な運営に努め、繰入</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額の抑制を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今後も各会計において適正な財政運営に努め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（公営企業債を含む）</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や組合等が起こした地方債の元利償還に対する負担金等が減少したため、実質公債費比率の分子の数値は減少した。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普通会計の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元利償還金については、過去の利率の高い起債の償還終了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公営企業債は、公共下水道事業の分流式下水道経費に係る元利償還金の減などにより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も償還が進み</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百万円の減となった。今後も新規発行地方債の抑制に努めるなど、プライマリーバランスの黒字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幅を大きくし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改善を図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減債基金についてはこれまで積立を行っていない。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等に係る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に加え、幼保園建設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に係る償還が進んだことによ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債務負担行為に基づく支出予定額も減少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した。さらに、公営企業等の地方債現在高の減少により公営企業債等繰入見込額も減少したことで、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として将来負担額が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。一方、充当可能財源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財政調整基金取崩額の増などによる充当可能基金の減少等により、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。結果、将来負担額の減少幅が、充当可能財源等の減少幅を上回ったため、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の抑制に努め将来負担額の減少を図るとともに、計画的に基金への積立を行い、充当可能財源を確保することで、将来負担比率の改善を目指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百万円の減となった。これは、必要な財政需要に対応するため、財政調整基金の取崩額が大きかったこ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文化振興事業の開催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待機児童解消対策、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職員の退職手当支給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に対応するため、その他特定目的基金の取崩を行ったことによるものである。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財政調整基金については、企業誘致等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市税収入増収施策を展開し自主財源の確保に努めることで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％を目処に基金残高を確保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また、その他特定目的基金についても、将来を見据えた積立を行うことで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、今後起こり得る突発的な財政支出や急激な税収の減などに備えたい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その他特定目的基金の主なものは、掛川市を応援するために寄せられた寄附金を活用し、寄附者の思いを実現するための事業に要する経費に充てるために設置した「ふるさと応援基金」や、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風水害・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地震・津波対策の整備に要する経費に充てるために設置した「地震・津波対策整備基金」、幼稚園・小学校・中学校等の教育施設の整備に要する経費に充てるために設置した「教育施設整備基金」等である。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子育て世帯のための三世代同居応援事業や待機児童解消対策事業実施のために「こども希望基金」を取り崩したこと、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職員の退職手当に充てるために「退職手当基金」を取り崩したことなど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の減額要因に対し、それを上回る「ふるさと応援基金」への積立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できたことが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いては、小学校及び中学校の再編による需要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に対応するため、計画的に取り崩していく予定である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。また、「公共施設整備基金」に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いても、公共施設マネジメントを推進していく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なかで発生する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再配置に伴う需要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対応するため、計画的に積立をしていく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景気の後退を見越し、６月時点で既決予算の見直し（事業の中止、延伸に伴う減額補正）や、需用費等の内部留保などを進めており、税収など歳入額の減少はあったものの、財政調整基金残高の減少幅を抑えることができ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今後も企業誘致等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市税収入増収施策を展開し、自主財源の確保に努める。また、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今回の新型コロナウイルス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ように、突発的な財政支出や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急激な税収の減など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の事態に対応するため、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％を目処に基金残高の確保に努め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63674001</v>
      </c>
      <c r="BO4" s="426"/>
      <c r="BP4" s="426"/>
      <c r="BQ4" s="426"/>
      <c r="BR4" s="426"/>
      <c r="BS4" s="426"/>
      <c r="BT4" s="426"/>
      <c r="BU4" s="427"/>
      <c r="BV4" s="425">
        <v>48131257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5.8</v>
      </c>
      <c r="CU4" s="610"/>
      <c r="CV4" s="610"/>
      <c r="CW4" s="610"/>
      <c r="CX4" s="610"/>
      <c r="CY4" s="610"/>
      <c r="CZ4" s="610"/>
      <c r="DA4" s="611"/>
      <c r="DB4" s="609">
        <v>5.3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61896737</v>
      </c>
      <c r="BO5" s="431"/>
      <c r="BP5" s="431"/>
      <c r="BQ5" s="431"/>
      <c r="BR5" s="431"/>
      <c r="BS5" s="431"/>
      <c r="BT5" s="431"/>
      <c r="BU5" s="432"/>
      <c r="BV5" s="430">
        <v>46496618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88.5</v>
      </c>
      <c r="CU5" s="401"/>
      <c r="CV5" s="401"/>
      <c r="CW5" s="401"/>
      <c r="CX5" s="401"/>
      <c r="CY5" s="401"/>
      <c r="CZ5" s="401"/>
      <c r="DA5" s="402"/>
      <c r="DB5" s="400">
        <v>88.2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1777264</v>
      </c>
      <c r="BO6" s="431"/>
      <c r="BP6" s="431"/>
      <c r="BQ6" s="431"/>
      <c r="BR6" s="431"/>
      <c r="BS6" s="431"/>
      <c r="BT6" s="431"/>
      <c r="BU6" s="432"/>
      <c r="BV6" s="430">
        <v>1634639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93.1</v>
      </c>
      <c r="CU6" s="584"/>
      <c r="CV6" s="584"/>
      <c r="CW6" s="584"/>
      <c r="CX6" s="584"/>
      <c r="CY6" s="584"/>
      <c r="CZ6" s="584"/>
      <c r="DA6" s="585"/>
      <c r="DB6" s="583">
        <v>93.9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194169</v>
      </c>
      <c r="BO7" s="431"/>
      <c r="BP7" s="431"/>
      <c r="BQ7" s="431"/>
      <c r="BR7" s="431"/>
      <c r="BS7" s="431"/>
      <c r="BT7" s="431"/>
      <c r="BU7" s="432"/>
      <c r="BV7" s="430">
        <v>194627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27294753</v>
      </c>
      <c r="CU7" s="431"/>
      <c r="CV7" s="431"/>
      <c r="CW7" s="431"/>
      <c r="CX7" s="431"/>
      <c r="CY7" s="431"/>
      <c r="CZ7" s="431"/>
      <c r="DA7" s="432"/>
      <c r="DB7" s="430">
        <v>26943541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1583095</v>
      </c>
      <c r="BO8" s="431"/>
      <c r="BP8" s="431"/>
      <c r="BQ8" s="431"/>
      <c r="BR8" s="431"/>
      <c r="BS8" s="431"/>
      <c r="BT8" s="431"/>
      <c r="BU8" s="432"/>
      <c r="BV8" s="430">
        <v>1440012</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0.9</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114954</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143083</v>
      </c>
      <c r="BO9" s="431"/>
      <c r="BP9" s="431"/>
      <c r="BQ9" s="431"/>
      <c r="BR9" s="431"/>
      <c r="BS9" s="431"/>
      <c r="BT9" s="431"/>
      <c r="BU9" s="432"/>
      <c r="BV9" s="430">
        <v>82576</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15.9</v>
      </c>
      <c r="CU9" s="401"/>
      <c r="CV9" s="401"/>
      <c r="CW9" s="401"/>
      <c r="CX9" s="401"/>
      <c r="CY9" s="401"/>
      <c r="CZ9" s="401"/>
      <c r="DA9" s="402"/>
      <c r="DB9" s="400">
        <v>16.600000000000001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114602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5443</v>
      </c>
      <c r="BO10" s="431"/>
      <c r="BP10" s="431"/>
      <c r="BQ10" s="431"/>
      <c r="BR10" s="431"/>
      <c r="BS10" s="431"/>
      <c r="BT10" s="431"/>
      <c r="BU10" s="432"/>
      <c r="BV10" s="430">
        <v>21985</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116907</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132</v>
      </c>
      <c r="AV12" s="488"/>
      <c r="AW12" s="488"/>
      <c r="AX12" s="488"/>
      <c r="AY12" s="410" t="s">
        <v>133</v>
      </c>
      <c r="AZ12" s="411"/>
      <c r="BA12" s="411"/>
      <c r="BB12" s="411"/>
      <c r="BC12" s="411"/>
      <c r="BD12" s="411"/>
      <c r="BE12" s="411"/>
      <c r="BF12" s="411"/>
      <c r="BG12" s="411"/>
      <c r="BH12" s="411"/>
      <c r="BI12" s="411"/>
      <c r="BJ12" s="411"/>
      <c r="BK12" s="411"/>
      <c r="BL12" s="411"/>
      <c r="BM12" s="412"/>
      <c r="BN12" s="430">
        <v>1000876</v>
      </c>
      <c r="BO12" s="431"/>
      <c r="BP12" s="431"/>
      <c r="BQ12" s="431"/>
      <c r="BR12" s="431"/>
      <c r="BS12" s="431"/>
      <c r="BT12" s="431"/>
      <c r="BU12" s="432"/>
      <c r="BV12" s="430">
        <v>200056</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112457</v>
      </c>
      <c r="S13" s="534"/>
      <c r="T13" s="534"/>
      <c r="U13" s="534"/>
      <c r="V13" s="535"/>
      <c r="W13" s="521" t="s">
        <v>137</v>
      </c>
      <c r="X13" s="443"/>
      <c r="Y13" s="443"/>
      <c r="Z13" s="443"/>
      <c r="AA13" s="443"/>
      <c r="AB13" s="444"/>
      <c r="AC13" s="406">
        <v>4220</v>
      </c>
      <c r="AD13" s="407"/>
      <c r="AE13" s="407"/>
      <c r="AF13" s="407"/>
      <c r="AG13" s="408"/>
      <c r="AH13" s="406">
        <v>4654</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-852350</v>
      </c>
      <c r="BO13" s="431"/>
      <c r="BP13" s="431"/>
      <c r="BQ13" s="431"/>
      <c r="BR13" s="431"/>
      <c r="BS13" s="431"/>
      <c r="BT13" s="431"/>
      <c r="BU13" s="432"/>
      <c r="BV13" s="430">
        <v>-95495</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8</v>
      </c>
      <c r="CU13" s="401"/>
      <c r="CV13" s="401"/>
      <c r="CW13" s="401"/>
      <c r="CX13" s="401"/>
      <c r="CY13" s="401"/>
      <c r="CZ13" s="401"/>
      <c r="DA13" s="402"/>
      <c r="DB13" s="400">
        <v>8.1999999999999993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117804</v>
      </c>
      <c r="S14" s="534"/>
      <c r="T14" s="534"/>
      <c r="U14" s="534"/>
      <c r="V14" s="535"/>
      <c r="W14" s="536"/>
      <c r="X14" s="446"/>
      <c r="Y14" s="446"/>
      <c r="Z14" s="446"/>
      <c r="AA14" s="446"/>
      <c r="AB14" s="447"/>
      <c r="AC14" s="526">
        <v>7</v>
      </c>
      <c r="AD14" s="527"/>
      <c r="AE14" s="527"/>
      <c r="AF14" s="527"/>
      <c r="AG14" s="528"/>
      <c r="AH14" s="526">
        <v>7.7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43.6</v>
      </c>
      <c r="CU14" s="538"/>
      <c r="CV14" s="538"/>
      <c r="CW14" s="538"/>
      <c r="CX14" s="538"/>
      <c r="CY14" s="538"/>
      <c r="CZ14" s="538"/>
      <c r="DA14" s="539"/>
      <c r="DB14" s="537">
        <v>49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113119</v>
      </c>
      <c r="S15" s="534"/>
      <c r="T15" s="534"/>
      <c r="U15" s="534"/>
      <c r="V15" s="535"/>
      <c r="W15" s="521" t="s">
        <v>145</v>
      </c>
      <c r="X15" s="443"/>
      <c r="Y15" s="443"/>
      <c r="Z15" s="443"/>
      <c r="AA15" s="443"/>
      <c r="AB15" s="444"/>
      <c r="AC15" s="406">
        <v>24284</v>
      </c>
      <c r="AD15" s="407"/>
      <c r="AE15" s="407"/>
      <c r="AF15" s="407"/>
      <c r="AG15" s="408"/>
      <c r="AH15" s="406">
        <v>24856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18475826</v>
      </c>
      <c r="BO15" s="426"/>
      <c r="BP15" s="426"/>
      <c r="BQ15" s="426"/>
      <c r="BR15" s="426"/>
      <c r="BS15" s="426"/>
      <c r="BT15" s="426"/>
      <c r="BU15" s="427"/>
      <c r="BV15" s="425">
        <v>17946663</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40.299999999999997</v>
      </c>
      <c r="AD16" s="527"/>
      <c r="AE16" s="527"/>
      <c r="AF16" s="527"/>
      <c r="AG16" s="528"/>
      <c r="AH16" s="526">
        <v>41.1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20635604</v>
      </c>
      <c r="BO16" s="431"/>
      <c r="BP16" s="431"/>
      <c r="BQ16" s="431"/>
      <c r="BR16" s="431"/>
      <c r="BS16" s="431"/>
      <c r="BT16" s="431"/>
      <c r="BU16" s="432"/>
      <c r="BV16" s="430">
        <v>20099223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31729</v>
      </c>
      <c r="AD17" s="407"/>
      <c r="AE17" s="407"/>
      <c r="AF17" s="407"/>
      <c r="AG17" s="408"/>
      <c r="AH17" s="406">
        <v>30901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23573749</v>
      </c>
      <c r="BO17" s="431"/>
      <c r="BP17" s="431"/>
      <c r="BQ17" s="431"/>
      <c r="BR17" s="431"/>
      <c r="BS17" s="431"/>
      <c r="BT17" s="431"/>
      <c r="BU17" s="432"/>
      <c r="BV17" s="430">
        <v>23005265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265.69</v>
      </c>
      <c r="M18" s="495"/>
      <c r="N18" s="495"/>
      <c r="O18" s="495"/>
      <c r="P18" s="495"/>
      <c r="Q18" s="495"/>
      <c r="R18" s="496"/>
      <c r="S18" s="496"/>
      <c r="T18" s="496"/>
      <c r="U18" s="496"/>
      <c r="V18" s="497"/>
      <c r="W18" s="511"/>
      <c r="X18" s="512"/>
      <c r="Y18" s="512"/>
      <c r="Z18" s="512"/>
      <c r="AA18" s="512"/>
      <c r="AB18" s="522"/>
      <c r="AC18" s="394">
        <v>52.7</v>
      </c>
      <c r="AD18" s="395"/>
      <c r="AE18" s="395"/>
      <c r="AF18" s="395"/>
      <c r="AG18" s="498"/>
      <c r="AH18" s="394">
        <v>51.2</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23789968</v>
      </c>
      <c r="BO18" s="431"/>
      <c r="BP18" s="431"/>
      <c r="BQ18" s="431"/>
      <c r="BR18" s="431"/>
      <c r="BS18" s="431"/>
      <c r="BT18" s="431"/>
      <c r="BU18" s="432"/>
      <c r="BV18" s="430">
        <v>24011509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433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32284896</v>
      </c>
      <c r="BO19" s="431"/>
      <c r="BP19" s="431"/>
      <c r="BQ19" s="431"/>
      <c r="BR19" s="431"/>
      <c r="BS19" s="431"/>
      <c r="BT19" s="431"/>
      <c r="BU19" s="432"/>
      <c r="BV19" s="430">
        <v>31806934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43770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44754909</v>
      </c>
      <c r="BO23" s="431"/>
      <c r="BP23" s="431"/>
      <c r="BQ23" s="431"/>
      <c r="BR23" s="431"/>
      <c r="BS23" s="431"/>
      <c r="BT23" s="431"/>
      <c r="BU23" s="432"/>
      <c r="BV23" s="430">
        <v>44959604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9110</v>
      </c>
      <c r="R24" s="407"/>
      <c r="S24" s="407"/>
      <c r="T24" s="407"/>
      <c r="U24" s="407"/>
      <c r="V24" s="408"/>
      <c r="W24" s="472"/>
      <c r="X24" s="463"/>
      <c r="Y24" s="464"/>
      <c r="Z24" s="403" t="s">
        <v>169</v>
      </c>
      <c r="AA24" s="404"/>
      <c r="AB24" s="404"/>
      <c r="AC24" s="404"/>
      <c r="AD24" s="404"/>
      <c r="AE24" s="404"/>
      <c r="AF24" s="404"/>
      <c r="AG24" s="405"/>
      <c r="AH24" s="406">
        <v>650</v>
      </c>
      <c r="AI24" s="407"/>
      <c r="AJ24" s="407"/>
      <c r="AK24" s="407"/>
      <c r="AL24" s="408"/>
      <c r="AM24" s="406">
        <v>2100800</v>
      </c>
      <c r="AN24" s="407"/>
      <c r="AO24" s="407"/>
      <c r="AP24" s="407"/>
      <c r="AQ24" s="407"/>
      <c r="AR24" s="408"/>
      <c r="AS24" s="406">
        <v>3232</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31076798</v>
      </c>
      <c r="BO24" s="431"/>
      <c r="BP24" s="431"/>
      <c r="BQ24" s="431"/>
      <c r="BR24" s="431"/>
      <c r="BS24" s="431"/>
      <c r="BT24" s="431"/>
      <c r="BU24" s="432"/>
      <c r="BV24" s="430">
        <v>31755783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2</v>
      </c>
      <c r="M25" s="407"/>
      <c r="N25" s="407"/>
      <c r="O25" s="407"/>
      <c r="P25" s="408"/>
      <c r="Q25" s="406">
        <v>7340</v>
      </c>
      <c r="R25" s="407"/>
      <c r="S25" s="407"/>
      <c r="T25" s="407"/>
      <c r="U25" s="407"/>
      <c r="V25" s="408"/>
      <c r="W25" s="472"/>
      <c r="X25" s="463"/>
      <c r="Y25" s="464"/>
      <c r="Z25" s="403" t="s">
        <v>172</v>
      </c>
      <c r="AA25" s="404"/>
      <c r="AB25" s="404"/>
      <c r="AC25" s="404"/>
      <c r="AD25" s="404"/>
      <c r="AE25" s="404"/>
      <c r="AF25" s="404"/>
      <c r="AG25" s="405"/>
      <c r="AH25" s="406">
        <v>117</v>
      </c>
      <c r="AI25" s="407"/>
      <c r="AJ25" s="407"/>
      <c r="AK25" s="407"/>
      <c r="AL25" s="408"/>
      <c r="AM25" s="406">
        <v>361647</v>
      </c>
      <c r="AN25" s="407"/>
      <c r="AO25" s="407"/>
      <c r="AP25" s="407"/>
      <c r="AQ25" s="407"/>
      <c r="AR25" s="408"/>
      <c r="AS25" s="406">
        <v>3091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11180780</v>
      </c>
      <c r="BO25" s="426"/>
      <c r="BP25" s="426"/>
      <c r="BQ25" s="426"/>
      <c r="BR25" s="426"/>
      <c r="BS25" s="426"/>
      <c r="BT25" s="426"/>
      <c r="BU25" s="427"/>
      <c r="BV25" s="425">
        <v>11830551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6770</v>
      </c>
      <c r="R26" s="407"/>
      <c r="S26" s="407"/>
      <c r="T26" s="407"/>
      <c r="U26" s="407"/>
      <c r="V26" s="408"/>
      <c r="W26" s="472"/>
      <c r="X26" s="463"/>
      <c r="Y26" s="464"/>
      <c r="Z26" s="403" t="s">
        <v>175</v>
      </c>
      <c r="AA26" s="485"/>
      <c r="AB26" s="485"/>
      <c r="AC26" s="485"/>
      <c r="AD26" s="485"/>
      <c r="AE26" s="485"/>
      <c r="AF26" s="485"/>
      <c r="AG26" s="486"/>
      <c r="AH26" s="406">
        <v>21</v>
      </c>
      <c r="AI26" s="407"/>
      <c r="AJ26" s="407"/>
      <c r="AK26" s="407"/>
      <c r="AL26" s="408"/>
      <c r="AM26" s="406">
        <v>69678</v>
      </c>
      <c r="AN26" s="407"/>
      <c r="AO26" s="407"/>
      <c r="AP26" s="407"/>
      <c r="AQ26" s="407"/>
      <c r="AR26" s="408"/>
      <c r="AS26" s="406">
        <v>3318</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4950</v>
      </c>
      <c r="R27" s="407"/>
      <c r="S27" s="407"/>
      <c r="T27" s="407"/>
      <c r="U27" s="407"/>
      <c r="V27" s="408"/>
      <c r="W27" s="472"/>
      <c r="X27" s="463"/>
      <c r="Y27" s="464"/>
      <c r="Z27" s="403" t="s">
        <v>179</v>
      </c>
      <c r="AA27" s="404"/>
      <c r="AB27" s="404"/>
      <c r="AC27" s="404"/>
      <c r="AD27" s="404"/>
      <c r="AE27" s="404"/>
      <c r="AF27" s="404"/>
      <c r="AG27" s="405"/>
      <c r="AH27" s="406">
        <v>57</v>
      </c>
      <c r="AI27" s="407"/>
      <c r="AJ27" s="407"/>
      <c r="AK27" s="407"/>
      <c r="AL27" s="408"/>
      <c r="AM27" s="406">
        <v>198867</v>
      </c>
      <c r="AN27" s="407"/>
      <c r="AO27" s="407"/>
      <c r="AP27" s="407"/>
      <c r="AQ27" s="407"/>
      <c r="AR27" s="408"/>
      <c r="AS27" s="406">
        <v>3489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1725795</v>
      </c>
      <c r="BO27" s="434"/>
      <c r="BP27" s="434"/>
      <c r="BQ27" s="434"/>
      <c r="BR27" s="434"/>
      <c r="BS27" s="434"/>
      <c r="BT27" s="434"/>
      <c r="BU27" s="435"/>
      <c r="BV27" s="433">
        <v>1724987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4350</v>
      </c>
      <c r="R28" s="407"/>
      <c r="S28" s="407"/>
      <c r="T28" s="407"/>
      <c r="U28" s="407"/>
      <c r="V28" s="408"/>
      <c r="W28" s="472"/>
      <c r="X28" s="463"/>
      <c r="Y28" s="464"/>
      <c r="Z28" s="403" t="s">
        <v>182</v>
      </c>
      <c r="AA28" s="404"/>
      <c r="AB28" s="404"/>
      <c r="AC28" s="404"/>
      <c r="AD28" s="404"/>
      <c r="AE28" s="404"/>
      <c r="AF28" s="404"/>
      <c r="AG28" s="405"/>
      <c r="AH28" s="406" t="s">
        <v>177</v>
      </c>
      <c r="AI28" s="407"/>
      <c r="AJ28" s="407"/>
      <c r="AK28" s="407"/>
      <c r="AL28" s="408"/>
      <c r="AM28" s="406" t="s">
        <v>177</v>
      </c>
      <c r="AN28" s="407"/>
      <c r="AO28" s="407"/>
      <c r="AP28" s="407"/>
      <c r="AQ28" s="407"/>
      <c r="AR28" s="408"/>
      <c r="AS28" s="406" t="s">
        <v>135</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2744681</v>
      </c>
      <c r="BO28" s="426"/>
      <c r="BP28" s="426"/>
      <c r="BQ28" s="426"/>
      <c r="BR28" s="426"/>
      <c r="BS28" s="426"/>
      <c r="BT28" s="426"/>
      <c r="BU28" s="427"/>
      <c r="BV28" s="425">
        <v>3740114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19</v>
      </c>
      <c r="M29" s="407"/>
      <c r="N29" s="407"/>
      <c r="O29" s="407"/>
      <c r="P29" s="408"/>
      <c r="Q29" s="406">
        <v>4110</v>
      </c>
      <c r="R29" s="407"/>
      <c r="S29" s="407"/>
      <c r="T29" s="407"/>
      <c r="U29" s="407"/>
      <c r="V29" s="408"/>
      <c r="W29" s="473"/>
      <c r="X29" s="474"/>
      <c r="Y29" s="475"/>
      <c r="Z29" s="403" t="s">
        <v>185</v>
      </c>
      <c r="AA29" s="404"/>
      <c r="AB29" s="404"/>
      <c r="AC29" s="404"/>
      <c r="AD29" s="404"/>
      <c r="AE29" s="404"/>
      <c r="AF29" s="404"/>
      <c r="AG29" s="405"/>
      <c r="AH29" s="406">
        <v>707</v>
      </c>
      <c r="AI29" s="407"/>
      <c r="AJ29" s="407"/>
      <c r="AK29" s="407"/>
      <c r="AL29" s="408"/>
      <c r="AM29" s="406">
        <v>2299667</v>
      </c>
      <c r="AN29" s="407"/>
      <c r="AO29" s="407"/>
      <c r="AP29" s="407"/>
      <c r="AQ29" s="407"/>
      <c r="AR29" s="408"/>
      <c r="AS29" s="406">
        <v>3253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t="s">
        <v>177</v>
      </c>
      <c r="BO29" s="431"/>
      <c r="BP29" s="431"/>
      <c r="BQ29" s="431"/>
      <c r="BR29" s="431"/>
      <c r="BS29" s="431"/>
      <c r="BT29" s="431"/>
      <c r="BU29" s="432"/>
      <c r="BV29" s="430" t="s">
        <v>177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102.2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2460633</v>
      </c>
      <c r="BO30" s="434"/>
      <c r="BP30" s="434"/>
      <c r="BQ30" s="434"/>
      <c r="BR30" s="434"/>
      <c r="BS30" s="434"/>
      <c r="BT30" s="434"/>
      <c r="BU30" s="435"/>
      <c r="BV30" s="433">
        <v>2396148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197</v>
      </c>
      <c r="AN33" s="393"/>
      <c r="AO33" s="392" t="s">
        <v>196</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IF('各会計、関係団体の財政状況及び健全化判断比率'!B36="","",'各会計、関係団体の財政状況及び健全化判断比率'!B36)</f>
        <v>大坂・土方工業用地整備事業特別会計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小笠老人ホーム施設組合</v>
      </c>
      <c r="BZ34" s="388"/>
      <c r="CA34" s="388"/>
      <c r="CB34" s="388"/>
      <c r="CC34" s="388"/>
      <c r="CD34" s="388"/>
      <c r="CE34" s="388"/>
      <c r="CF34" s="388"/>
      <c r="CG34" s="388"/>
      <c r="CH34" s="388"/>
      <c r="CI34" s="388"/>
      <c r="CJ34" s="388"/>
      <c r="CK34" s="388"/>
      <c r="CL34" s="388"/>
      <c r="CM34" s="388"/>
      <c r="CN34" s="214"/>
      <c r="CO34" s="389">
        <f>IF(CQ34="","",MAX(C34:D43,U34:V43,AM34:AN43,BE34:BF43,BW34:BX43)+1)</f>
        <v>23</v>
      </c>
      <c r="CP34" s="389"/>
      <c r="CQ34" s="388" t="str">
        <f>IF('各会計、関係団体の財政状況及び健全化判断比率'!BS7="","",'各会計、関係団体の財政状況及び健全化判断比率'!BS7)</f>
        <v>かけがわ街づくり</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公共用地取得特別会計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簡易水道事業会計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東遠広域施設組合</v>
      </c>
      <c r="BZ35" s="388"/>
      <c r="CA35" s="388"/>
      <c r="CB35" s="388"/>
      <c r="CC35" s="388"/>
      <c r="CD35" s="388"/>
      <c r="CE35" s="388"/>
      <c r="CF35" s="388"/>
      <c r="CG35" s="388"/>
      <c r="CH35" s="388"/>
      <c r="CI35" s="388"/>
      <c r="CJ35" s="388"/>
      <c r="CK35" s="388"/>
      <c r="CL35" s="388"/>
      <c r="CM35" s="388"/>
      <c r="CN35" s="214"/>
      <c r="CO35" s="389">
        <f t="shared" ref="CO35:CO43" si="3">IF(CQ35="","",CO34+1)</f>
        <v>24</v>
      </c>
      <c r="CP35" s="389"/>
      <c r="CQ35" s="388" t="str">
        <f>IF('各会計、関係団体の財政状況及び健全化判断比率'!BS8="","",'各会計、関係団体の財政状況及び健全化判断比率'!BS8)</f>
        <v>これっしかどころ</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掛川駅周辺施設管理特別会計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後期高齢者医療保険特別会計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IF('各会計、関係団体の財政状況及び健全化判断比率'!B33="","",'各会計、関係団体の財政状況及び健全化判断比率'!B33)</f>
        <v>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太田川原野谷川治水水防組合</v>
      </c>
      <c r="BZ36" s="388"/>
      <c r="CA36" s="388"/>
      <c r="CB36" s="388"/>
      <c r="CC36" s="388"/>
      <c r="CD36" s="388"/>
      <c r="CE36" s="388"/>
      <c r="CF36" s="388"/>
      <c r="CG36" s="388"/>
      <c r="CH36" s="388"/>
      <c r="CI36" s="388"/>
      <c r="CJ36" s="388"/>
      <c r="CK36" s="388"/>
      <c r="CL36" s="388"/>
      <c r="CM36" s="388"/>
      <c r="CN36" s="214"/>
      <c r="CO36" s="389">
        <f t="shared" si="3"/>
        <v>25</v>
      </c>
      <c r="CP36" s="389"/>
      <c r="CQ36" s="388" t="str">
        <f>IF('各会計、関係団体の財政状況及び健全化判断比率'!BS9="","",'各会計、関係団体の財政状況及び健全化判断比率'!BS9)</f>
        <v>森の都ならここ</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10</v>
      </c>
      <c r="AN37" s="389"/>
      <c r="AO37" s="388" t="str">
        <f>IF('各会計、関係団体の財政状況及び健全化判断比率'!B34="","",'各会計、関係団体の財政状況及び健全化判断比率'!B34)</f>
        <v>農業集落排水事業会計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東遠学園組合</v>
      </c>
      <c r="BZ37" s="388"/>
      <c r="CA37" s="388"/>
      <c r="CB37" s="388"/>
      <c r="CC37" s="388"/>
      <c r="CD37" s="388"/>
      <c r="CE37" s="388"/>
      <c r="CF37" s="388"/>
      <c r="CG37" s="388"/>
      <c r="CH37" s="388"/>
      <c r="CI37" s="388"/>
      <c r="CJ37" s="388"/>
      <c r="CK37" s="388"/>
      <c r="CL37" s="388"/>
      <c r="CM37" s="388"/>
      <c r="CN37" s="214"/>
      <c r="CO37" s="389">
        <f t="shared" si="3"/>
        <v>26</v>
      </c>
      <c r="CP37" s="389"/>
      <c r="CQ37" s="388" t="str">
        <f>IF('各会計、関係団体の財政状況及び健全化判断比率'!BS10="","",'各会計、関係団体の財政状況及び健全化判断比率'!BS10)</f>
        <v>掛川市文化財団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11</v>
      </c>
      <c r="AN38" s="389"/>
      <c r="AO38" s="388" t="str">
        <f>IF('各会計、関係団体の財政状況及び健全化判断比率'!B35="","",'各会計、関係団体の財政状況及び健全化判断比率'!B35)</f>
        <v>浄化槽市町村設置推進事業会計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東遠地区聖苑組合</v>
      </c>
      <c r="BZ38" s="388"/>
      <c r="CA38" s="388"/>
      <c r="CB38" s="388"/>
      <c r="CC38" s="388"/>
      <c r="CD38" s="388"/>
      <c r="CE38" s="388"/>
      <c r="CF38" s="388"/>
      <c r="CG38" s="388"/>
      <c r="CH38" s="388"/>
      <c r="CI38" s="388"/>
      <c r="CJ38" s="388"/>
      <c r="CK38" s="388"/>
      <c r="CL38" s="388"/>
      <c r="CM38" s="388"/>
      <c r="CN38" s="214"/>
      <c r="CO38" s="389">
        <f t="shared" si="3"/>
        <v>27</v>
      </c>
      <c r="CP38" s="389"/>
      <c r="CQ38" s="388" t="str">
        <f>IF('各会計、関係団体の財政状況及び健全化判断比率'!BS11="","",'各会計、関係団体の財政状況及び健全化判断比率'!BS11)</f>
        <v>大東マリーナ</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中東遠看護専門学校組合</v>
      </c>
      <c r="BZ39" s="388"/>
      <c r="CA39" s="388"/>
      <c r="CB39" s="388"/>
      <c r="CC39" s="388"/>
      <c r="CD39" s="388"/>
      <c r="CE39" s="388"/>
      <c r="CF39" s="388"/>
      <c r="CG39" s="388"/>
      <c r="CH39" s="388"/>
      <c r="CI39" s="388"/>
      <c r="CJ39" s="388"/>
      <c r="CK39" s="388"/>
      <c r="CL39" s="388"/>
      <c r="CM39" s="388"/>
      <c r="CN39" s="214"/>
      <c r="CO39" s="389">
        <f t="shared" si="3"/>
        <v>28</v>
      </c>
      <c r="CP39" s="389"/>
      <c r="CQ39" s="388" t="str">
        <f>IF('各会計、関係団体の財政状況及び健全化判断比率'!BS12="","",'各会計、関係団体の財政状況及び健全化判断比率'!BS12)</f>
        <v>小笠掛川勤労者福祉サービスセンター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掛川市・菊川市衛生施設組合</v>
      </c>
      <c r="BZ40" s="388"/>
      <c r="CA40" s="388"/>
      <c r="CB40" s="388"/>
      <c r="CC40" s="388"/>
      <c r="CD40" s="388"/>
      <c r="CE40" s="388"/>
      <c r="CF40" s="388"/>
      <c r="CG40" s="388"/>
      <c r="CH40" s="388"/>
      <c r="CI40" s="388"/>
      <c r="CJ40" s="388"/>
      <c r="CK40" s="388"/>
      <c r="CL40" s="388"/>
      <c r="CM40" s="388"/>
      <c r="CN40" s="214"/>
      <c r="CO40" s="389">
        <f t="shared" si="3"/>
        <v>29</v>
      </c>
      <c r="CP40" s="389"/>
      <c r="CQ40" s="388" t="str">
        <f>IF('各会計、関係団体の財政状況及び健全化判断比率'!BS13="","",'各会計、関係団体の財政状況及び健全化判断比率'!BS13)</f>
        <v>掛川市土地開発公社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〇</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静岡地方税滞納整理機構</v>
      </c>
      <c r="BZ41" s="388"/>
      <c r="CA41" s="388"/>
      <c r="CB41" s="388"/>
      <c r="CC41" s="388"/>
      <c r="CD41" s="388"/>
      <c r="CE41" s="388"/>
      <c r="CF41" s="388"/>
      <c r="CG41" s="388"/>
      <c r="CH41" s="388"/>
      <c r="CI41" s="388"/>
      <c r="CJ41" s="388"/>
      <c r="CK41" s="388"/>
      <c r="CL41" s="388"/>
      <c r="CM41" s="388"/>
      <c r="CN41" s="214"/>
      <c r="CO41" s="389">
        <f t="shared" si="3"/>
        <v>30</v>
      </c>
      <c r="CP41" s="389"/>
      <c r="CQ41" s="388" t="str">
        <f>IF('各会計、関係団体の財政状況及び健全化判断比率'!BS14="","",'各会計、関係団体の財政状況及び健全化判断比率'!BS14)</f>
        <v>中東遠タスクフォースセンター</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静岡県後期高齢者医療広域連合</v>
      </c>
      <c r="BZ42" s="388"/>
      <c r="CA42" s="388"/>
      <c r="CB42" s="388"/>
      <c r="CC42" s="388"/>
      <c r="CD42" s="388"/>
      <c r="CE42" s="388"/>
      <c r="CF42" s="388"/>
      <c r="CG42" s="388"/>
      <c r="CH42" s="388"/>
      <c r="CI42" s="388"/>
      <c r="CJ42" s="388"/>
      <c r="CK42" s="388"/>
      <c r="CL42" s="388"/>
      <c r="CM42" s="388"/>
      <c r="CN42" s="214"/>
      <c r="CO42" s="389">
        <f t="shared" si="3"/>
        <v>31</v>
      </c>
      <c r="CP42" s="389"/>
      <c r="CQ42" s="388" t="str">
        <f>IF('各会計、関係団体の財政状況及び健全化判断比率'!BS15="","",'各会計、関係団体の財政状況及び健全化判断比率'!BS15)</f>
        <v>かけがわ報徳パワー</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22</v>
      </c>
      <c r="BX43" s="389"/>
      <c r="BY43" s="388" t="str">
        <f>IF('各会計、関係団体の財政状況及び健全化判断比率'!B77="","",'各会計、関係団体の財政状況及び健全化判断比率'!B77)</f>
        <v>静岡県後期高齢者医療広域連合（事業会計分）</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4Vb39LcAt4aUMtO9zh81OiMS2o/xesfDlvWGPsUlawHoVAMl6F5koPP8nXC64A8shUxHrZXVSTjXAGon0iOw==" saltValue="zYzkDRNA0x7WlNtWtWVg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20844409</v>
      </c>
      <c r="S5" s="698"/>
      <c r="T5" s="698"/>
      <c r="U5" s="698"/>
      <c r="V5" s="698"/>
      <c r="W5" s="698"/>
      <c r="X5" s="698"/>
      <c r="Y5" s="741"/>
      <c r="Z5" s="759">
        <v>32.700000000000003</v>
      </c>
      <c r="AA5" s="759"/>
      <c r="AB5" s="759"/>
      <c r="AC5" s="759"/>
      <c r="AD5" s="760">
        <v>19198276</v>
      </c>
      <c r="AE5" s="760"/>
      <c r="AF5" s="760"/>
      <c r="AG5" s="760"/>
      <c r="AH5" s="760"/>
      <c r="AI5" s="760"/>
      <c r="AJ5" s="760"/>
      <c r="AK5" s="760"/>
      <c r="AL5" s="742">
        <v>75.2</v>
      </c>
      <c r="AM5" s="715"/>
      <c r="AN5" s="715"/>
      <c r="AO5" s="743"/>
      <c r="AP5" s="710" t="s">
        <v>225</v>
      </c>
      <c r="AQ5" s="711"/>
      <c r="AR5" s="711"/>
      <c r="AS5" s="711"/>
      <c r="AT5" s="711"/>
      <c r="AU5" s="711"/>
      <c r="AV5" s="711"/>
      <c r="AW5" s="711"/>
      <c r="AX5" s="711"/>
      <c r="AY5" s="711"/>
      <c r="AZ5" s="711"/>
      <c r="BA5" s="711"/>
      <c r="BB5" s="711"/>
      <c r="BC5" s="711"/>
      <c r="BD5" s="711"/>
      <c r="BE5" s="711"/>
      <c r="BF5" s="712"/>
      <c r="BG5" s="642">
        <v>19184491</v>
      </c>
      <c r="BH5" s="643"/>
      <c r="BI5" s="643"/>
      <c r="BJ5" s="643"/>
      <c r="BK5" s="643"/>
      <c r="BL5" s="643"/>
      <c r="BM5" s="643"/>
      <c r="BN5" s="644"/>
      <c r="BO5" s="675">
        <v>92</v>
      </c>
      <c r="BP5" s="675"/>
      <c r="BQ5" s="675"/>
      <c r="BR5" s="675"/>
      <c r="BS5" s="676" t="s">
        <v>135</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550106</v>
      </c>
      <c r="S6" s="643"/>
      <c r="T6" s="643"/>
      <c r="U6" s="643"/>
      <c r="V6" s="643"/>
      <c r="W6" s="643"/>
      <c r="X6" s="643"/>
      <c r="Y6" s="644"/>
      <c r="Z6" s="675">
        <v>0.9</v>
      </c>
      <c r="AA6" s="675"/>
      <c r="AB6" s="675"/>
      <c r="AC6" s="675"/>
      <c r="AD6" s="676">
        <v>550106</v>
      </c>
      <c r="AE6" s="676"/>
      <c r="AF6" s="676"/>
      <c r="AG6" s="676"/>
      <c r="AH6" s="676"/>
      <c r="AI6" s="676"/>
      <c r="AJ6" s="676"/>
      <c r="AK6" s="676"/>
      <c r="AL6" s="645">
        <v>2.2000000000000002</v>
      </c>
      <c r="AM6" s="646"/>
      <c r="AN6" s="646"/>
      <c r="AO6" s="677"/>
      <c r="AP6" s="639" t="s">
        <v>230</v>
      </c>
      <c r="AQ6" s="640"/>
      <c r="AR6" s="640"/>
      <c r="AS6" s="640"/>
      <c r="AT6" s="640"/>
      <c r="AU6" s="640"/>
      <c r="AV6" s="640"/>
      <c r="AW6" s="640"/>
      <c r="AX6" s="640"/>
      <c r="AY6" s="640"/>
      <c r="AZ6" s="640"/>
      <c r="BA6" s="640"/>
      <c r="BB6" s="640"/>
      <c r="BC6" s="640"/>
      <c r="BD6" s="640"/>
      <c r="BE6" s="640"/>
      <c r="BF6" s="641"/>
      <c r="BG6" s="642">
        <v>19184491</v>
      </c>
      <c r="BH6" s="643"/>
      <c r="BI6" s="643"/>
      <c r="BJ6" s="643"/>
      <c r="BK6" s="643"/>
      <c r="BL6" s="643"/>
      <c r="BM6" s="643"/>
      <c r="BN6" s="644"/>
      <c r="BO6" s="675">
        <v>92</v>
      </c>
      <c r="BP6" s="675"/>
      <c r="BQ6" s="675"/>
      <c r="BR6" s="675"/>
      <c r="BS6" s="676" t="s">
        <v>135</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233814</v>
      </c>
      <c r="CS6" s="643"/>
      <c r="CT6" s="643"/>
      <c r="CU6" s="643"/>
      <c r="CV6" s="643"/>
      <c r="CW6" s="643"/>
      <c r="CX6" s="643"/>
      <c r="CY6" s="644"/>
      <c r="CZ6" s="742">
        <v>0.4</v>
      </c>
      <c r="DA6" s="715"/>
      <c r="DB6" s="715"/>
      <c r="DC6" s="745"/>
      <c r="DD6" s="648" t="s">
        <v>135</v>
      </c>
      <c r="DE6" s="643"/>
      <c r="DF6" s="643"/>
      <c r="DG6" s="643"/>
      <c r="DH6" s="643"/>
      <c r="DI6" s="643"/>
      <c r="DJ6" s="643"/>
      <c r="DK6" s="643"/>
      <c r="DL6" s="643"/>
      <c r="DM6" s="643"/>
      <c r="DN6" s="643"/>
      <c r="DO6" s="643"/>
      <c r="DP6" s="644"/>
      <c r="DQ6" s="648">
        <v>233814</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15995</v>
      </c>
      <c r="S7" s="643"/>
      <c r="T7" s="643"/>
      <c r="U7" s="643"/>
      <c r="V7" s="643"/>
      <c r="W7" s="643"/>
      <c r="X7" s="643"/>
      <c r="Y7" s="644"/>
      <c r="Z7" s="675">
        <v>0</v>
      </c>
      <c r="AA7" s="675"/>
      <c r="AB7" s="675"/>
      <c r="AC7" s="675"/>
      <c r="AD7" s="676">
        <v>15995</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8269603</v>
      </c>
      <c r="BH7" s="643"/>
      <c r="BI7" s="643"/>
      <c r="BJ7" s="643"/>
      <c r="BK7" s="643"/>
      <c r="BL7" s="643"/>
      <c r="BM7" s="643"/>
      <c r="BN7" s="644"/>
      <c r="BO7" s="675">
        <v>39.700000000000003</v>
      </c>
      <c r="BP7" s="675"/>
      <c r="BQ7" s="675"/>
      <c r="BR7" s="675"/>
      <c r="BS7" s="676" t="s">
        <v>135</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16641119</v>
      </c>
      <c r="CS7" s="643"/>
      <c r="CT7" s="643"/>
      <c r="CU7" s="643"/>
      <c r="CV7" s="643"/>
      <c r="CW7" s="643"/>
      <c r="CX7" s="643"/>
      <c r="CY7" s="644"/>
      <c r="CZ7" s="675">
        <v>26.9</v>
      </c>
      <c r="DA7" s="675"/>
      <c r="DB7" s="675"/>
      <c r="DC7" s="675"/>
      <c r="DD7" s="648">
        <v>68611</v>
      </c>
      <c r="DE7" s="643"/>
      <c r="DF7" s="643"/>
      <c r="DG7" s="643"/>
      <c r="DH7" s="643"/>
      <c r="DI7" s="643"/>
      <c r="DJ7" s="643"/>
      <c r="DK7" s="643"/>
      <c r="DL7" s="643"/>
      <c r="DM7" s="643"/>
      <c r="DN7" s="643"/>
      <c r="DO7" s="643"/>
      <c r="DP7" s="644"/>
      <c r="DQ7" s="648">
        <v>4036259</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68196</v>
      </c>
      <c r="S8" s="643"/>
      <c r="T8" s="643"/>
      <c r="U8" s="643"/>
      <c r="V8" s="643"/>
      <c r="W8" s="643"/>
      <c r="X8" s="643"/>
      <c r="Y8" s="644"/>
      <c r="Z8" s="675">
        <v>0.1</v>
      </c>
      <c r="AA8" s="675"/>
      <c r="AB8" s="675"/>
      <c r="AC8" s="675"/>
      <c r="AD8" s="676">
        <v>68196</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227458</v>
      </c>
      <c r="BH8" s="643"/>
      <c r="BI8" s="643"/>
      <c r="BJ8" s="643"/>
      <c r="BK8" s="643"/>
      <c r="BL8" s="643"/>
      <c r="BM8" s="643"/>
      <c r="BN8" s="644"/>
      <c r="BO8" s="675">
        <v>1.1000000000000001</v>
      </c>
      <c r="BP8" s="675"/>
      <c r="BQ8" s="675"/>
      <c r="BR8" s="675"/>
      <c r="BS8" s="648" t="s">
        <v>237</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15163264</v>
      </c>
      <c r="CS8" s="643"/>
      <c r="CT8" s="643"/>
      <c r="CU8" s="643"/>
      <c r="CV8" s="643"/>
      <c r="CW8" s="643"/>
      <c r="CX8" s="643"/>
      <c r="CY8" s="644"/>
      <c r="CZ8" s="675">
        <v>24.5</v>
      </c>
      <c r="DA8" s="675"/>
      <c r="DB8" s="675"/>
      <c r="DC8" s="675"/>
      <c r="DD8" s="648">
        <v>1276817</v>
      </c>
      <c r="DE8" s="643"/>
      <c r="DF8" s="643"/>
      <c r="DG8" s="643"/>
      <c r="DH8" s="643"/>
      <c r="DI8" s="643"/>
      <c r="DJ8" s="643"/>
      <c r="DK8" s="643"/>
      <c r="DL8" s="643"/>
      <c r="DM8" s="643"/>
      <c r="DN8" s="643"/>
      <c r="DO8" s="643"/>
      <c r="DP8" s="644"/>
      <c r="DQ8" s="648">
        <v>6853264</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92726</v>
      </c>
      <c r="S9" s="643"/>
      <c r="T9" s="643"/>
      <c r="U9" s="643"/>
      <c r="V9" s="643"/>
      <c r="W9" s="643"/>
      <c r="X9" s="643"/>
      <c r="Y9" s="644"/>
      <c r="Z9" s="675">
        <v>0.1</v>
      </c>
      <c r="AA9" s="675"/>
      <c r="AB9" s="675"/>
      <c r="AC9" s="675"/>
      <c r="AD9" s="676">
        <v>92726</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6650993</v>
      </c>
      <c r="BH9" s="643"/>
      <c r="BI9" s="643"/>
      <c r="BJ9" s="643"/>
      <c r="BK9" s="643"/>
      <c r="BL9" s="643"/>
      <c r="BM9" s="643"/>
      <c r="BN9" s="644"/>
      <c r="BO9" s="675">
        <v>31.9</v>
      </c>
      <c r="BP9" s="675"/>
      <c r="BQ9" s="675"/>
      <c r="BR9" s="675"/>
      <c r="BS9" s="648" t="s">
        <v>237</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4994717</v>
      </c>
      <c r="CS9" s="643"/>
      <c r="CT9" s="643"/>
      <c r="CU9" s="643"/>
      <c r="CV9" s="643"/>
      <c r="CW9" s="643"/>
      <c r="CX9" s="643"/>
      <c r="CY9" s="644"/>
      <c r="CZ9" s="675">
        <v>8.1</v>
      </c>
      <c r="DA9" s="675"/>
      <c r="DB9" s="675"/>
      <c r="DC9" s="675"/>
      <c r="DD9" s="648">
        <v>159688</v>
      </c>
      <c r="DE9" s="643"/>
      <c r="DF9" s="643"/>
      <c r="DG9" s="643"/>
      <c r="DH9" s="643"/>
      <c r="DI9" s="643"/>
      <c r="DJ9" s="643"/>
      <c r="DK9" s="643"/>
      <c r="DL9" s="643"/>
      <c r="DM9" s="643"/>
      <c r="DN9" s="643"/>
      <c r="DO9" s="643"/>
      <c r="DP9" s="644"/>
      <c r="DQ9" s="648">
        <v>4279973</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237</v>
      </c>
      <c r="S10" s="643"/>
      <c r="T10" s="643"/>
      <c r="U10" s="643"/>
      <c r="V10" s="643"/>
      <c r="W10" s="643"/>
      <c r="X10" s="643"/>
      <c r="Y10" s="644"/>
      <c r="Z10" s="675" t="s">
        <v>237</v>
      </c>
      <c r="AA10" s="675"/>
      <c r="AB10" s="675"/>
      <c r="AC10" s="675"/>
      <c r="AD10" s="676" t="s">
        <v>135</v>
      </c>
      <c r="AE10" s="676"/>
      <c r="AF10" s="676"/>
      <c r="AG10" s="676"/>
      <c r="AH10" s="676"/>
      <c r="AI10" s="676"/>
      <c r="AJ10" s="676"/>
      <c r="AK10" s="676"/>
      <c r="AL10" s="645" t="s">
        <v>135</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373700</v>
      </c>
      <c r="BH10" s="643"/>
      <c r="BI10" s="643"/>
      <c r="BJ10" s="643"/>
      <c r="BK10" s="643"/>
      <c r="BL10" s="643"/>
      <c r="BM10" s="643"/>
      <c r="BN10" s="644"/>
      <c r="BO10" s="675">
        <v>1.8</v>
      </c>
      <c r="BP10" s="675"/>
      <c r="BQ10" s="675"/>
      <c r="BR10" s="675"/>
      <c r="BS10" s="648" t="s">
        <v>135</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v>1476772</v>
      </c>
      <c r="CS10" s="643"/>
      <c r="CT10" s="643"/>
      <c r="CU10" s="643"/>
      <c r="CV10" s="643"/>
      <c r="CW10" s="643"/>
      <c r="CX10" s="643"/>
      <c r="CY10" s="644"/>
      <c r="CZ10" s="675">
        <v>2.4</v>
      </c>
      <c r="DA10" s="675"/>
      <c r="DB10" s="675"/>
      <c r="DC10" s="675"/>
      <c r="DD10" s="648" t="s">
        <v>237</v>
      </c>
      <c r="DE10" s="643"/>
      <c r="DF10" s="643"/>
      <c r="DG10" s="643"/>
      <c r="DH10" s="643"/>
      <c r="DI10" s="643"/>
      <c r="DJ10" s="643"/>
      <c r="DK10" s="643"/>
      <c r="DL10" s="643"/>
      <c r="DM10" s="643"/>
      <c r="DN10" s="643"/>
      <c r="DO10" s="643"/>
      <c r="DP10" s="644"/>
      <c r="DQ10" s="648">
        <v>11887</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2593857</v>
      </c>
      <c r="S11" s="643"/>
      <c r="T11" s="643"/>
      <c r="U11" s="643"/>
      <c r="V11" s="643"/>
      <c r="W11" s="643"/>
      <c r="X11" s="643"/>
      <c r="Y11" s="644"/>
      <c r="Z11" s="645">
        <v>4.0999999999999996</v>
      </c>
      <c r="AA11" s="646"/>
      <c r="AB11" s="646"/>
      <c r="AC11" s="647"/>
      <c r="AD11" s="648">
        <v>2593857</v>
      </c>
      <c r="AE11" s="643"/>
      <c r="AF11" s="643"/>
      <c r="AG11" s="643"/>
      <c r="AH11" s="643"/>
      <c r="AI11" s="643"/>
      <c r="AJ11" s="643"/>
      <c r="AK11" s="644"/>
      <c r="AL11" s="645">
        <v>10.199999999999999</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1017452</v>
      </c>
      <c r="BH11" s="643"/>
      <c r="BI11" s="643"/>
      <c r="BJ11" s="643"/>
      <c r="BK11" s="643"/>
      <c r="BL11" s="643"/>
      <c r="BM11" s="643"/>
      <c r="BN11" s="644"/>
      <c r="BO11" s="675">
        <v>4.9000000000000004</v>
      </c>
      <c r="BP11" s="675"/>
      <c r="BQ11" s="675"/>
      <c r="BR11" s="675"/>
      <c r="BS11" s="648" t="s">
        <v>135</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1594704</v>
      </c>
      <c r="CS11" s="643"/>
      <c r="CT11" s="643"/>
      <c r="CU11" s="643"/>
      <c r="CV11" s="643"/>
      <c r="CW11" s="643"/>
      <c r="CX11" s="643"/>
      <c r="CY11" s="644"/>
      <c r="CZ11" s="675">
        <v>2.6</v>
      </c>
      <c r="DA11" s="675"/>
      <c r="DB11" s="675"/>
      <c r="DC11" s="675"/>
      <c r="DD11" s="648">
        <v>626396</v>
      </c>
      <c r="DE11" s="643"/>
      <c r="DF11" s="643"/>
      <c r="DG11" s="643"/>
      <c r="DH11" s="643"/>
      <c r="DI11" s="643"/>
      <c r="DJ11" s="643"/>
      <c r="DK11" s="643"/>
      <c r="DL11" s="643"/>
      <c r="DM11" s="643"/>
      <c r="DN11" s="643"/>
      <c r="DO11" s="643"/>
      <c r="DP11" s="644"/>
      <c r="DQ11" s="648">
        <v>926442</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v>67907</v>
      </c>
      <c r="S12" s="643"/>
      <c r="T12" s="643"/>
      <c r="U12" s="643"/>
      <c r="V12" s="643"/>
      <c r="W12" s="643"/>
      <c r="X12" s="643"/>
      <c r="Y12" s="644"/>
      <c r="Z12" s="675">
        <v>0.1</v>
      </c>
      <c r="AA12" s="675"/>
      <c r="AB12" s="675"/>
      <c r="AC12" s="675"/>
      <c r="AD12" s="676">
        <v>67907</v>
      </c>
      <c r="AE12" s="676"/>
      <c r="AF12" s="676"/>
      <c r="AG12" s="676"/>
      <c r="AH12" s="676"/>
      <c r="AI12" s="676"/>
      <c r="AJ12" s="676"/>
      <c r="AK12" s="676"/>
      <c r="AL12" s="645">
        <v>0.3</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9815809</v>
      </c>
      <c r="BH12" s="643"/>
      <c r="BI12" s="643"/>
      <c r="BJ12" s="643"/>
      <c r="BK12" s="643"/>
      <c r="BL12" s="643"/>
      <c r="BM12" s="643"/>
      <c r="BN12" s="644"/>
      <c r="BO12" s="675">
        <v>47.1</v>
      </c>
      <c r="BP12" s="675"/>
      <c r="BQ12" s="675"/>
      <c r="BR12" s="675"/>
      <c r="BS12" s="648" t="s">
        <v>237</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2195842</v>
      </c>
      <c r="CS12" s="643"/>
      <c r="CT12" s="643"/>
      <c r="CU12" s="643"/>
      <c r="CV12" s="643"/>
      <c r="CW12" s="643"/>
      <c r="CX12" s="643"/>
      <c r="CY12" s="644"/>
      <c r="CZ12" s="675">
        <v>3.5</v>
      </c>
      <c r="DA12" s="675"/>
      <c r="DB12" s="675"/>
      <c r="DC12" s="675"/>
      <c r="DD12" s="648">
        <v>56056</v>
      </c>
      <c r="DE12" s="643"/>
      <c r="DF12" s="643"/>
      <c r="DG12" s="643"/>
      <c r="DH12" s="643"/>
      <c r="DI12" s="643"/>
      <c r="DJ12" s="643"/>
      <c r="DK12" s="643"/>
      <c r="DL12" s="643"/>
      <c r="DM12" s="643"/>
      <c r="DN12" s="643"/>
      <c r="DO12" s="643"/>
      <c r="DP12" s="644"/>
      <c r="DQ12" s="648">
        <v>870833</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135</v>
      </c>
      <c r="S13" s="643"/>
      <c r="T13" s="643"/>
      <c r="U13" s="643"/>
      <c r="V13" s="643"/>
      <c r="W13" s="643"/>
      <c r="X13" s="643"/>
      <c r="Y13" s="644"/>
      <c r="Z13" s="675" t="s">
        <v>135</v>
      </c>
      <c r="AA13" s="675"/>
      <c r="AB13" s="675"/>
      <c r="AC13" s="675"/>
      <c r="AD13" s="676" t="s">
        <v>177</v>
      </c>
      <c r="AE13" s="676"/>
      <c r="AF13" s="676"/>
      <c r="AG13" s="676"/>
      <c r="AH13" s="676"/>
      <c r="AI13" s="676"/>
      <c r="AJ13" s="676"/>
      <c r="AK13" s="676"/>
      <c r="AL13" s="645" t="s">
        <v>237</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9811754</v>
      </c>
      <c r="BH13" s="643"/>
      <c r="BI13" s="643"/>
      <c r="BJ13" s="643"/>
      <c r="BK13" s="643"/>
      <c r="BL13" s="643"/>
      <c r="BM13" s="643"/>
      <c r="BN13" s="644"/>
      <c r="BO13" s="675">
        <v>47.1</v>
      </c>
      <c r="BP13" s="675"/>
      <c r="BQ13" s="675"/>
      <c r="BR13" s="675"/>
      <c r="BS13" s="648" t="s">
        <v>135</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5552283</v>
      </c>
      <c r="CS13" s="643"/>
      <c r="CT13" s="643"/>
      <c r="CU13" s="643"/>
      <c r="CV13" s="643"/>
      <c r="CW13" s="643"/>
      <c r="CX13" s="643"/>
      <c r="CY13" s="644"/>
      <c r="CZ13" s="675">
        <v>9</v>
      </c>
      <c r="DA13" s="675"/>
      <c r="DB13" s="675"/>
      <c r="DC13" s="675"/>
      <c r="DD13" s="648">
        <v>3217040</v>
      </c>
      <c r="DE13" s="643"/>
      <c r="DF13" s="643"/>
      <c r="DG13" s="643"/>
      <c r="DH13" s="643"/>
      <c r="DI13" s="643"/>
      <c r="DJ13" s="643"/>
      <c r="DK13" s="643"/>
      <c r="DL13" s="643"/>
      <c r="DM13" s="643"/>
      <c r="DN13" s="643"/>
      <c r="DO13" s="643"/>
      <c r="DP13" s="644"/>
      <c r="DQ13" s="648">
        <v>2555733</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177</v>
      </c>
      <c r="S14" s="643"/>
      <c r="T14" s="643"/>
      <c r="U14" s="643"/>
      <c r="V14" s="643"/>
      <c r="W14" s="643"/>
      <c r="X14" s="643"/>
      <c r="Y14" s="644"/>
      <c r="Z14" s="675" t="s">
        <v>237</v>
      </c>
      <c r="AA14" s="675"/>
      <c r="AB14" s="675"/>
      <c r="AC14" s="675"/>
      <c r="AD14" s="676" t="s">
        <v>237</v>
      </c>
      <c r="AE14" s="676"/>
      <c r="AF14" s="676"/>
      <c r="AG14" s="676"/>
      <c r="AH14" s="676"/>
      <c r="AI14" s="676"/>
      <c r="AJ14" s="676"/>
      <c r="AK14" s="676"/>
      <c r="AL14" s="645" t="s">
        <v>135</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418392</v>
      </c>
      <c r="BH14" s="643"/>
      <c r="BI14" s="643"/>
      <c r="BJ14" s="643"/>
      <c r="BK14" s="643"/>
      <c r="BL14" s="643"/>
      <c r="BM14" s="643"/>
      <c r="BN14" s="644"/>
      <c r="BO14" s="675">
        <v>2</v>
      </c>
      <c r="BP14" s="675"/>
      <c r="BQ14" s="675"/>
      <c r="BR14" s="675"/>
      <c r="BS14" s="648" t="s">
        <v>237</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1411263</v>
      </c>
      <c r="CS14" s="643"/>
      <c r="CT14" s="643"/>
      <c r="CU14" s="643"/>
      <c r="CV14" s="643"/>
      <c r="CW14" s="643"/>
      <c r="CX14" s="643"/>
      <c r="CY14" s="644"/>
      <c r="CZ14" s="675">
        <v>2.2999999999999998</v>
      </c>
      <c r="DA14" s="675"/>
      <c r="DB14" s="675"/>
      <c r="DC14" s="675"/>
      <c r="DD14" s="648">
        <v>206644</v>
      </c>
      <c r="DE14" s="643"/>
      <c r="DF14" s="643"/>
      <c r="DG14" s="643"/>
      <c r="DH14" s="643"/>
      <c r="DI14" s="643"/>
      <c r="DJ14" s="643"/>
      <c r="DK14" s="643"/>
      <c r="DL14" s="643"/>
      <c r="DM14" s="643"/>
      <c r="DN14" s="643"/>
      <c r="DO14" s="643"/>
      <c r="DP14" s="644"/>
      <c r="DQ14" s="648">
        <v>1169648</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135</v>
      </c>
      <c r="S15" s="643"/>
      <c r="T15" s="643"/>
      <c r="U15" s="643"/>
      <c r="V15" s="643"/>
      <c r="W15" s="643"/>
      <c r="X15" s="643"/>
      <c r="Y15" s="644"/>
      <c r="Z15" s="675" t="s">
        <v>135</v>
      </c>
      <c r="AA15" s="675"/>
      <c r="AB15" s="675"/>
      <c r="AC15" s="675"/>
      <c r="AD15" s="676" t="s">
        <v>135</v>
      </c>
      <c r="AE15" s="676"/>
      <c r="AF15" s="676"/>
      <c r="AG15" s="676"/>
      <c r="AH15" s="676"/>
      <c r="AI15" s="676"/>
      <c r="AJ15" s="676"/>
      <c r="AK15" s="676"/>
      <c r="AL15" s="645" t="s">
        <v>135</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680687</v>
      </c>
      <c r="BH15" s="643"/>
      <c r="BI15" s="643"/>
      <c r="BJ15" s="643"/>
      <c r="BK15" s="643"/>
      <c r="BL15" s="643"/>
      <c r="BM15" s="643"/>
      <c r="BN15" s="644"/>
      <c r="BO15" s="675">
        <v>3.3</v>
      </c>
      <c r="BP15" s="675"/>
      <c r="BQ15" s="675"/>
      <c r="BR15" s="675"/>
      <c r="BS15" s="648" t="s">
        <v>237</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7121124</v>
      </c>
      <c r="CS15" s="643"/>
      <c r="CT15" s="643"/>
      <c r="CU15" s="643"/>
      <c r="CV15" s="643"/>
      <c r="CW15" s="643"/>
      <c r="CX15" s="643"/>
      <c r="CY15" s="644"/>
      <c r="CZ15" s="675">
        <v>11.5</v>
      </c>
      <c r="DA15" s="675"/>
      <c r="DB15" s="675"/>
      <c r="DC15" s="675"/>
      <c r="DD15" s="648">
        <v>1740452</v>
      </c>
      <c r="DE15" s="643"/>
      <c r="DF15" s="643"/>
      <c r="DG15" s="643"/>
      <c r="DH15" s="643"/>
      <c r="DI15" s="643"/>
      <c r="DJ15" s="643"/>
      <c r="DK15" s="643"/>
      <c r="DL15" s="643"/>
      <c r="DM15" s="643"/>
      <c r="DN15" s="643"/>
      <c r="DO15" s="643"/>
      <c r="DP15" s="644"/>
      <c r="DQ15" s="648">
        <v>4250960</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60208</v>
      </c>
      <c r="S16" s="643"/>
      <c r="T16" s="643"/>
      <c r="U16" s="643"/>
      <c r="V16" s="643"/>
      <c r="W16" s="643"/>
      <c r="X16" s="643"/>
      <c r="Y16" s="644"/>
      <c r="Z16" s="675">
        <v>0.1</v>
      </c>
      <c r="AA16" s="675"/>
      <c r="AB16" s="675"/>
      <c r="AC16" s="675"/>
      <c r="AD16" s="676">
        <v>60208</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135</v>
      </c>
      <c r="BP16" s="675"/>
      <c r="BQ16" s="675"/>
      <c r="BR16" s="675"/>
      <c r="BS16" s="648" t="s">
        <v>135</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v>283011</v>
      </c>
      <c r="CS16" s="643"/>
      <c r="CT16" s="643"/>
      <c r="CU16" s="643"/>
      <c r="CV16" s="643"/>
      <c r="CW16" s="643"/>
      <c r="CX16" s="643"/>
      <c r="CY16" s="644"/>
      <c r="CZ16" s="675">
        <v>0.5</v>
      </c>
      <c r="DA16" s="675"/>
      <c r="DB16" s="675"/>
      <c r="DC16" s="675"/>
      <c r="DD16" s="648" t="s">
        <v>135</v>
      </c>
      <c r="DE16" s="643"/>
      <c r="DF16" s="643"/>
      <c r="DG16" s="643"/>
      <c r="DH16" s="643"/>
      <c r="DI16" s="643"/>
      <c r="DJ16" s="643"/>
      <c r="DK16" s="643"/>
      <c r="DL16" s="643"/>
      <c r="DM16" s="643"/>
      <c r="DN16" s="643"/>
      <c r="DO16" s="643"/>
      <c r="DP16" s="644"/>
      <c r="DQ16" s="648">
        <v>182923</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180040</v>
      </c>
      <c r="S17" s="643"/>
      <c r="T17" s="643"/>
      <c r="U17" s="643"/>
      <c r="V17" s="643"/>
      <c r="W17" s="643"/>
      <c r="X17" s="643"/>
      <c r="Y17" s="644"/>
      <c r="Z17" s="675">
        <v>0.3</v>
      </c>
      <c r="AA17" s="675"/>
      <c r="AB17" s="675"/>
      <c r="AC17" s="675"/>
      <c r="AD17" s="676">
        <v>180040</v>
      </c>
      <c r="AE17" s="676"/>
      <c r="AF17" s="676"/>
      <c r="AG17" s="676"/>
      <c r="AH17" s="676"/>
      <c r="AI17" s="676"/>
      <c r="AJ17" s="676"/>
      <c r="AK17" s="676"/>
      <c r="AL17" s="645">
        <v>0.7</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177</v>
      </c>
      <c r="BH17" s="643"/>
      <c r="BI17" s="643"/>
      <c r="BJ17" s="643"/>
      <c r="BK17" s="643"/>
      <c r="BL17" s="643"/>
      <c r="BM17" s="643"/>
      <c r="BN17" s="644"/>
      <c r="BO17" s="675" t="s">
        <v>177</v>
      </c>
      <c r="BP17" s="675"/>
      <c r="BQ17" s="675"/>
      <c r="BR17" s="675"/>
      <c r="BS17" s="648" t="s">
        <v>237</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5228824</v>
      </c>
      <c r="CS17" s="643"/>
      <c r="CT17" s="643"/>
      <c r="CU17" s="643"/>
      <c r="CV17" s="643"/>
      <c r="CW17" s="643"/>
      <c r="CX17" s="643"/>
      <c r="CY17" s="644"/>
      <c r="CZ17" s="675">
        <v>8.4</v>
      </c>
      <c r="DA17" s="675"/>
      <c r="DB17" s="675"/>
      <c r="DC17" s="675"/>
      <c r="DD17" s="648" t="s">
        <v>237</v>
      </c>
      <c r="DE17" s="643"/>
      <c r="DF17" s="643"/>
      <c r="DG17" s="643"/>
      <c r="DH17" s="643"/>
      <c r="DI17" s="643"/>
      <c r="DJ17" s="643"/>
      <c r="DK17" s="643"/>
      <c r="DL17" s="643"/>
      <c r="DM17" s="643"/>
      <c r="DN17" s="643"/>
      <c r="DO17" s="643"/>
      <c r="DP17" s="644"/>
      <c r="DQ17" s="648">
        <v>5135896</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163113</v>
      </c>
      <c r="S18" s="643"/>
      <c r="T18" s="643"/>
      <c r="U18" s="643"/>
      <c r="V18" s="643"/>
      <c r="W18" s="643"/>
      <c r="X18" s="643"/>
      <c r="Y18" s="644"/>
      <c r="Z18" s="675">
        <v>0.3</v>
      </c>
      <c r="AA18" s="675"/>
      <c r="AB18" s="675"/>
      <c r="AC18" s="675"/>
      <c r="AD18" s="676">
        <v>163113</v>
      </c>
      <c r="AE18" s="676"/>
      <c r="AF18" s="676"/>
      <c r="AG18" s="676"/>
      <c r="AH18" s="676"/>
      <c r="AI18" s="676"/>
      <c r="AJ18" s="676"/>
      <c r="AK18" s="676"/>
      <c r="AL18" s="645">
        <v>0.6</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237</v>
      </c>
      <c r="BH18" s="643"/>
      <c r="BI18" s="643"/>
      <c r="BJ18" s="643"/>
      <c r="BK18" s="643"/>
      <c r="BL18" s="643"/>
      <c r="BM18" s="643"/>
      <c r="BN18" s="644"/>
      <c r="BO18" s="675" t="s">
        <v>237</v>
      </c>
      <c r="BP18" s="675"/>
      <c r="BQ18" s="675"/>
      <c r="BR18" s="675"/>
      <c r="BS18" s="648" t="s">
        <v>135</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135</v>
      </c>
      <c r="CS18" s="643"/>
      <c r="CT18" s="643"/>
      <c r="CU18" s="643"/>
      <c r="CV18" s="643"/>
      <c r="CW18" s="643"/>
      <c r="CX18" s="643"/>
      <c r="CY18" s="644"/>
      <c r="CZ18" s="675" t="s">
        <v>237</v>
      </c>
      <c r="DA18" s="675"/>
      <c r="DB18" s="675"/>
      <c r="DC18" s="675"/>
      <c r="DD18" s="648" t="s">
        <v>135</v>
      </c>
      <c r="DE18" s="643"/>
      <c r="DF18" s="643"/>
      <c r="DG18" s="643"/>
      <c r="DH18" s="643"/>
      <c r="DI18" s="643"/>
      <c r="DJ18" s="643"/>
      <c r="DK18" s="643"/>
      <c r="DL18" s="643"/>
      <c r="DM18" s="643"/>
      <c r="DN18" s="643"/>
      <c r="DO18" s="643"/>
      <c r="DP18" s="644"/>
      <c r="DQ18" s="648" t="s">
        <v>237</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121908</v>
      </c>
      <c r="S19" s="643"/>
      <c r="T19" s="643"/>
      <c r="U19" s="643"/>
      <c r="V19" s="643"/>
      <c r="W19" s="643"/>
      <c r="X19" s="643"/>
      <c r="Y19" s="644"/>
      <c r="Z19" s="675">
        <v>0.2</v>
      </c>
      <c r="AA19" s="675"/>
      <c r="AB19" s="675"/>
      <c r="AC19" s="675"/>
      <c r="AD19" s="676">
        <v>121908</v>
      </c>
      <c r="AE19" s="676"/>
      <c r="AF19" s="676"/>
      <c r="AG19" s="676"/>
      <c r="AH19" s="676"/>
      <c r="AI19" s="676"/>
      <c r="AJ19" s="676"/>
      <c r="AK19" s="676"/>
      <c r="AL19" s="645">
        <v>0.5</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1659918</v>
      </c>
      <c r="BH19" s="643"/>
      <c r="BI19" s="643"/>
      <c r="BJ19" s="643"/>
      <c r="BK19" s="643"/>
      <c r="BL19" s="643"/>
      <c r="BM19" s="643"/>
      <c r="BN19" s="644"/>
      <c r="BO19" s="675">
        <v>8</v>
      </c>
      <c r="BP19" s="675"/>
      <c r="BQ19" s="675"/>
      <c r="BR19" s="675"/>
      <c r="BS19" s="648" t="s">
        <v>237</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237</v>
      </c>
      <c r="CS19" s="643"/>
      <c r="CT19" s="643"/>
      <c r="CU19" s="643"/>
      <c r="CV19" s="643"/>
      <c r="CW19" s="643"/>
      <c r="CX19" s="643"/>
      <c r="CY19" s="644"/>
      <c r="CZ19" s="675" t="s">
        <v>135</v>
      </c>
      <c r="DA19" s="675"/>
      <c r="DB19" s="675"/>
      <c r="DC19" s="675"/>
      <c r="DD19" s="648" t="s">
        <v>237</v>
      </c>
      <c r="DE19" s="643"/>
      <c r="DF19" s="643"/>
      <c r="DG19" s="643"/>
      <c r="DH19" s="643"/>
      <c r="DI19" s="643"/>
      <c r="DJ19" s="643"/>
      <c r="DK19" s="643"/>
      <c r="DL19" s="643"/>
      <c r="DM19" s="643"/>
      <c r="DN19" s="643"/>
      <c r="DO19" s="643"/>
      <c r="DP19" s="644"/>
      <c r="DQ19" s="648" t="s">
        <v>177</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29785</v>
      </c>
      <c r="S20" s="643"/>
      <c r="T20" s="643"/>
      <c r="U20" s="643"/>
      <c r="V20" s="643"/>
      <c r="W20" s="643"/>
      <c r="X20" s="643"/>
      <c r="Y20" s="644"/>
      <c r="Z20" s="675">
        <v>0</v>
      </c>
      <c r="AA20" s="675"/>
      <c r="AB20" s="675"/>
      <c r="AC20" s="675"/>
      <c r="AD20" s="676">
        <v>29785</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1659918</v>
      </c>
      <c r="BH20" s="643"/>
      <c r="BI20" s="643"/>
      <c r="BJ20" s="643"/>
      <c r="BK20" s="643"/>
      <c r="BL20" s="643"/>
      <c r="BM20" s="643"/>
      <c r="BN20" s="644"/>
      <c r="BO20" s="675">
        <v>8</v>
      </c>
      <c r="BP20" s="675"/>
      <c r="BQ20" s="675"/>
      <c r="BR20" s="675"/>
      <c r="BS20" s="648" t="s">
        <v>135</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61896737</v>
      </c>
      <c r="CS20" s="643"/>
      <c r="CT20" s="643"/>
      <c r="CU20" s="643"/>
      <c r="CV20" s="643"/>
      <c r="CW20" s="643"/>
      <c r="CX20" s="643"/>
      <c r="CY20" s="644"/>
      <c r="CZ20" s="675">
        <v>100</v>
      </c>
      <c r="DA20" s="675"/>
      <c r="DB20" s="675"/>
      <c r="DC20" s="675"/>
      <c r="DD20" s="648">
        <v>7351704</v>
      </c>
      <c r="DE20" s="643"/>
      <c r="DF20" s="643"/>
      <c r="DG20" s="643"/>
      <c r="DH20" s="643"/>
      <c r="DI20" s="643"/>
      <c r="DJ20" s="643"/>
      <c r="DK20" s="643"/>
      <c r="DL20" s="643"/>
      <c r="DM20" s="643"/>
      <c r="DN20" s="643"/>
      <c r="DO20" s="643"/>
      <c r="DP20" s="644"/>
      <c r="DQ20" s="648">
        <v>30507632</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11420</v>
      </c>
      <c r="S21" s="643"/>
      <c r="T21" s="643"/>
      <c r="U21" s="643"/>
      <c r="V21" s="643"/>
      <c r="W21" s="643"/>
      <c r="X21" s="643"/>
      <c r="Y21" s="644"/>
      <c r="Z21" s="675">
        <v>0</v>
      </c>
      <c r="AA21" s="675"/>
      <c r="AB21" s="675"/>
      <c r="AC21" s="675"/>
      <c r="AD21" s="676">
        <v>11420</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13785</v>
      </c>
      <c r="BH21" s="643"/>
      <c r="BI21" s="643"/>
      <c r="BJ21" s="643"/>
      <c r="BK21" s="643"/>
      <c r="BL21" s="643"/>
      <c r="BM21" s="643"/>
      <c r="BN21" s="644"/>
      <c r="BO21" s="675">
        <v>0.1</v>
      </c>
      <c r="BP21" s="675"/>
      <c r="BQ21" s="675"/>
      <c r="BR21" s="675"/>
      <c r="BS21" s="648" t="s">
        <v>237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3270253</v>
      </c>
      <c r="S22" s="643"/>
      <c r="T22" s="643"/>
      <c r="U22" s="643"/>
      <c r="V22" s="643"/>
      <c r="W22" s="643"/>
      <c r="X22" s="643"/>
      <c r="Y22" s="644"/>
      <c r="Z22" s="675">
        <v>5.0999999999999996</v>
      </c>
      <c r="AA22" s="675"/>
      <c r="AB22" s="675"/>
      <c r="AC22" s="675"/>
      <c r="AD22" s="676">
        <v>2528166</v>
      </c>
      <c r="AE22" s="676"/>
      <c r="AF22" s="676"/>
      <c r="AG22" s="676"/>
      <c r="AH22" s="676"/>
      <c r="AI22" s="676"/>
      <c r="AJ22" s="676"/>
      <c r="AK22" s="676"/>
      <c r="AL22" s="645">
        <v>9.9</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237</v>
      </c>
      <c r="BH22" s="643"/>
      <c r="BI22" s="643"/>
      <c r="BJ22" s="643"/>
      <c r="BK22" s="643"/>
      <c r="BL22" s="643"/>
      <c r="BM22" s="643"/>
      <c r="BN22" s="644"/>
      <c r="BO22" s="675" t="s">
        <v>135</v>
      </c>
      <c r="BP22" s="675"/>
      <c r="BQ22" s="675"/>
      <c r="BR22" s="675"/>
      <c r="BS22" s="648" t="s">
        <v>237</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2528166</v>
      </c>
      <c r="S23" s="643"/>
      <c r="T23" s="643"/>
      <c r="U23" s="643"/>
      <c r="V23" s="643"/>
      <c r="W23" s="643"/>
      <c r="X23" s="643"/>
      <c r="Y23" s="644"/>
      <c r="Z23" s="675">
        <v>4</v>
      </c>
      <c r="AA23" s="675"/>
      <c r="AB23" s="675"/>
      <c r="AC23" s="675"/>
      <c r="AD23" s="676">
        <v>2528166</v>
      </c>
      <c r="AE23" s="676"/>
      <c r="AF23" s="676"/>
      <c r="AG23" s="676"/>
      <c r="AH23" s="676"/>
      <c r="AI23" s="676"/>
      <c r="AJ23" s="676"/>
      <c r="AK23" s="676"/>
      <c r="AL23" s="645">
        <v>9.9</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v>1646133</v>
      </c>
      <c r="BH23" s="643"/>
      <c r="BI23" s="643"/>
      <c r="BJ23" s="643"/>
      <c r="BK23" s="643"/>
      <c r="BL23" s="643"/>
      <c r="BM23" s="643"/>
      <c r="BN23" s="644"/>
      <c r="BO23" s="675">
        <v>7.9</v>
      </c>
      <c r="BP23" s="675"/>
      <c r="BQ23" s="675"/>
      <c r="BR23" s="675"/>
      <c r="BS23" s="648" t="s">
        <v>237</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742087</v>
      </c>
      <c r="S24" s="643"/>
      <c r="T24" s="643"/>
      <c r="U24" s="643"/>
      <c r="V24" s="643"/>
      <c r="W24" s="643"/>
      <c r="X24" s="643"/>
      <c r="Y24" s="644"/>
      <c r="Z24" s="675">
        <v>1.2</v>
      </c>
      <c r="AA24" s="675"/>
      <c r="AB24" s="675"/>
      <c r="AC24" s="675"/>
      <c r="AD24" s="676" t="s">
        <v>135</v>
      </c>
      <c r="AE24" s="676"/>
      <c r="AF24" s="676"/>
      <c r="AG24" s="676"/>
      <c r="AH24" s="676"/>
      <c r="AI24" s="676"/>
      <c r="AJ24" s="676"/>
      <c r="AK24" s="676"/>
      <c r="AL24" s="645" t="s">
        <v>237</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135</v>
      </c>
      <c r="BH24" s="643"/>
      <c r="BI24" s="643"/>
      <c r="BJ24" s="643"/>
      <c r="BK24" s="643"/>
      <c r="BL24" s="643"/>
      <c r="BM24" s="643"/>
      <c r="BN24" s="644"/>
      <c r="BO24" s="675" t="s">
        <v>135</v>
      </c>
      <c r="BP24" s="675"/>
      <c r="BQ24" s="675"/>
      <c r="BR24" s="675"/>
      <c r="BS24" s="648" t="s">
        <v>237</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21684178</v>
      </c>
      <c r="CS24" s="698"/>
      <c r="CT24" s="698"/>
      <c r="CU24" s="698"/>
      <c r="CV24" s="698"/>
      <c r="CW24" s="698"/>
      <c r="CX24" s="698"/>
      <c r="CY24" s="741"/>
      <c r="CZ24" s="742">
        <v>35</v>
      </c>
      <c r="DA24" s="715"/>
      <c r="DB24" s="715"/>
      <c r="DC24" s="745"/>
      <c r="DD24" s="740">
        <v>14245882</v>
      </c>
      <c r="DE24" s="698"/>
      <c r="DF24" s="698"/>
      <c r="DG24" s="698"/>
      <c r="DH24" s="698"/>
      <c r="DI24" s="698"/>
      <c r="DJ24" s="698"/>
      <c r="DK24" s="741"/>
      <c r="DL24" s="740">
        <v>13379745</v>
      </c>
      <c r="DM24" s="698"/>
      <c r="DN24" s="698"/>
      <c r="DO24" s="698"/>
      <c r="DP24" s="698"/>
      <c r="DQ24" s="698"/>
      <c r="DR24" s="698"/>
      <c r="DS24" s="698"/>
      <c r="DT24" s="698"/>
      <c r="DU24" s="698"/>
      <c r="DV24" s="741"/>
      <c r="DW24" s="742">
        <v>49.8</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237</v>
      </c>
      <c r="S25" s="643"/>
      <c r="T25" s="643"/>
      <c r="U25" s="643"/>
      <c r="V25" s="643"/>
      <c r="W25" s="643"/>
      <c r="X25" s="643"/>
      <c r="Y25" s="644"/>
      <c r="Z25" s="675" t="s">
        <v>135</v>
      </c>
      <c r="AA25" s="675"/>
      <c r="AB25" s="675"/>
      <c r="AC25" s="675"/>
      <c r="AD25" s="676" t="s">
        <v>135</v>
      </c>
      <c r="AE25" s="676"/>
      <c r="AF25" s="676"/>
      <c r="AG25" s="676"/>
      <c r="AH25" s="676"/>
      <c r="AI25" s="676"/>
      <c r="AJ25" s="676"/>
      <c r="AK25" s="676"/>
      <c r="AL25" s="645" t="s">
        <v>237</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135</v>
      </c>
      <c r="BH25" s="643"/>
      <c r="BI25" s="643"/>
      <c r="BJ25" s="643"/>
      <c r="BK25" s="643"/>
      <c r="BL25" s="643"/>
      <c r="BM25" s="643"/>
      <c r="BN25" s="644"/>
      <c r="BO25" s="675" t="s">
        <v>237</v>
      </c>
      <c r="BP25" s="675"/>
      <c r="BQ25" s="675"/>
      <c r="BR25" s="675"/>
      <c r="BS25" s="648" t="s">
        <v>135</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6988842</v>
      </c>
      <c r="CS25" s="661"/>
      <c r="CT25" s="661"/>
      <c r="CU25" s="661"/>
      <c r="CV25" s="661"/>
      <c r="CW25" s="661"/>
      <c r="CX25" s="661"/>
      <c r="CY25" s="662"/>
      <c r="CZ25" s="645">
        <v>11.3</v>
      </c>
      <c r="DA25" s="663"/>
      <c r="DB25" s="663"/>
      <c r="DC25" s="664"/>
      <c r="DD25" s="648">
        <v>6425648</v>
      </c>
      <c r="DE25" s="661"/>
      <c r="DF25" s="661"/>
      <c r="DG25" s="661"/>
      <c r="DH25" s="661"/>
      <c r="DI25" s="661"/>
      <c r="DJ25" s="661"/>
      <c r="DK25" s="662"/>
      <c r="DL25" s="648">
        <v>5564756</v>
      </c>
      <c r="DM25" s="661"/>
      <c r="DN25" s="661"/>
      <c r="DO25" s="661"/>
      <c r="DP25" s="661"/>
      <c r="DQ25" s="661"/>
      <c r="DR25" s="661"/>
      <c r="DS25" s="661"/>
      <c r="DT25" s="661"/>
      <c r="DU25" s="661"/>
      <c r="DV25" s="662"/>
      <c r="DW25" s="645">
        <v>20.7</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27906810</v>
      </c>
      <c r="S26" s="643"/>
      <c r="T26" s="643"/>
      <c r="U26" s="643"/>
      <c r="V26" s="643"/>
      <c r="W26" s="643"/>
      <c r="X26" s="643"/>
      <c r="Y26" s="644"/>
      <c r="Z26" s="675">
        <v>43.8</v>
      </c>
      <c r="AA26" s="675"/>
      <c r="AB26" s="675"/>
      <c r="AC26" s="675"/>
      <c r="AD26" s="676">
        <v>25518590</v>
      </c>
      <c r="AE26" s="676"/>
      <c r="AF26" s="676"/>
      <c r="AG26" s="676"/>
      <c r="AH26" s="676"/>
      <c r="AI26" s="676"/>
      <c r="AJ26" s="676"/>
      <c r="AK26" s="676"/>
      <c r="AL26" s="645">
        <v>99.9</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237</v>
      </c>
      <c r="BH26" s="643"/>
      <c r="BI26" s="643"/>
      <c r="BJ26" s="643"/>
      <c r="BK26" s="643"/>
      <c r="BL26" s="643"/>
      <c r="BM26" s="643"/>
      <c r="BN26" s="644"/>
      <c r="BO26" s="675" t="s">
        <v>237</v>
      </c>
      <c r="BP26" s="675"/>
      <c r="BQ26" s="675"/>
      <c r="BR26" s="675"/>
      <c r="BS26" s="648" t="s">
        <v>135</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4482699</v>
      </c>
      <c r="CS26" s="643"/>
      <c r="CT26" s="643"/>
      <c r="CU26" s="643"/>
      <c r="CV26" s="643"/>
      <c r="CW26" s="643"/>
      <c r="CX26" s="643"/>
      <c r="CY26" s="644"/>
      <c r="CZ26" s="645">
        <v>7.2</v>
      </c>
      <c r="DA26" s="663"/>
      <c r="DB26" s="663"/>
      <c r="DC26" s="664"/>
      <c r="DD26" s="648">
        <v>4094098</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25966</v>
      </c>
      <c r="S27" s="643"/>
      <c r="T27" s="643"/>
      <c r="U27" s="643"/>
      <c r="V27" s="643"/>
      <c r="W27" s="643"/>
      <c r="X27" s="643"/>
      <c r="Y27" s="644"/>
      <c r="Z27" s="675">
        <v>0</v>
      </c>
      <c r="AA27" s="675"/>
      <c r="AB27" s="675"/>
      <c r="AC27" s="675"/>
      <c r="AD27" s="676">
        <v>25966</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20844409</v>
      </c>
      <c r="BH27" s="643"/>
      <c r="BI27" s="643"/>
      <c r="BJ27" s="643"/>
      <c r="BK27" s="643"/>
      <c r="BL27" s="643"/>
      <c r="BM27" s="643"/>
      <c r="BN27" s="644"/>
      <c r="BO27" s="675">
        <v>100</v>
      </c>
      <c r="BP27" s="675"/>
      <c r="BQ27" s="675"/>
      <c r="BR27" s="675"/>
      <c r="BS27" s="648" t="s">
        <v>135</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9466512</v>
      </c>
      <c r="CS27" s="661"/>
      <c r="CT27" s="661"/>
      <c r="CU27" s="661"/>
      <c r="CV27" s="661"/>
      <c r="CW27" s="661"/>
      <c r="CX27" s="661"/>
      <c r="CY27" s="662"/>
      <c r="CZ27" s="645">
        <v>15.3</v>
      </c>
      <c r="DA27" s="663"/>
      <c r="DB27" s="663"/>
      <c r="DC27" s="664"/>
      <c r="DD27" s="648">
        <v>2684338</v>
      </c>
      <c r="DE27" s="661"/>
      <c r="DF27" s="661"/>
      <c r="DG27" s="661"/>
      <c r="DH27" s="661"/>
      <c r="DI27" s="661"/>
      <c r="DJ27" s="661"/>
      <c r="DK27" s="662"/>
      <c r="DL27" s="648">
        <v>2679093</v>
      </c>
      <c r="DM27" s="661"/>
      <c r="DN27" s="661"/>
      <c r="DO27" s="661"/>
      <c r="DP27" s="661"/>
      <c r="DQ27" s="661"/>
      <c r="DR27" s="661"/>
      <c r="DS27" s="661"/>
      <c r="DT27" s="661"/>
      <c r="DU27" s="661"/>
      <c r="DV27" s="662"/>
      <c r="DW27" s="645">
        <v>10</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300367</v>
      </c>
      <c r="S28" s="643"/>
      <c r="T28" s="643"/>
      <c r="U28" s="643"/>
      <c r="V28" s="643"/>
      <c r="W28" s="643"/>
      <c r="X28" s="643"/>
      <c r="Y28" s="644"/>
      <c r="Z28" s="675">
        <v>0.5</v>
      </c>
      <c r="AA28" s="675"/>
      <c r="AB28" s="675"/>
      <c r="AC28" s="675"/>
      <c r="AD28" s="676" t="s">
        <v>135</v>
      </c>
      <c r="AE28" s="676"/>
      <c r="AF28" s="676"/>
      <c r="AG28" s="676"/>
      <c r="AH28" s="676"/>
      <c r="AI28" s="676"/>
      <c r="AJ28" s="676"/>
      <c r="AK28" s="676"/>
      <c r="AL28" s="645" t="s">
        <v>135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5228824</v>
      </c>
      <c r="CS28" s="643"/>
      <c r="CT28" s="643"/>
      <c r="CU28" s="643"/>
      <c r="CV28" s="643"/>
      <c r="CW28" s="643"/>
      <c r="CX28" s="643"/>
      <c r="CY28" s="644"/>
      <c r="CZ28" s="645">
        <v>8.4</v>
      </c>
      <c r="DA28" s="663"/>
      <c r="DB28" s="663"/>
      <c r="DC28" s="664"/>
      <c r="DD28" s="648">
        <v>5135896</v>
      </c>
      <c r="DE28" s="643"/>
      <c r="DF28" s="643"/>
      <c r="DG28" s="643"/>
      <c r="DH28" s="643"/>
      <c r="DI28" s="643"/>
      <c r="DJ28" s="643"/>
      <c r="DK28" s="644"/>
      <c r="DL28" s="648">
        <v>5135896</v>
      </c>
      <c r="DM28" s="643"/>
      <c r="DN28" s="643"/>
      <c r="DO28" s="643"/>
      <c r="DP28" s="643"/>
      <c r="DQ28" s="643"/>
      <c r="DR28" s="643"/>
      <c r="DS28" s="643"/>
      <c r="DT28" s="643"/>
      <c r="DU28" s="643"/>
      <c r="DV28" s="644"/>
      <c r="DW28" s="645">
        <v>19.100000000000001</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389961</v>
      </c>
      <c r="S29" s="643"/>
      <c r="T29" s="643"/>
      <c r="U29" s="643"/>
      <c r="V29" s="643"/>
      <c r="W29" s="643"/>
      <c r="X29" s="643"/>
      <c r="Y29" s="644"/>
      <c r="Z29" s="675">
        <v>0.6</v>
      </c>
      <c r="AA29" s="675"/>
      <c r="AB29" s="675"/>
      <c r="AC29" s="675"/>
      <c r="AD29" s="676" t="s">
        <v>135</v>
      </c>
      <c r="AE29" s="676"/>
      <c r="AF29" s="676"/>
      <c r="AG29" s="676"/>
      <c r="AH29" s="676"/>
      <c r="AI29" s="676"/>
      <c r="AJ29" s="676"/>
      <c r="AK29" s="676"/>
      <c r="AL29" s="645" t="s">
        <v>135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5228672</v>
      </c>
      <c r="CS29" s="661"/>
      <c r="CT29" s="661"/>
      <c r="CU29" s="661"/>
      <c r="CV29" s="661"/>
      <c r="CW29" s="661"/>
      <c r="CX29" s="661"/>
      <c r="CY29" s="662"/>
      <c r="CZ29" s="645">
        <v>8.4</v>
      </c>
      <c r="DA29" s="663"/>
      <c r="DB29" s="663"/>
      <c r="DC29" s="664"/>
      <c r="DD29" s="648">
        <v>5135744</v>
      </c>
      <c r="DE29" s="661"/>
      <c r="DF29" s="661"/>
      <c r="DG29" s="661"/>
      <c r="DH29" s="661"/>
      <c r="DI29" s="661"/>
      <c r="DJ29" s="661"/>
      <c r="DK29" s="662"/>
      <c r="DL29" s="648">
        <v>5135744</v>
      </c>
      <c r="DM29" s="661"/>
      <c r="DN29" s="661"/>
      <c r="DO29" s="661"/>
      <c r="DP29" s="661"/>
      <c r="DQ29" s="661"/>
      <c r="DR29" s="661"/>
      <c r="DS29" s="661"/>
      <c r="DT29" s="661"/>
      <c r="DU29" s="661"/>
      <c r="DV29" s="662"/>
      <c r="DW29" s="645">
        <v>19.100000000000001</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190630</v>
      </c>
      <c r="S30" s="643"/>
      <c r="T30" s="643"/>
      <c r="U30" s="643"/>
      <c r="V30" s="643"/>
      <c r="W30" s="643"/>
      <c r="X30" s="643"/>
      <c r="Y30" s="644"/>
      <c r="Z30" s="675">
        <v>0.3</v>
      </c>
      <c r="AA30" s="675"/>
      <c r="AB30" s="675"/>
      <c r="AC30" s="675"/>
      <c r="AD30" s="676" t="s">
        <v>135</v>
      </c>
      <c r="AE30" s="676"/>
      <c r="AF30" s="676"/>
      <c r="AG30" s="676"/>
      <c r="AH30" s="676"/>
      <c r="AI30" s="676"/>
      <c r="AJ30" s="676"/>
      <c r="AK30" s="676"/>
      <c r="AL30" s="645" t="s">
        <v>135</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5002303</v>
      </c>
      <c r="CS30" s="643"/>
      <c r="CT30" s="643"/>
      <c r="CU30" s="643"/>
      <c r="CV30" s="643"/>
      <c r="CW30" s="643"/>
      <c r="CX30" s="643"/>
      <c r="CY30" s="644"/>
      <c r="CZ30" s="645">
        <v>8.1</v>
      </c>
      <c r="DA30" s="663"/>
      <c r="DB30" s="663"/>
      <c r="DC30" s="664"/>
      <c r="DD30" s="648">
        <v>4914186</v>
      </c>
      <c r="DE30" s="643"/>
      <c r="DF30" s="643"/>
      <c r="DG30" s="643"/>
      <c r="DH30" s="643"/>
      <c r="DI30" s="643"/>
      <c r="DJ30" s="643"/>
      <c r="DK30" s="644"/>
      <c r="DL30" s="648">
        <v>4914186</v>
      </c>
      <c r="DM30" s="643"/>
      <c r="DN30" s="643"/>
      <c r="DO30" s="643"/>
      <c r="DP30" s="643"/>
      <c r="DQ30" s="643"/>
      <c r="DR30" s="643"/>
      <c r="DS30" s="643"/>
      <c r="DT30" s="643"/>
      <c r="DU30" s="643"/>
      <c r="DV30" s="644"/>
      <c r="DW30" s="645">
        <v>18.3</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19859072</v>
      </c>
      <c r="S31" s="643"/>
      <c r="T31" s="643"/>
      <c r="U31" s="643"/>
      <c r="V31" s="643"/>
      <c r="W31" s="643"/>
      <c r="X31" s="643"/>
      <c r="Y31" s="644"/>
      <c r="Z31" s="675">
        <v>31.2</v>
      </c>
      <c r="AA31" s="675"/>
      <c r="AB31" s="675"/>
      <c r="AC31" s="675"/>
      <c r="AD31" s="676" t="s">
        <v>237</v>
      </c>
      <c r="AE31" s="676"/>
      <c r="AF31" s="676"/>
      <c r="AG31" s="676"/>
      <c r="AH31" s="676"/>
      <c r="AI31" s="676"/>
      <c r="AJ31" s="676"/>
      <c r="AK31" s="676"/>
      <c r="AL31" s="645" t="s">
        <v>237</v>
      </c>
      <c r="AM31" s="646"/>
      <c r="AN31" s="646"/>
      <c r="AO31" s="677"/>
      <c r="AP31" s="717" t="s">
        <v>309</v>
      </c>
      <c r="AQ31" s="718"/>
      <c r="AR31" s="718"/>
      <c r="AS31" s="718"/>
      <c r="AT31" s="723" t="s">
        <v>310</v>
      </c>
      <c r="AU31" s="231"/>
      <c r="AV31" s="231"/>
      <c r="AW31" s="231"/>
      <c r="AX31" s="710" t="s">
        <v>185</v>
      </c>
      <c r="AY31" s="711"/>
      <c r="AZ31" s="711"/>
      <c r="BA31" s="711"/>
      <c r="BB31" s="711"/>
      <c r="BC31" s="711"/>
      <c r="BD31" s="711"/>
      <c r="BE31" s="711"/>
      <c r="BF31" s="712"/>
      <c r="BG31" s="713">
        <v>98.3</v>
      </c>
      <c r="BH31" s="714"/>
      <c r="BI31" s="714"/>
      <c r="BJ31" s="714"/>
      <c r="BK31" s="714"/>
      <c r="BL31" s="714"/>
      <c r="BM31" s="715">
        <v>96.6</v>
      </c>
      <c r="BN31" s="714"/>
      <c r="BO31" s="714"/>
      <c r="BP31" s="714"/>
      <c r="BQ31" s="716"/>
      <c r="BR31" s="713">
        <v>99.3</v>
      </c>
      <c r="BS31" s="714"/>
      <c r="BT31" s="714"/>
      <c r="BU31" s="714"/>
      <c r="BV31" s="714"/>
      <c r="BW31" s="714"/>
      <c r="BX31" s="715">
        <v>97.5</v>
      </c>
      <c r="BY31" s="714"/>
      <c r="BZ31" s="714"/>
      <c r="CA31" s="714"/>
      <c r="CB31" s="716"/>
      <c r="CD31" s="733"/>
      <c r="CE31" s="734"/>
      <c r="CF31" s="689" t="s">
        <v>311</v>
      </c>
      <c r="CG31" s="686"/>
      <c r="CH31" s="686"/>
      <c r="CI31" s="686"/>
      <c r="CJ31" s="686"/>
      <c r="CK31" s="686"/>
      <c r="CL31" s="686"/>
      <c r="CM31" s="686"/>
      <c r="CN31" s="686"/>
      <c r="CO31" s="686"/>
      <c r="CP31" s="686"/>
      <c r="CQ31" s="687"/>
      <c r="CR31" s="642">
        <v>226369</v>
      </c>
      <c r="CS31" s="661"/>
      <c r="CT31" s="661"/>
      <c r="CU31" s="661"/>
      <c r="CV31" s="661"/>
      <c r="CW31" s="661"/>
      <c r="CX31" s="661"/>
      <c r="CY31" s="662"/>
      <c r="CZ31" s="645">
        <v>0.4</v>
      </c>
      <c r="DA31" s="663"/>
      <c r="DB31" s="663"/>
      <c r="DC31" s="664"/>
      <c r="DD31" s="648">
        <v>221558</v>
      </c>
      <c r="DE31" s="661"/>
      <c r="DF31" s="661"/>
      <c r="DG31" s="661"/>
      <c r="DH31" s="661"/>
      <c r="DI31" s="661"/>
      <c r="DJ31" s="661"/>
      <c r="DK31" s="662"/>
      <c r="DL31" s="648">
        <v>221558</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237</v>
      </c>
      <c r="S32" s="643"/>
      <c r="T32" s="643"/>
      <c r="U32" s="643"/>
      <c r="V32" s="643"/>
      <c r="W32" s="643"/>
      <c r="X32" s="643"/>
      <c r="Y32" s="644"/>
      <c r="Z32" s="675" t="s">
        <v>237</v>
      </c>
      <c r="AA32" s="675"/>
      <c r="AB32" s="675"/>
      <c r="AC32" s="675"/>
      <c r="AD32" s="676" t="s">
        <v>135</v>
      </c>
      <c r="AE32" s="676"/>
      <c r="AF32" s="676"/>
      <c r="AG32" s="676"/>
      <c r="AH32" s="676"/>
      <c r="AI32" s="676"/>
      <c r="AJ32" s="676"/>
      <c r="AK32" s="676"/>
      <c r="AL32" s="645" t="s">
        <v>135</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98.1</v>
      </c>
      <c r="BH32" s="661"/>
      <c r="BI32" s="661"/>
      <c r="BJ32" s="661"/>
      <c r="BK32" s="661"/>
      <c r="BL32" s="661"/>
      <c r="BM32" s="646">
        <v>96.3</v>
      </c>
      <c r="BN32" s="727"/>
      <c r="BO32" s="727"/>
      <c r="BP32" s="727"/>
      <c r="BQ32" s="685"/>
      <c r="BR32" s="726">
        <v>99.1</v>
      </c>
      <c r="BS32" s="661"/>
      <c r="BT32" s="661"/>
      <c r="BU32" s="661"/>
      <c r="BV32" s="661"/>
      <c r="BW32" s="661"/>
      <c r="BX32" s="646">
        <v>97.2</v>
      </c>
      <c r="BY32" s="727"/>
      <c r="BZ32" s="727"/>
      <c r="CA32" s="727"/>
      <c r="CB32" s="685"/>
      <c r="CD32" s="735"/>
      <c r="CE32" s="736"/>
      <c r="CF32" s="689" t="s">
        <v>315</v>
      </c>
      <c r="CG32" s="686"/>
      <c r="CH32" s="686"/>
      <c r="CI32" s="686"/>
      <c r="CJ32" s="686"/>
      <c r="CK32" s="686"/>
      <c r="CL32" s="686"/>
      <c r="CM32" s="686"/>
      <c r="CN32" s="686"/>
      <c r="CO32" s="686"/>
      <c r="CP32" s="686"/>
      <c r="CQ32" s="687"/>
      <c r="CR32" s="642">
        <v>152</v>
      </c>
      <c r="CS32" s="643"/>
      <c r="CT32" s="643"/>
      <c r="CU32" s="643"/>
      <c r="CV32" s="643"/>
      <c r="CW32" s="643"/>
      <c r="CX32" s="643"/>
      <c r="CY32" s="644"/>
      <c r="CZ32" s="645">
        <v>0</v>
      </c>
      <c r="DA32" s="663"/>
      <c r="DB32" s="663"/>
      <c r="DC32" s="664"/>
      <c r="DD32" s="648">
        <v>152</v>
      </c>
      <c r="DE32" s="643"/>
      <c r="DF32" s="643"/>
      <c r="DG32" s="643"/>
      <c r="DH32" s="643"/>
      <c r="DI32" s="643"/>
      <c r="DJ32" s="643"/>
      <c r="DK32" s="644"/>
      <c r="DL32" s="648">
        <v>152</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3761801</v>
      </c>
      <c r="S33" s="643"/>
      <c r="T33" s="643"/>
      <c r="U33" s="643"/>
      <c r="V33" s="643"/>
      <c r="W33" s="643"/>
      <c r="X33" s="643"/>
      <c r="Y33" s="644"/>
      <c r="Z33" s="675">
        <v>5.9</v>
      </c>
      <c r="AA33" s="675"/>
      <c r="AB33" s="675"/>
      <c r="AC33" s="675"/>
      <c r="AD33" s="676" t="s">
        <v>135</v>
      </c>
      <c r="AE33" s="676"/>
      <c r="AF33" s="676"/>
      <c r="AG33" s="676"/>
      <c r="AH33" s="676"/>
      <c r="AI33" s="676"/>
      <c r="AJ33" s="676"/>
      <c r="AK33" s="676"/>
      <c r="AL33" s="645" t="s">
        <v>135</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98.3</v>
      </c>
      <c r="BH33" s="627"/>
      <c r="BI33" s="627"/>
      <c r="BJ33" s="627"/>
      <c r="BK33" s="627"/>
      <c r="BL33" s="627"/>
      <c r="BM33" s="669">
        <v>96.5</v>
      </c>
      <c r="BN33" s="627"/>
      <c r="BO33" s="627"/>
      <c r="BP33" s="627"/>
      <c r="BQ33" s="671"/>
      <c r="BR33" s="709">
        <v>99.5</v>
      </c>
      <c r="BS33" s="627"/>
      <c r="BT33" s="627"/>
      <c r="BU33" s="627"/>
      <c r="BV33" s="627"/>
      <c r="BW33" s="627"/>
      <c r="BX33" s="669">
        <v>97.7</v>
      </c>
      <c r="BY33" s="627"/>
      <c r="BZ33" s="627"/>
      <c r="CA33" s="627"/>
      <c r="CB33" s="671"/>
      <c r="CD33" s="689" t="s">
        <v>318</v>
      </c>
      <c r="CE33" s="686"/>
      <c r="CF33" s="686"/>
      <c r="CG33" s="686"/>
      <c r="CH33" s="686"/>
      <c r="CI33" s="686"/>
      <c r="CJ33" s="686"/>
      <c r="CK33" s="686"/>
      <c r="CL33" s="686"/>
      <c r="CM33" s="686"/>
      <c r="CN33" s="686"/>
      <c r="CO33" s="686"/>
      <c r="CP33" s="686"/>
      <c r="CQ33" s="687"/>
      <c r="CR33" s="642">
        <v>32577844</v>
      </c>
      <c r="CS33" s="661"/>
      <c r="CT33" s="661"/>
      <c r="CU33" s="661"/>
      <c r="CV33" s="661"/>
      <c r="CW33" s="661"/>
      <c r="CX33" s="661"/>
      <c r="CY33" s="662"/>
      <c r="CZ33" s="645">
        <v>52.6</v>
      </c>
      <c r="DA33" s="663"/>
      <c r="DB33" s="663"/>
      <c r="DC33" s="664"/>
      <c r="DD33" s="648">
        <v>14273354</v>
      </c>
      <c r="DE33" s="661"/>
      <c r="DF33" s="661"/>
      <c r="DG33" s="661"/>
      <c r="DH33" s="661"/>
      <c r="DI33" s="661"/>
      <c r="DJ33" s="661"/>
      <c r="DK33" s="662"/>
      <c r="DL33" s="648">
        <v>10410223</v>
      </c>
      <c r="DM33" s="661"/>
      <c r="DN33" s="661"/>
      <c r="DO33" s="661"/>
      <c r="DP33" s="661"/>
      <c r="DQ33" s="661"/>
      <c r="DR33" s="661"/>
      <c r="DS33" s="661"/>
      <c r="DT33" s="661"/>
      <c r="DU33" s="661"/>
      <c r="DV33" s="662"/>
      <c r="DW33" s="645">
        <v>38.700000000000003</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77928</v>
      </c>
      <c r="S34" s="643"/>
      <c r="T34" s="643"/>
      <c r="U34" s="643"/>
      <c r="V34" s="643"/>
      <c r="W34" s="643"/>
      <c r="X34" s="643"/>
      <c r="Y34" s="644"/>
      <c r="Z34" s="675">
        <v>0.1</v>
      </c>
      <c r="AA34" s="675"/>
      <c r="AB34" s="675"/>
      <c r="AC34" s="675"/>
      <c r="AD34" s="676" t="s">
        <v>135</v>
      </c>
      <c r="AE34" s="676"/>
      <c r="AF34" s="676"/>
      <c r="AG34" s="676"/>
      <c r="AH34" s="676"/>
      <c r="AI34" s="676"/>
      <c r="AJ34" s="676"/>
      <c r="AK34" s="676"/>
      <c r="AL34" s="645" t="s">
        <v>135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8081472</v>
      </c>
      <c r="CS34" s="643"/>
      <c r="CT34" s="643"/>
      <c r="CU34" s="643"/>
      <c r="CV34" s="643"/>
      <c r="CW34" s="643"/>
      <c r="CX34" s="643"/>
      <c r="CY34" s="644"/>
      <c r="CZ34" s="645">
        <v>13.1</v>
      </c>
      <c r="DA34" s="663"/>
      <c r="DB34" s="663"/>
      <c r="DC34" s="664"/>
      <c r="DD34" s="648">
        <v>5318279</v>
      </c>
      <c r="DE34" s="643"/>
      <c r="DF34" s="643"/>
      <c r="DG34" s="643"/>
      <c r="DH34" s="643"/>
      <c r="DI34" s="643"/>
      <c r="DJ34" s="643"/>
      <c r="DK34" s="644"/>
      <c r="DL34" s="648">
        <v>4436168</v>
      </c>
      <c r="DM34" s="643"/>
      <c r="DN34" s="643"/>
      <c r="DO34" s="643"/>
      <c r="DP34" s="643"/>
      <c r="DQ34" s="643"/>
      <c r="DR34" s="643"/>
      <c r="DS34" s="643"/>
      <c r="DT34" s="643"/>
      <c r="DU34" s="643"/>
      <c r="DV34" s="644"/>
      <c r="DW34" s="645">
        <v>16.5</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1023026</v>
      </c>
      <c r="S35" s="643"/>
      <c r="T35" s="643"/>
      <c r="U35" s="643"/>
      <c r="V35" s="643"/>
      <c r="W35" s="643"/>
      <c r="X35" s="643"/>
      <c r="Y35" s="644"/>
      <c r="Z35" s="675">
        <v>1.6</v>
      </c>
      <c r="AA35" s="675"/>
      <c r="AB35" s="675"/>
      <c r="AC35" s="675"/>
      <c r="AD35" s="676" t="s">
        <v>135</v>
      </c>
      <c r="AE35" s="676"/>
      <c r="AF35" s="676"/>
      <c r="AG35" s="676"/>
      <c r="AH35" s="676"/>
      <c r="AI35" s="676"/>
      <c r="AJ35" s="676"/>
      <c r="AK35" s="676"/>
      <c r="AL35" s="645" t="s">
        <v>237</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440677</v>
      </c>
      <c r="CS35" s="661"/>
      <c r="CT35" s="661"/>
      <c r="CU35" s="661"/>
      <c r="CV35" s="661"/>
      <c r="CW35" s="661"/>
      <c r="CX35" s="661"/>
      <c r="CY35" s="662"/>
      <c r="CZ35" s="645">
        <v>0.7</v>
      </c>
      <c r="DA35" s="663"/>
      <c r="DB35" s="663"/>
      <c r="DC35" s="664"/>
      <c r="DD35" s="648">
        <v>409914</v>
      </c>
      <c r="DE35" s="661"/>
      <c r="DF35" s="661"/>
      <c r="DG35" s="661"/>
      <c r="DH35" s="661"/>
      <c r="DI35" s="661"/>
      <c r="DJ35" s="661"/>
      <c r="DK35" s="662"/>
      <c r="DL35" s="648">
        <v>388740</v>
      </c>
      <c r="DM35" s="661"/>
      <c r="DN35" s="661"/>
      <c r="DO35" s="661"/>
      <c r="DP35" s="661"/>
      <c r="DQ35" s="661"/>
      <c r="DR35" s="661"/>
      <c r="DS35" s="661"/>
      <c r="DT35" s="661"/>
      <c r="DU35" s="661"/>
      <c r="DV35" s="662"/>
      <c r="DW35" s="645">
        <v>1.4</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1139703</v>
      </c>
      <c r="S36" s="643"/>
      <c r="T36" s="643"/>
      <c r="U36" s="643"/>
      <c r="V36" s="643"/>
      <c r="W36" s="643"/>
      <c r="X36" s="643"/>
      <c r="Y36" s="644"/>
      <c r="Z36" s="675">
        <v>1.8</v>
      </c>
      <c r="AA36" s="675"/>
      <c r="AB36" s="675"/>
      <c r="AC36" s="675"/>
      <c r="AD36" s="676" t="s">
        <v>135</v>
      </c>
      <c r="AE36" s="676"/>
      <c r="AF36" s="676"/>
      <c r="AG36" s="676"/>
      <c r="AH36" s="676"/>
      <c r="AI36" s="676"/>
      <c r="AJ36" s="676"/>
      <c r="AK36" s="676"/>
      <c r="AL36" s="645" t="s">
        <v>237</v>
      </c>
      <c r="AM36" s="646"/>
      <c r="AN36" s="646"/>
      <c r="AO36" s="677"/>
      <c r="AP36" s="235"/>
      <c r="AQ36" s="694" t="s">
        <v>326</v>
      </c>
      <c r="AR36" s="695"/>
      <c r="AS36" s="695"/>
      <c r="AT36" s="695"/>
      <c r="AU36" s="695"/>
      <c r="AV36" s="695"/>
      <c r="AW36" s="695"/>
      <c r="AX36" s="695"/>
      <c r="AY36" s="696"/>
      <c r="AZ36" s="697">
        <v>6220890</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264879</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18627222</v>
      </c>
      <c r="CS36" s="643"/>
      <c r="CT36" s="643"/>
      <c r="CU36" s="643"/>
      <c r="CV36" s="643"/>
      <c r="CW36" s="643"/>
      <c r="CX36" s="643"/>
      <c r="CY36" s="644"/>
      <c r="CZ36" s="645">
        <v>30.1</v>
      </c>
      <c r="DA36" s="663"/>
      <c r="DB36" s="663"/>
      <c r="DC36" s="664"/>
      <c r="DD36" s="648">
        <v>5306986</v>
      </c>
      <c r="DE36" s="643"/>
      <c r="DF36" s="643"/>
      <c r="DG36" s="643"/>
      <c r="DH36" s="643"/>
      <c r="DI36" s="643"/>
      <c r="DJ36" s="643"/>
      <c r="DK36" s="644"/>
      <c r="DL36" s="648">
        <v>2854860</v>
      </c>
      <c r="DM36" s="643"/>
      <c r="DN36" s="643"/>
      <c r="DO36" s="643"/>
      <c r="DP36" s="643"/>
      <c r="DQ36" s="643"/>
      <c r="DR36" s="643"/>
      <c r="DS36" s="643"/>
      <c r="DT36" s="643"/>
      <c r="DU36" s="643"/>
      <c r="DV36" s="644"/>
      <c r="DW36" s="645">
        <v>10.6</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1634639</v>
      </c>
      <c r="S37" s="643"/>
      <c r="T37" s="643"/>
      <c r="U37" s="643"/>
      <c r="V37" s="643"/>
      <c r="W37" s="643"/>
      <c r="X37" s="643"/>
      <c r="Y37" s="644"/>
      <c r="Z37" s="675">
        <v>2.6</v>
      </c>
      <c r="AA37" s="675"/>
      <c r="AB37" s="675"/>
      <c r="AC37" s="675"/>
      <c r="AD37" s="676" t="s">
        <v>237</v>
      </c>
      <c r="AE37" s="676"/>
      <c r="AF37" s="676"/>
      <c r="AG37" s="676"/>
      <c r="AH37" s="676"/>
      <c r="AI37" s="676"/>
      <c r="AJ37" s="676"/>
      <c r="AK37" s="676"/>
      <c r="AL37" s="645" t="s">
        <v>135</v>
      </c>
      <c r="AM37" s="646"/>
      <c r="AN37" s="646"/>
      <c r="AO37" s="677"/>
      <c r="AQ37" s="682" t="s">
        <v>330</v>
      </c>
      <c r="AR37" s="683"/>
      <c r="AS37" s="683"/>
      <c r="AT37" s="683"/>
      <c r="AU37" s="683"/>
      <c r="AV37" s="683"/>
      <c r="AW37" s="683"/>
      <c r="AX37" s="683"/>
      <c r="AY37" s="684"/>
      <c r="AZ37" s="642">
        <v>1436313</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47392</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1338462</v>
      </c>
      <c r="CS37" s="661"/>
      <c r="CT37" s="661"/>
      <c r="CU37" s="661"/>
      <c r="CV37" s="661"/>
      <c r="CW37" s="661"/>
      <c r="CX37" s="661"/>
      <c r="CY37" s="662"/>
      <c r="CZ37" s="645">
        <v>2.2000000000000002</v>
      </c>
      <c r="DA37" s="663"/>
      <c r="DB37" s="663"/>
      <c r="DC37" s="664"/>
      <c r="DD37" s="648">
        <v>1278191</v>
      </c>
      <c r="DE37" s="661"/>
      <c r="DF37" s="661"/>
      <c r="DG37" s="661"/>
      <c r="DH37" s="661"/>
      <c r="DI37" s="661"/>
      <c r="DJ37" s="661"/>
      <c r="DK37" s="662"/>
      <c r="DL37" s="648">
        <v>857197</v>
      </c>
      <c r="DM37" s="661"/>
      <c r="DN37" s="661"/>
      <c r="DO37" s="661"/>
      <c r="DP37" s="661"/>
      <c r="DQ37" s="661"/>
      <c r="DR37" s="661"/>
      <c r="DS37" s="661"/>
      <c r="DT37" s="661"/>
      <c r="DU37" s="661"/>
      <c r="DV37" s="662"/>
      <c r="DW37" s="645">
        <v>3.2</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2566490</v>
      </c>
      <c r="S38" s="643"/>
      <c r="T38" s="643"/>
      <c r="U38" s="643"/>
      <c r="V38" s="643"/>
      <c r="W38" s="643"/>
      <c r="X38" s="643"/>
      <c r="Y38" s="644"/>
      <c r="Z38" s="675">
        <v>4</v>
      </c>
      <c r="AA38" s="675"/>
      <c r="AB38" s="675"/>
      <c r="AC38" s="675"/>
      <c r="AD38" s="676">
        <v>322</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1021033</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15108</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3740842</v>
      </c>
      <c r="CS38" s="643"/>
      <c r="CT38" s="643"/>
      <c r="CU38" s="643"/>
      <c r="CV38" s="643"/>
      <c r="CW38" s="643"/>
      <c r="CX38" s="643"/>
      <c r="CY38" s="644"/>
      <c r="CZ38" s="645">
        <v>6</v>
      </c>
      <c r="DA38" s="663"/>
      <c r="DB38" s="663"/>
      <c r="DC38" s="664"/>
      <c r="DD38" s="648">
        <v>3187581</v>
      </c>
      <c r="DE38" s="643"/>
      <c r="DF38" s="643"/>
      <c r="DG38" s="643"/>
      <c r="DH38" s="643"/>
      <c r="DI38" s="643"/>
      <c r="DJ38" s="643"/>
      <c r="DK38" s="644"/>
      <c r="DL38" s="648">
        <v>2730455</v>
      </c>
      <c r="DM38" s="643"/>
      <c r="DN38" s="643"/>
      <c r="DO38" s="643"/>
      <c r="DP38" s="643"/>
      <c r="DQ38" s="643"/>
      <c r="DR38" s="643"/>
      <c r="DS38" s="643"/>
      <c r="DT38" s="643"/>
      <c r="DU38" s="643"/>
      <c r="DV38" s="644"/>
      <c r="DW38" s="645">
        <v>10.199999999999999</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4797608</v>
      </c>
      <c r="S39" s="643"/>
      <c r="T39" s="643"/>
      <c r="U39" s="643"/>
      <c r="V39" s="643"/>
      <c r="W39" s="643"/>
      <c r="X39" s="643"/>
      <c r="Y39" s="644"/>
      <c r="Z39" s="675">
        <v>7.5</v>
      </c>
      <c r="AA39" s="675"/>
      <c r="AB39" s="675"/>
      <c r="AC39" s="675"/>
      <c r="AD39" s="676" t="s">
        <v>135</v>
      </c>
      <c r="AE39" s="676"/>
      <c r="AF39" s="676"/>
      <c r="AG39" s="676"/>
      <c r="AH39" s="676"/>
      <c r="AI39" s="676"/>
      <c r="AJ39" s="676"/>
      <c r="AK39" s="676"/>
      <c r="AL39" s="645" t="s">
        <v>135</v>
      </c>
      <c r="AM39" s="646"/>
      <c r="AN39" s="646"/>
      <c r="AO39" s="677"/>
      <c r="AQ39" s="682" t="s">
        <v>338</v>
      </c>
      <c r="AR39" s="683"/>
      <c r="AS39" s="683"/>
      <c r="AT39" s="683"/>
      <c r="AU39" s="683"/>
      <c r="AV39" s="683"/>
      <c r="AW39" s="683"/>
      <c r="AX39" s="683"/>
      <c r="AY39" s="684"/>
      <c r="AZ39" s="642">
        <v>224994</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24344</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208723</v>
      </c>
      <c r="CS39" s="661"/>
      <c r="CT39" s="661"/>
      <c r="CU39" s="661"/>
      <c r="CV39" s="661"/>
      <c r="CW39" s="661"/>
      <c r="CX39" s="661"/>
      <c r="CY39" s="662"/>
      <c r="CZ39" s="645">
        <v>0.3</v>
      </c>
      <c r="DA39" s="663"/>
      <c r="DB39" s="663"/>
      <c r="DC39" s="664"/>
      <c r="DD39" s="648">
        <v>31988</v>
      </c>
      <c r="DE39" s="661"/>
      <c r="DF39" s="661"/>
      <c r="DG39" s="661"/>
      <c r="DH39" s="661"/>
      <c r="DI39" s="661"/>
      <c r="DJ39" s="661"/>
      <c r="DK39" s="662"/>
      <c r="DL39" s="648" t="s">
        <v>135</v>
      </c>
      <c r="DM39" s="661"/>
      <c r="DN39" s="661"/>
      <c r="DO39" s="661"/>
      <c r="DP39" s="661"/>
      <c r="DQ39" s="661"/>
      <c r="DR39" s="661"/>
      <c r="DS39" s="661"/>
      <c r="DT39" s="661"/>
      <c r="DU39" s="661"/>
      <c r="DV39" s="662"/>
      <c r="DW39" s="645" t="s">
        <v>237</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v>145008</v>
      </c>
      <c r="S40" s="643"/>
      <c r="T40" s="643"/>
      <c r="U40" s="643"/>
      <c r="V40" s="643"/>
      <c r="W40" s="643"/>
      <c r="X40" s="643"/>
      <c r="Y40" s="644"/>
      <c r="Z40" s="675">
        <v>0.2</v>
      </c>
      <c r="AA40" s="675"/>
      <c r="AB40" s="675"/>
      <c r="AC40" s="675"/>
      <c r="AD40" s="676" t="s">
        <v>237</v>
      </c>
      <c r="AE40" s="676"/>
      <c r="AF40" s="676"/>
      <c r="AG40" s="676"/>
      <c r="AH40" s="676"/>
      <c r="AI40" s="676"/>
      <c r="AJ40" s="676"/>
      <c r="AK40" s="676"/>
      <c r="AL40" s="645" t="s">
        <v>135</v>
      </c>
      <c r="AM40" s="646"/>
      <c r="AN40" s="646"/>
      <c r="AO40" s="677"/>
      <c r="AQ40" s="682" t="s">
        <v>342</v>
      </c>
      <c r="AR40" s="683"/>
      <c r="AS40" s="683"/>
      <c r="AT40" s="683"/>
      <c r="AU40" s="683"/>
      <c r="AV40" s="683"/>
      <c r="AW40" s="683"/>
      <c r="AX40" s="683"/>
      <c r="AY40" s="684"/>
      <c r="AZ40" s="642">
        <v>17400</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99</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1478908</v>
      </c>
      <c r="CS40" s="643"/>
      <c r="CT40" s="643"/>
      <c r="CU40" s="643"/>
      <c r="CV40" s="643"/>
      <c r="CW40" s="643"/>
      <c r="CX40" s="643"/>
      <c r="CY40" s="644"/>
      <c r="CZ40" s="645">
        <v>2.4</v>
      </c>
      <c r="DA40" s="663"/>
      <c r="DB40" s="663"/>
      <c r="DC40" s="664"/>
      <c r="DD40" s="648">
        <v>18606</v>
      </c>
      <c r="DE40" s="643"/>
      <c r="DF40" s="643"/>
      <c r="DG40" s="643"/>
      <c r="DH40" s="643"/>
      <c r="DI40" s="643"/>
      <c r="DJ40" s="643"/>
      <c r="DK40" s="644"/>
      <c r="DL40" s="648" t="s">
        <v>135</v>
      </c>
      <c r="DM40" s="643"/>
      <c r="DN40" s="643"/>
      <c r="DO40" s="643"/>
      <c r="DP40" s="643"/>
      <c r="DQ40" s="643"/>
      <c r="DR40" s="643"/>
      <c r="DS40" s="643"/>
      <c r="DT40" s="643"/>
      <c r="DU40" s="643"/>
      <c r="DV40" s="644"/>
      <c r="DW40" s="645" t="s">
        <v>135</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135</v>
      </c>
      <c r="S41" s="643"/>
      <c r="T41" s="643"/>
      <c r="U41" s="643"/>
      <c r="V41" s="643"/>
      <c r="W41" s="643"/>
      <c r="X41" s="643"/>
      <c r="Y41" s="644"/>
      <c r="Z41" s="675" t="s">
        <v>135</v>
      </c>
      <c r="AA41" s="675"/>
      <c r="AB41" s="675"/>
      <c r="AC41" s="675"/>
      <c r="AD41" s="676" t="s">
        <v>135</v>
      </c>
      <c r="AE41" s="676"/>
      <c r="AF41" s="676"/>
      <c r="AG41" s="676"/>
      <c r="AH41" s="676"/>
      <c r="AI41" s="676"/>
      <c r="AJ41" s="676"/>
      <c r="AK41" s="676"/>
      <c r="AL41" s="645" t="s">
        <v>237</v>
      </c>
      <c r="AM41" s="646"/>
      <c r="AN41" s="646"/>
      <c r="AO41" s="677"/>
      <c r="AQ41" s="682" t="s">
        <v>347</v>
      </c>
      <c r="AR41" s="683"/>
      <c r="AS41" s="683"/>
      <c r="AT41" s="683"/>
      <c r="AU41" s="683"/>
      <c r="AV41" s="683"/>
      <c r="AW41" s="683"/>
      <c r="AX41" s="683"/>
      <c r="AY41" s="684"/>
      <c r="AZ41" s="642">
        <v>813584</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t="s">
        <v>135</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135</v>
      </c>
      <c r="CS41" s="661"/>
      <c r="CT41" s="661"/>
      <c r="CU41" s="661"/>
      <c r="CV41" s="661"/>
      <c r="CW41" s="661"/>
      <c r="CX41" s="661"/>
      <c r="CY41" s="662"/>
      <c r="CZ41" s="645" t="s">
        <v>135</v>
      </c>
      <c r="DA41" s="663"/>
      <c r="DB41" s="663"/>
      <c r="DC41" s="664"/>
      <c r="DD41" s="648" t="s">
        <v>135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1192800</v>
      </c>
      <c r="S42" s="643"/>
      <c r="T42" s="643"/>
      <c r="U42" s="643"/>
      <c r="V42" s="643"/>
      <c r="W42" s="643"/>
      <c r="X42" s="643"/>
      <c r="Y42" s="644"/>
      <c r="Z42" s="675">
        <v>1.9</v>
      </c>
      <c r="AA42" s="675"/>
      <c r="AB42" s="675"/>
      <c r="AC42" s="675"/>
      <c r="AD42" s="676" t="s">
        <v>135</v>
      </c>
      <c r="AE42" s="676"/>
      <c r="AF42" s="676"/>
      <c r="AG42" s="676"/>
      <c r="AH42" s="676"/>
      <c r="AI42" s="676"/>
      <c r="AJ42" s="676"/>
      <c r="AK42" s="676"/>
      <c r="AL42" s="645" t="s">
        <v>135</v>
      </c>
      <c r="AM42" s="646"/>
      <c r="AN42" s="646"/>
      <c r="AO42" s="677"/>
      <c r="AQ42" s="678" t="s">
        <v>351</v>
      </c>
      <c r="AR42" s="679"/>
      <c r="AS42" s="679"/>
      <c r="AT42" s="679"/>
      <c r="AU42" s="679"/>
      <c r="AV42" s="679"/>
      <c r="AW42" s="679"/>
      <c r="AX42" s="679"/>
      <c r="AY42" s="680"/>
      <c r="AZ42" s="626">
        <v>2707566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312</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7634715</v>
      </c>
      <c r="CS42" s="643"/>
      <c r="CT42" s="643"/>
      <c r="CU42" s="643"/>
      <c r="CV42" s="643"/>
      <c r="CW42" s="643"/>
      <c r="CX42" s="643"/>
      <c r="CY42" s="644"/>
      <c r="CZ42" s="645">
        <v>12.3</v>
      </c>
      <c r="DA42" s="646"/>
      <c r="DB42" s="646"/>
      <c r="DC42" s="647"/>
      <c r="DD42" s="648">
        <v>1988396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63674001</v>
      </c>
      <c r="S43" s="665"/>
      <c r="T43" s="665"/>
      <c r="U43" s="665"/>
      <c r="V43" s="665"/>
      <c r="W43" s="665"/>
      <c r="X43" s="665"/>
      <c r="Y43" s="666"/>
      <c r="Z43" s="667">
        <v>100</v>
      </c>
      <c r="AA43" s="667"/>
      <c r="AB43" s="667"/>
      <c r="AC43" s="667"/>
      <c r="AD43" s="668">
        <v>25544878</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32092</v>
      </c>
      <c r="CS43" s="661"/>
      <c r="CT43" s="661"/>
      <c r="CU43" s="661"/>
      <c r="CV43" s="661"/>
      <c r="CW43" s="661"/>
      <c r="CX43" s="661"/>
      <c r="CY43" s="662"/>
      <c r="CZ43" s="645">
        <v>0.1</v>
      </c>
      <c r="DA43" s="663"/>
      <c r="DB43" s="663"/>
      <c r="DC43" s="664"/>
      <c r="DD43" s="648">
        <v>32092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7351704</v>
      </c>
      <c r="CS44" s="643"/>
      <c r="CT44" s="643"/>
      <c r="CU44" s="643"/>
      <c r="CV44" s="643"/>
      <c r="CW44" s="643"/>
      <c r="CX44" s="643"/>
      <c r="CY44" s="644"/>
      <c r="CZ44" s="645">
        <v>11.9</v>
      </c>
      <c r="DA44" s="646"/>
      <c r="DB44" s="646"/>
      <c r="DC44" s="647"/>
      <c r="DD44" s="648">
        <v>1805473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2956949</v>
      </c>
      <c r="CS45" s="661"/>
      <c r="CT45" s="661"/>
      <c r="CU45" s="661"/>
      <c r="CV45" s="661"/>
      <c r="CW45" s="661"/>
      <c r="CX45" s="661"/>
      <c r="CY45" s="662"/>
      <c r="CZ45" s="645">
        <v>4.8</v>
      </c>
      <c r="DA45" s="663"/>
      <c r="DB45" s="663"/>
      <c r="DC45" s="664"/>
      <c r="DD45" s="648">
        <v>180061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4141216</v>
      </c>
      <c r="CS46" s="643"/>
      <c r="CT46" s="643"/>
      <c r="CU46" s="643"/>
      <c r="CV46" s="643"/>
      <c r="CW46" s="643"/>
      <c r="CX46" s="643"/>
      <c r="CY46" s="644"/>
      <c r="CZ46" s="645">
        <v>6.7</v>
      </c>
      <c r="DA46" s="646"/>
      <c r="DB46" s="646"/>
      <c r="DC46" s="647"/>
      <c r="DD46" s="648">
        <v>1575579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283011</v>
      </c>
      <c r="CS47" s="661"/>
      <c r="CT47" s="661"/>
      <c r="CU47" s="661"/>
      <c r="CV47" s="661"/>
      <c r="CW47" s="661"/>
      <c r="CX47" s="661"/>
      <c r="CY47" s="662"/>
      <c r="CZ47" s="645">
        <v>0.5</v>
      </c>
      <c r="DA47" s="663"/>
      <c r="DB47" s="663"/>
      <c r="DC47" s="664"/>
      <c r="DD47" s="648">
        <v>182923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135</v>
      </c>
      <c r="CS48" s="643"/>
      <c r="CT48" s="643"/>
      <c r="CU48" s="643"/>
      <c r="CV48" s="643"/>
      <c r="CW48" s="643"/>
      <c r="CX48" s="643"/>
      <c r="CY48" s="644"/>
      <c r="CZ48" s="645" t="s">
        <v>135</v>
      </c>
      <c r="DA48" s="646"/>
      <c r="DB48" s="646"/>
      <c r="DC48" s="647"/>
      <c r="DD48" s="648" t="s">
        <v>135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61896737</v>
      </c>
      <c r="CS49" s="627"/>
      <c r="CT49" s="627"/>
      <c r="CU49" s="627"/>
      <c r="CV49" s="627"/>
      <c r="CW49" s="627"/>
      <c r="CX49" s="627"/>
      <c r="CY49" s="628"/>
      <c r="CZ49" s="629">
        <v>100</v>
      </c>
      <c r="DA49" s="630"/>
      <c r="DB49" s="630"/>
      <c r="DC49" s="631"/>
      <c r="DD49" s="632">
        <v>30507632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9JWPtZ9uFSNokjZ1ECFgVUVTQQ+SfYsit1jhoPCSfPD0zLvnMWHOezLNWrXfHPB5z/c9TEnd2fY4iWQ8FJ/Dw==" saltValue="2CHoGclaUTLLg/908/d41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366</v>
      </c>
      <c r="DK2" s="1169"/>
      <c r="DL2" s="1169"/>
      <c r="DM2" s="1169"/>
      <c r="DN2" s="1169"/>
      <c r="DO2" s="1170"/>
      <c r="DP2" s="251"/>
      <c r="DQ2" s="1168" t="s">
        <v>367</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1"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6" t="s">
        <v>384</v>
      </c>
      <c r="DH5" s="1157"/>
      <c r="DI5" s="1157"/>
      <c r="DJ5" s="1157"/>
      <c r="DK5" s="1158"/>
      <c r="DL5" s="1156" t="s">
        <v>385</v>
      </c>
      <c r="DM5" s="1157"/>
      <c r="DN5" s="1157"/>
      <c r="DO5" s="1157"/>
      <c r="DP5" s="1158"/>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2">
        <v>64075</v>
      </c>
      <c r="R7" s="1163"/>
      <c r="S7" s="1163"/>
      <c r="T7" s="1163"/>
      <c r="U7" s="1163"/>
      <c r="V7" s="1163">
        <v>62298</v>
      </c>
      <c r="W7" s="1163"/>
      <c r="X7" s="1163"/>
      <c r="Y7" s="1163"/>
      <c r="Z7" s="1163"/>
      <c r="AA7" s="1163">
        <v>1777</v>
      </c>
      <c r="AB7" s="1163"/>
      <c r="AC7" s="1163"/>
      <c r="AD7" s="1163"/>
      <c r="AE7" s="1164"/>
      <c r="AF7" s="1165">
        <v>1583</v>
      </c>
      <c r="AG7" s="1166"/>
      <c r="AH7" s="1166"/>
      <c r="AI7" s="1166"/>
      <c r="AJ7" s="1167"/>
      <c r="AK7" s="1149">
        <v>1505</v>
      </c>
      <c r="AL7" s="1150"/>
      <c r="AM7" s="1150"/>
      <c r="AN7" s="1150"/>
      <c r="AO7" s="1150"/>
      <c r="AP7" s="1150">
        <v>44755</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607</v>
      </c>
      <c r="BT7" s="1154"/>
      <c r="BU7" s="1154"/>
      <c r="BV7" s="1154"/>
      <c r="BW7" s="1154"/>
      <c r="BX7" s="1154"/>
      <c r="BY7" s="1154"/>
      <c r="BZ7" s="1154"/>
      <c r="CA7" s="1154"/>
      <c r="CB7" s="1154"/>
      <c r="CC7" s="1154"/>
      <c r="CD7" s="1154"/>
      <c r="CE7" s="1154"/>
      <c r="CF7" s="1154"/>
      <c r="CG7" s="1155"/>
      <c r="CH7" s="1146">
        <v>-45</v>
      </c>
      <c r="CI7" s="1147"/>
      <c r="CJ7" s="1147"/>
      <c r="CK7" s="1147"/>
      <c r="CL7" s="1148"/>
      <c r="CM7" s="1146">
        <v>212</v>
      </c>
      <c r="CN7" s="1147"/>
      <c r="CO7" s="1147"/>
      <c r="CP7" s="1147"/>
      <c r="CQ7" s="1148"/>
      <c r="CR7" s="1146">
        <v>73</v>
      </c>
      <c r="CS7" s="1147"/>
      <c r="CT7" s="1147"/>
      <c r="CU7" s="1147"/>
      <c r="CV7" s="1148"/>
      <c r="CW7" s="1146" t="s">
        <v>592</v>
      </c>
      <c r="CX7" s="1147"/>
      <c r="CY7" s="1147"/>
      <c r="CZ7" s="1147"/>
      <c r="DA7" s="1148"/>
      <c r="DB7" s="1146" t="s">
        <v>592</v>
      </c>
      <c r="DC7" s="1147"/>
      <c r="DD7" s="1147"/>
      <c r="DE7" s="1147"/>
      <c r="DF7" s="1148"/>
      <c r="DG7" s="1146" t="s">
        <v>592</v>
      </c>
      <c r="DH7" s="1147"/>
      <c r="DI7" s="1147"/>
      <c r="DJ7" s="1147"/>
      <c r="DK7" s="1148"/>
      <c r="DL7" s="1146" t="s">
        <v>592</v>
      </c>
      <c r="DM7" s="1147"/>
      <c r="DN7" s="1147"/>
      <c r="DO7" s="1147"/>
      <c r="DP7" s="1148"/>
      <c r="DQ7" s="1146" t="s">
        <v>592</v>
      </c>
      <c r="DR7" s="1147"/>
      <c r="DS7" s="1147"/>
      <c r="DT7" s="1147"/>
      <c r="DU7" s="1148"/>
      <c r="DV7" s="1173"/>
      <c r="DW7" s="1174"/>
      <c r="DX7" s="1174"/>
      <c r="DY7" s="1174"/>
      <c r="DZ7" s="1175"/>
      <c r="EA7" s="256"/>
    </row>
    <row r="8" spans="1:131" s="257" customFormat="1" ht="26.25" customHeight="1" x14ac:dyDescent="0.15">
      <c r="A8" s="263">
        <v>2</v>
      </c>
      <c r="B8" s="1088" t="s">
        <v>388</v>
      </c>
      <c r="C8" s="1089"/>
      <c r="D8" s="1089"/>
      <c r="E8" s="1089"/>
      <c r="F8" s="1089"/>
      <c r="G8" s="1089"/>
      <c r="H8" s="1089"/>
      <c r="I8" s="1089"/>
      <c r="J8" s="1089"/>
      <c r="K8" s="1089"/>
      <c r="L8" s="1089"/>
      <c r="M8" s="1089"/>
      <c r="N8" s="1089"/>
      <c r="O8" s="1089"/>
      <c r="P8" s="1090"/>
      <c r="Q8" s="1100">
        <v>537</v>
      </c>
      <c r="R8" s="1101"/>
      <c r="S8" s="1101"/>
      <c r="T8" s="1101"/>
      <c r="U8" s="1101"/>
      <c r="V8" s="1101">
        <v>2</v>
      </c>
      <c r="W8" s="1101"/>
      <c r="X8" s="1101"/>
      <c r="Y8" s="1101"/>
      <c r="Z8" s="1101"/>
      <c r="AA8" s="1101">
        <v>535</v>
      </c>
      <c r="AB8" s="1101"/>
      <c r="AC8" s="1101"/>
      <c r="AD8" s="1101"/>
      <c r="AE8" s="1102"/>
      <c r="AF8" s="1094">
        <v>535</v>
      </c>
      <c r="AG8" s="1095"/>
      <c r="AH8" s="1095"/>
      <c r="AI8" s="1095"/>
      <c r="AJ8" s="1096"/>
      <c r="AK8" s="1143">
        <v>2</v>
      </c>
      <c r="AL8" s="1144"/>
      <c r="AM8" s="1144"/>
      <c r="AN8" s="1144"/>
      <c r="AO8" s="1144"/>
      <c r="AP8" s="1144" t="s">
        <v>592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608</v>
      </c>
      <c r="BT8" s="1072"/>
      <c r="BU8" s="1072"/>
      <c r="BV8" s="1072"/>
      <c r="BW8" s="1072"/>
      <c r="BX8" s="1072"/>
      <c r="BY8" s="1072"/>
      <c r="BZ8" s="1072"/>
      <c r="CA8" s="1072"/>
      <c r="CB8" s="1072"/>
      <c r="CC8" s="1072"/>
      <c r="CD8" s="1072"/>
      <c r="CE8" s="1072"/>
      <c r="CF8" s="1072"/>
      <c r="CG8" s="1073"/>
      <c r="CH8" s="1046">
        <v>-15</v>
      </c>
      <c r="CI8" s="1047"/>
      <c r="CJ8" s="1047"/>
      <c r="CK8" s="1047"/>
      <c r="CL8" s="1048"/>
      <c r="CM8" s="1046">
        <v>39</v>
      </c>
      <c r="CN8" s="1047"/>
      <c r="CO8" s="1047"/>
      <c r="CP8" s="1047"/>
      <c r="CQ8" s="1048"/>
      <c r="CR8" s="1046">
        <v>20</v>
      </c>
      <c r="CS8" s="1047"/>
      <c r="CT8" s="1047"/>
      <c r="CU8" s="1047"/>
      <c r="CV8" s="1048"/>
      <c r="CW8" s="1046" t="s">
        <v>592</v>
      </c>
      <c r="CX8" s="1047"/>
      <c r="CY8" s="1047"/>
      <c r="CZ8" s="1047"/>
      <c r="DA8" s="1048"/>
      <c r="DB8" s="1046" t="s">
        <v>592</v>
      </c>
      <c r="DC8" s="1047"/>
      <c r="DD8" s="1047"/>
      <c r="DE8" s="1047"/>
      <c r="DF8" s="1048"/>
      <c r="DG8" s="1046" t="s">
        <v>592</v>
      </c>
      <c r="DH8" s="1047"/>
      <c r="DI8" s="1047"/>
      <c r="DJ8" s="1047"/>
      <c r="DK8" s="1048"/>
      <c r="DL8" s="1046" t="s">
        <v>592</v>
      </c>
      <c r="DM8" s="1047"/>
      <c r="DN8" s="1047"/>
      <c r="DO8" s="1047"/>
      <c r="DP8" s="1048"/>
      <c r="DQ8" s="1046" t="s">
        <v>592</v>
      </c>
      <c r="DR8" s="1047"/>
      <c r="DS8" s="1047"/>
      <c r="DT8" s="1047"/>
      <c r="DU8" s="1048"/>
      <c r="DV8" s="1049"/>
      <c r="DW8" s="1050"/>
      <c r="DX8" s="1050"/>
      <c r="DY8" s="1050"/>
      <c r="DZ8" s="1051"/>
      <c r="EA8" s="256"/>
    </row>
    <row r="9" spans="1:131" s="257" customFormat="1" ht="26.25" customHeight="1" x14ac:dyDescent="0.15">
      <c r="A9" s="263">
        <v>3</v>
      </c>
      <c r="B9" s="1088" t="s">
        <v>389</v>
      </c>
      <c r="C9" s="1089"/>
      <c r="D9" s="1089"/>
      <c r="E9" s="1089"/>
      <c r="F9" s="1089"/>
      <c r="G9" s="1089"/>
      <c r="H9" s="1089"/>
      <c r="I9" s="1089"/>
      <c r="J9" s="1089"/>
      <c r="K9" s="1089"/>
      <c r="L9" s="1089"/>
      <c r="M9" s="1089"/>
      <c r="N9" s="1089"/>
      <c r="O9" s="1089"/>
      <c r="P9" s="1090"/>
      <c r="Q9" s="1100">
        <v>60</v>
      </c>
      <c r="R9" s="1101"/>
      <c r="S9" s="1101"/>
      <c r="T9" s="1101"/>
      <c r="U9" s="1101"/>
      <c r="V9" s="1101">
        <v>60</v>
      </c>
      <c r="W9" s="1101"/>
      <c r="X9" s="1101"/>
      <c r="Y9" s="1101"/>
      <c r="Z9" s="1101"/>
      <c r="AA9" s="1101" t="s">
        <v>592</v>
      </c>
      <c r="AB9" s="1101"/>
      <c r="AC9" s="1101"/>
      <c r="AD9" s="1101"/>
      <c r="AE9" s="1102"/>
      <c r="AF9" s="1094" t="s">
        <v>390</v>
      </c>
      <c r="AG9" s="1095"/>
      <c r="AH9" s="1095"/>
      <c r="AI9" s="1095"/>
      <c r="AJ9" s="1096"/>
      <c r="AK9" s="1143">
        <v>11</v>
      </c>
      <c r="AL9" s="1144"/>
      <c r="AM9" s="1144"/>
      <c r="AN9" s="1144"/>
      <c r="AO9" s="1144"/>
      <c r="AP9" s="1144" t="s">
        <v>592</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609</v>
      </c>
      <c r="BT9" s="1072"/>
      <c r="BU9" s="1072"/>
      <c r="BV9" s="1072"/>
      <c r="BW9" s="1072"/>
      <c r="BX9" s="1072"/>
      <c r="BY9" s="1072"/>
      <c r="BZ9" s="1072"/>
      <c r="CA9" s="1072"/>
      <c r="CB9" s="1072"/>
      <c r="CC9" s="1072"/>
      <c r="CD9" s="1072"/>
      <c r="CE9" s="1072"/>
      <c r="CF9" s="1072"/>
      <c r="CG9" s="1073"/>
      <c r="CH9" s="1046">
        <v>-3</v>
      </c>
      <c r="CI9" s="1047"/>
      <c r="CJ9" s="1047"/>
      <c r="CK9" s="1047"/>
      <c r="CL9" s="1048"/>
      <c r="CM9" s="1046">
        <v>65</v>
      </c>
      <c r="CN9" s="1047"/>
      <c r="CO9" s="1047"/>
      <c r="CP9" s="1047"/>
      <c r="CQ9" s="1048"/>
      <c r="CR9" s="1046">
        <v>20</v>
      </c>
      <c r="CS9" s="1047"/>
      <c r="CT9" s="1047"/>
      <c r="CU9" s="1047"/>
      <c r="CV9" s="1048"/>
      <c r="CW9" s="1046" t="s">
        <v>592</v>
      </c>
      <c r="CX9" s="1047"/>
      <c r="CY9" s="1047"/>
      <c r="CZ9" s="1047"/>
      <c r="DA9" s="1048"/>
      <c r="DB9" s="1046" t="s">
        <v>592</v>
      </c>
      <c r="DC9" s="1047"/>
      <c r="DD9" s="1047"/>
      <c r="DE9" s="1047"/>
      <c r="DF9" s="1048"/>
      <c r="DG9" s="1046" t="s">
        <v>592</v>
      </c>
      <c r="DH9" s="1047"/>
      <c r="DI9" s="1047"/>
      <c r="DJ9" s="1047"/>
      <c r="DK9" s="1048"/>
      <c r="DL9" s="1046" t="s">
        <v>592</v>
      </c>
      <c r="DM9" s="1047"/>
      <c r="DN9" s="1047"/>
      <c r="DO9" s="1047"/>
      <c r="DP9" s="1048"/>
      <c r="DQ9" s="1046" t="s">
        <v>592</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610</v>
      </c>
      <c r="BT10" s="1072"/>
      <c r="BU10" s="1072"/>
      <c r="BV10" s="1072"/>
      <c r="BW10" s="1072"/>
      <c r="BX10" s="1072"/>
      <c r="BY10" s="1072"/>
      <c r="BZ10" s="1072"/>
      <c r="CA10" s="1072"/>
      <c r="CB10" s="1072"/>
      <c r="CC10" s="1072"/>
      <c r="CD10" s="1072"/>
      <c r="CE10" s="1072"/>
      <c r="CF10" s="1072"/>
      <c r="CG10" s="1073"/>
      <c r="CH10" s="1046">
        <v>-7</v>
      </c>
      <c r="CI10" s="1047"/>
      <c r="CJ10" s="1047"/>
      <c r="CK10" s="1047"/>
      <c r="CL10" s="1048"/>
      <c r="CM10" s="1046">
        <v>119</v>
      </c>
      <c r="CN10" s="1047"/>
      <c r="CO10" s="1047"/>
      <c r="CP10" s="1047"/>
      <c r="CQ10" s="1048"/>
      <c r="CR10" s="1046">
        <v>100</v>
      </c>
      <c r="CS10" s="1047"/>
      <c r="CT10" s="1047"/>
      <c r="CU10" s="1047"/>
      <c r="CV10" s="1048"/>
      <c r="CW10" s="1145" t="s">
        <v>592</v>
      </c>
      <c r="CX10" s="1047"/>
      <c r="CY10" s="1047"/>
      <c r="CZ10" s="1047"/>
      <c r="DA10" s="1048"/>
      <c r="DB10" s="1046" t="s">
        <v>592</v>
      </c>
      <c r="DC10" s="1047"/>
      <c r="DD10" s="1047"/>
      <c r="DE10" s="1047"/>
      <c r="DF10" s="1048"/>
      <c r="DG10" s="1046" t="s">
        <v>592</v>
      </c>
      <c r="DH10" s="1047"/>
      <c r="DI10" s="1047"/>
      <c r="DJ10" s="1047"/>
      <c r="DK10" s="1048"/>
      <c r="DL10" s="1046" t="s">
        <v>592</v>
      </c>
      <c r="DM10" s="1047"/>
      <c r="DN10" s="1047"/>
      <c r="DO10" s="1047"/>
      <c r="DP10" s="1048"/>
      <c r="DQ10" s="1046" t="s">
        <v>592</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611</v>
      </c>
      <c r="BT11" s="1072"/>
      <c r="BU11" s="1072"/>
      <c r="BV11" s="1072"/>
      <c r="BW11" s="1072"/>
      <c r="BX11" s="1072"/>
      <c r="BY11" s="1072"/>
      <c r="BZ11" s="1072"/>
      <c r="CA11" s="1072"/>
      <c r="CB11" s="1072"/>
      <c r="CC11" s="1072"/>
      <c r="CD11" s="1072"/>
      <c r="CE11" s="1072"/>
      <c r="CF11" s="1072"/>
      <c r="CG11" s="1073"/>
      <c r="CH11" s="1046">
        <v>-3</v>
      </c>
      <c r="CI11" s="1047"/>
      <c r="CJ11" s="1047"/>
      <c r="CK11" s="1047"/>
      <c r="CL11" s="1048"/>
      <c r="CM11" s="1046">
        <v>30</v>
      </c>
      <c r="CN11" s="1047"/>
      <c r="CO11" s="1047"/>
      <c r="CP11" s="1047"/>
      <c r="CQ11" s="1048"/>
      <c r="CR11" s="1046">
        <v>59</v>
      </c>
      <c r="CS11" s="1047"/>
      <c r="CT11" s="1047"/>
      <c r="CU11" s="1047"/>
      <c r="CV11" s="1048"/>
      <c r="CW11" s="1046" t="s">
        <v>592</v>
      </c>
      <c r="CX11" s="1047"/>
      <c r="CY11" s="1047"/>
      <c r="CZ11" s="1047"/>
      <c r="DA11" s="1048"/>
      <c r="DB11" s="1046" t="s">
        <v>592</v>
      </c>
      <c r="DC11" s="1047"/>
      <c r="DD11" s="1047"/>
      <c r="DE11" s="1047"/>
      <c r="DF11" s="1048"/>
      <c r="DG11" s="1046" t="s">
        <v>592</v>
      </c>
      <c r="DH11" s="1047"/>
      <c r="DI11" s="1047"/>
      <c r="DJ11" s="1047"/>
      <c r="DK11" s="1048"/>
      <c r="DL11" s="1046" t="s">
        <v>592</v>
      </c>
      <c r="DM11" s="1047"/>
      <c r="DN11" s="1047"/>
      <c r="DO11" s="1047"/>
      <c r="DP11" s="1048"/>
      <c r="DQ11" s="1046" t="s">
        <v>592</v>
      </c>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612</v>
      </c>
      <c r="BT12" s="1072"/>
      <c r="BU12" s="1072"/>
      <c r="BV12" s="1072"/>
      <c r="BW12" s="1072"/>
      <c r="BX12" s="1072"/>
      <c r="BY12" s="1072"/>
      <c r="BZ12" s="1072"/>
      <c r="CA12" s="1072"/>
      <c r="CB12" s="1072"/>
      <c r="CC12" s="1072"/>
      <c r="CD12" s="1072"/>
      <c r="CE12" s="1072"/>
      <c r="CF12" s="1072"/>
      <c r="CG12" s="1073"/>
      <c r="CH12" s="1046">
        <v>10</v>
      </c>
      <c r="CI12" s="1047"/>
      <c r="CJ12" s="1047"/>
      <c r="CK12" s="1047"/>
      <c r="CL12" s="1048"/>
      <c r="CM12" s="1046">
        <v>79</v>
      </c>
      <c r="CN12" s="1047"/>
      <c r="CO12" s="1047"/>
      <c r="CP12" s="1047"/>
      <c r="CQ12" s="1048"/>
      <c r="CR12" s="1046">
        <v>30</v>
      </c>
      <c r="CS12" s="1047"/>
      <c r="CT12" s="1047"/>
      <c r="CU12" s="1047"/>
      <c r="CV12" s="1048"/>
      <c r="CW12" s="1046">
        <v>8</v>
      </c>
      <c r="CX12" s="1047"/>
      <c r="CY12" s="1047"/>
      <c r="CZ12" s="1047"/>
      <c r="DA12" s="1048"/>
      <c r="DB12" s="1046" t="s">
        <v>592</v>
      </c>
      <c r="DC12" s="1047"/>
      <c r="DD12" s="1047"/>
      <c r="DE12" s="1047"/>
      <c r="DF12" s="1048"/>
      <c r="DG12" s="1046" t="s">
        <v>592</v>
      </c>
      <c r="DH12" s="1047"/>
      <c r="DI12" s="1047"/>
      <c r="DJ12" s="1047"/>
      <c r="DK12" s="1048"/>
      <c r="DL12" s="1046" t="s">
        <v>592</v>
      </c>
      <c r="DM12" s="1047"/>
      <c r="DN12" s="1047"/>
      <c r="DO12" s="1047"/>
      <c r="DP12" s="1048"/>
      <c r="DQ12" s="1046" t="s">
        <v>592</v>
      </c>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t="s">
        <v>616</v>
      </c>
      <c r="BS13" s="1071" t="s">
        <v>613</v>
      </c>
      <c r="BT13" s="1072"/>
      <c r="BU13" s="1072"/>
      <c r="BV13" s="1072"/>
      <c r="BW13" s="1072"/>
      <c r="BX13" s="1072"/>
      <c r="BY13" s="1072"/>
      <c r="BZ13" s="1072"/>
      <c r="CA13" s="1072"/>
      <c r="CB13" s="1072"/>
      <c r="CC13" s="1072"/>
      <c r="CD13" s="1072"/>
      <c r="CE13" s="1072"/>
      <c r="CF13" s="1072"/>
      <c r="CG13" s="1073"/>
      <c r="CH13" s="1046">
        <v>33</v>
      </c>
      <c r="CI13" s="1047"/>
      <c r="CJ13" s="1047"/>
      <c r="CK13" s="1047"/>
      <c r="CL13" s="1048"/>
      <c r="CM13" s="1046">
        <v>1819</v>
      </c>
      <c r="CN13" s="1047"/>
      <c r="CO13" s="1047"/>
      <c r="CP13" s="1047"/>
      <c r="CQ13" s="1048"/>
      <c r="CR13" s="1046">
        <v>10</v>
      </c>
      <c r="CS13" s="1047"/>
      <c r="CT13" s="1047"/>
      <c r="CU13" s="1047"/>
      <c r="CV13" s="1048"/>
      <c r="CW13" s="1046" t="s">
        <v>592</v>
      </c>
      <c r="CX13" s="1047"/>
      <c r="CY13" s="1047"/>
      <c r="CZ13" s="1047"/>
      <c r="DA13" s="1048"/>
      <c r="DB13" s="1046" t="s">
        <v>592</v>
      </c>
      <c r="DC13" s="1047"/>
      <c r="DD13" s="1047"/>
      <c r="DE13" s="1047"/>
      <c r="DF13" s="1048"/>
      <c r="DG13" s="1046" t="s">
        <v>592</v>
      </c>
      <c r="DH13" s="1047"/>
      <c r="DI13" s="1047"/>
      <c r="DJ13" s="1047"/>
      <c r="DK13" s="1048"/>
      <c r="DL13" s="1046" t="s">
        <v>592</v>
      </c>
      <c r="DM13" s="1047"/>
      <c r="DN13" s="1047"/>
      <c r="DO13" s="1047"/>
      <c r="DP13" s="1048"/>
      <c r="DQ13" s="1046" t="s">
        <v>592</v>
      </c>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614</v>
      </c>
      <c r="BT14" s="1072"/>
      <c r="BU14" s="1072"/>
      <c r="BV14" s="1072"/>
      <c r="BW14" s="1072"/>
      <c r="BX14" s="1072"/>
      <c r="BY14" s="1072"/>
      <c r="BZ14" s="1072"/>
      <c r="CA14" s="1072"/>
      <c r="CB14" s="1072"/>
      <c r="CC14" s="1072"/>
      <c r="CD14" s="1072"/>
      <c r="CE14" s="1072"/>
      <c r="CF14" s="1072"/>
      <c r="CG14" s="1073"/>
      <c r="CH14" s="1046">
        <v>-3</v>
      </c>
      <c r="CI14" s="1047"/>
      <c r="CJ14" s="1047"/>
      <c r="CK14" s="1047"/>
      <c r="CL14" s="1048"/>
      <c r="CM14" s="1046">
        <v>16</v>
      </c>
      <c r="CN14" s="1047"/>
      <c r="CO14" s="1047"/>
      <c r="CP14" s="1047"/>
      <c r="CQ14" s="1048"/>
      <c r="CR14" s="1046">
        <v>10</v>
      </c>
      <c r="CS14" s="1047"/>
      <c r="CT14" s="1047"/>
      <c r="CU14" s="1047"/>
      <c r="CV14" s="1048"/>
      <c r="CW14" s="1046" t="s">
        <v>592</v>
      </c>
      <c r="CX14" s="1047"/>
      <c r="CY14" s="1047"/>
      <c r="CZ14" s="1047"/>
      <c r="DA14" s="1048"/>
      <c r="DB14" s="1046" t="s">
        <v>592</v>
      </c>
      <c r="DC14" s="1047"/>
      <c r="DD14" s="1047"/>
      <c r="DE14" s="1047"/>
      <c r="DF14" s="1048"/>
      <c r="DG14" s="1046" t="s">
        <v>592</v>
      </c>
      <c r="DH14" s="1047"/>
      <c r="DI14" s="1047"/>
      <c r="DJ14" s="1047"/>
      <c r="DK14" s="1048"/>
      <c r="DL14" s="1046" t="s">
        <v>592</v>
      </c>
      <c r="DM14" s="1047"/>
      <c r="DN14" s="1047"/>
      <c r="DO14" s="1047"/>
      <c r="DP14" s="1048"/>
      <c r="DQ14" s="1046" t="s">
        <v>592</v>
      </c>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615</v>
      </c>
      <c r="BT15" s="1072"/>
      <c r="BU15" s="1072"/>
      <c r="BV15" s="1072"/>
      <c r="BW15" s="1072"/>
      <c r="BX15" s="1072"/>
      <c r="BY15" s="1072"/>
      <c r="BZ15" s="1072"/>
      <c r="CA15" s="1072"/>
      <c r="CB15" s="1072"/>
      <c r="CC15" s="1072"/>
      <c r="CD15" s="1072"/>
      <c r="CE15" s="1072"/>
      <c r="CF15" s="1072"/>
      <c r="CG15" s="1073"/>
      <c r="CH15" s="1046">
        <v>-5</v>
      </c>
      <c r="CI15" s="1047"/>
      <c r="CJ15" s="1047"/>
      <c r="CK15" s="1047"/>
      <c r="CL15" s="1048"/>
      <c r="CM15" s="1046">
        <v>25</v>
      </c>
      <c r="CN15" s="1047"/>
      <c r="CO15" s="1047"/>
      <c r="CP15" s="1047"/>
      <c r="CQ15" s="1048"/>
      <c r="CR15" s="1046">
        <v>10</v>
      </c>
      <c r="CS15" s="1047"/>
      <c r="CT15" s="1047"/>
      <c r="CU15" s="1047"/>
      <c r="CV15" s="1048"/>
      <c r="CW15" s="1046" t="s">
        <v>592</v>
      </c>
      <c r="CX15" s="1047"/>
      <c r="CY15" s="1047"/>
      <c r="CZ15" s="1047"/>
      <c r="DA15" s="1048"/>
      <c r="DB15" s="1046" t="s">
        <v>592</v>
      </c>
      <c r="DC15" s="1047"/>
      <c r="DD15" s="1047"/>
      <c r="DE15" s="1047"/>
      <c r="DF15" s="1048"/>
      <c r="DG15" s="1046" t="s">
        <v>592</v>
      </c>
      <c r="DH15" s="1047"/>
      <c r="DI15" s="1047"/>
      <c r="DJ15" s="1047"/>
      <c r="DK15" s="1048"/>
      <c r="DL15" s="1046" t="s">
        <v>592</v>
      </c>
      <c r="DM15" s="1047"/>
      <c r="DN15" s="1047"/>
      <c r="DO15" s="1047"/>
      <c r="DP15" s="1048"/>
      <c r="DQ15" s="1046" t="s">
        <v>592</v>
      </c>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64672</v>
      </c>
      <c r="R23" s="1126"/>
      <c r="S23" s="1126"/>
      <c r="T23" s="1126"/>
      <c r="U23" s="1126"/>
      <c r="V23" s="1126">
        <v>62360</v>
      </c>
      <c r="W23" s="1126"/>
      <c r="X23" s="1126"/>
      <c r="Y23" s="1126"/>
      <c r="Z23" s="1126"/>
      <c r="AA23" s="1126">
        <v>2312</v>
      </c>
      <c r="AB23" s="1126"/>
      <c r="AC23" s="1126"/>
      <c r="AD23" s="1126"/>
      <c r="AE23" s="1127"/>
      <c r="AF23" s="1128">
        <v>2118</v>
      </c>
      <c r="AG23" s="1126"/>
      <c r="AH23" s="1126"/>
      <c r="AI23" s="1126"/>
      <c r="AJ23" s="1129"/>
      <c r="AK23" s="1130"/>
      <c r="AL23" s="1131"/>
      <c r="AM23" s="1131"/>
      <c r="AN23" s="1131"/>
      <c r="AO23" s="1131"/>
      <c r="AP23" s="1126">
        <v>44755</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11703</v>
      </c>
      <c r="R28" s="1111"/>
      <c r="S28" s="1111"/>
      <c r="T28" s="1111"/>
      <c r="U28" s="1111"/>
      <c r="V28" s="1111">
        <v>11438</v>
      </c>
      <c r="W28" s="1111"/>
      <c r="X28" s="1111"/>
      <c r="Y28" s="1111"/>
      <c r="Z28" s="1111"/>
      <c r="AA28" s="1111">
        <v>265</v>
      </c>
      <c r="AB28" s="1111"/>
      <c r="AC28" s="1111"/>
      <c r="AD28" s="1111"/>
      <c r="AE28" s="1112"/>
      <c r="AF28" s="1113">
        <v>265</v>
      </c>
      <c r="AG28" s="1111"/>
      <c r="AH28" s="1111"/>
      <c r="AI28" s="1111"/>
      <c r="AJ28" s="1114"/>
      <c r="AK28" s="1115">
        <v>1066</v>
      </c>
      <c r="AL28" s="1103"/>
      <c r="AM28" s="1103"/>
      <c r="AN28" s="1103"/>
      <c r="AO28" s="1103"/>
      <c r="AP28" s="1103" t="s">
        <v>592</v>
      </c>
      <c r="AQ28" s="1103"/>
      <c r="AR28" s="1103"/>
      <c r="AS28" s="1103"/>
      <c r="AT28" s="1103"/>
      <c r="AU28" s="1103" t="s">
        <v>592</v>
      </c>
      <c r="AV28" s="1103"/>
      <c r="AW28" s="1103"/>
      <c r="AX28" s="1103"/>
      <c r="AY28" s="1103"/>
      <c r="AZ28" s="1104" t="s">
        <v>592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9876</v>
      </c>
      <c r="R29" s="1101"/>
      <c r="S29" s="1101"/>
      <c r="T29" s="1101"/>
      <c r="U29" s="1101"/>
      <c r="V29" s="1101">
        <v>9840</v>
      </c>
      <c r="W29" s="1101"/>
      <c r="X29" s="1101"/>
      <c r="Y29" s="1101"/>
      <c r="Z29" s="1101"/>
      <c r="AA29" s="1101">
        <v>36</v>
      </c>
      <c r="AB29" s="1101"/>
      <c r="AC29" s="1101"/>
      <c r="AD29" s="1101"/>
      <c r="AE29" s="1102"/>
      <c r="AF29" s="1094">
        <v>36</v>
      </c>
      <c r="AG29" s="1095"/>
      <c r="AH29" s="1095"/>
      <c r="AI29" s="1095"/>
      <c r="AJ29" s="1096"/>
      <c r="AK29" s="1037">
        <v>1466</v>
      </c>
      <c r="AL29" s="1028"/>
      <c r="AM29" s="1028"/>
      <c r="AN29" s="1028"/>
      <c r="AO29" s="1028"/>
      <c r="AP29" s="1028" t="s">
        <v>592</v>
      </c>
      <c r="AQ29" s="1028"/>
      <c r="AR29" s="1028"/>
      <c r="AS29" s="1028"/>
      <c r="AT29" s="1028"/>
      <c r="AU29" s="1028" t="s">
        <v>592</v>
      </c>
      <c r="AV29" s="1028"/>
      <c r="AW29" s="1028"/>
      <c r="AX29" s="1028"/>
      <c r="AY29" s="1028"/>
      <c r="AZ29" s="1099" t="s">
        <v>592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1317</v>
      </c>
      <c r="R30" s="1101"/>
      <c r="S30" s="1101"/>
      <c r="T30" s="1101"/>
      <c r="U30" s="1101"/>
      <c r="V30" s="1101">
        <v>1313</v>
      </c>
      <c r="W30" s="1101"/>
      <c r="X30" s="1101"/>
      <c r="Y30" s="1101"/>
      <c r="Z30" s="1101"/>
      <c r="AA30" s="1101">
        <v>4</v>
      </c>
      <c r="AB30" s="1101"/>
      <c r="AC30" s="1101"/>
      <c r="AD30" s="1101"/>
      <c r="AE30" s="1102"/>
      <c r="AF30" s="1094">
        <v>4</v>
      </c>
      <c r="AG30" s="1095"/>
      <c r="AH30" s="1095"/>
      <c r="AI30" s="1095"/>
      <c r="AJ30" s="1096"/>
      <c r="AK30" s="1037">
        <v>282</v>
      </c>
      <c r="AL30" s="1028"/>
      <c r="AM30" s="1028"/>
      <c r="AN30" s="1028"/>
      <c r="AO30" s="1028"/>
      <c r="AP30" s="1028" t="s">
        <v>592</v>
      </c>
      <c r="AQ30" s="1028"/>
      <c r="AR30" s="1028"/>
      <c r="AS30" s="1028"/>
      <c r="AT30" s="1028"/>
      <c r="AU30" s="1028" t="s">
        <v>592</v>
      </c>
      <c r="AV30" s="1028"/>
      <c r="AW30" s="1028"/>
      <c r="AX30" s="1028"/>
      <c r="AY30" s="1028"/>
      <c r="AZ30" s="1099" t="s">
        <v>592</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2927</v>
      </c>
      <c r="R31" s="1101"/>
      <c r="S31" s="1101"/>
      <c r="T31" s="1101"/>
      <c r="U31" s="1101"/>
      <c r="V31" s="1101">
        <v>2638</v>
      </c>
      <c r="W31" s="1101"/>
      <c r="X31" s="1101"/>
      <c r="Y31" s="1101"/>
      <c r="Z31" s="1101"/>
      <c r="AA31" s="1101">
        <v>289</v>
      </c>
      <c r="AB31" s="1101"/>
      <c r="AC31" s="1101"/>
      <c r="AD31" s="1101"/>
      <c r="AE31" s="1102"/>
      <c r="AF31" s="1094">
        <v>2282</v>
      </c>
      <c r="AG31" s="1095"/>
      <c r="AH31" s="1095"/>
      <c r="AI31" s="1095"/>
      <c r="AJ31" s="1096"/>
      <c r="AK31" s="1037">
        <v>17</v>
      </c>
      <c r="AL31" s="1028"/>
      <c r="AM31" s="1028"/>
      <c r="AN31" s="1028"/>
      <c r="AO31" s="1028"/>
      <c r="AP31" s="1028">
        <v>4675</v>
      </c>
      <c r="AQ31" s="1028"/>
      <c r="AR31" s="1028"/>
      <c r="AS31" s="1028"/>
      <c r="AT31" s="1028"/>
      <c r="AU31" s="1028">
        <v>33</v>
      </c>
      <c r="AV31" s="1028"/>
      <c r="AW31" s="1028"/>
      <c r="AX31" s="1028"/>
      <c r="AY31" s="1028"/>
      <c r="AZ31" s="1099" t="s">
        <v>592</v>
      </c>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593</v>
      </c>
      <c r="C32" s="1089"/>
      <c r="D32" s="1089"/>
      <c r="E32" s="1089"/>
      <c r="F32" s="1089"/>
      <c r="G32" s="1089"/>
      <c r="H32" s="1089"/>
      <c r="I32" s="1089"/>
      <c r="J32" s="1089"/>
      <c r="K32" s="1089"/>
      <c r="L32" s="1089"/>
      <c r="M32" s="1089"/>
      <c r="N32" s="1089"/>
      <c r="O32" s="1089"/>
      <c r="P32" s="1090"/>
      <c r="Q32" s="1100">
        <v>16</v>
      </c>
      <c r="R32" s="1101"/>
      <c r="S32" s="1101"/>
      <c r="T32" s="1101"/>
      <c r="U32" s="1101"/>
      <c r="V32" s="1101">
        <v>17</v>
      </c>
      <c r="W32" s="1101"/>
      <c r="X32" s="1101"/>
      <c r="Y32" s="1101"/>
      <c r="Z32" s="1101"/>
      <c r="AA32" s="1101">
        <v>-1</v>
      </c>
      <c r="AB32" s="1101"/>
      <c r="AC32" s="1101"/>
      <c r="AD32" s="1101"/>
      <c r="AE32" s="1102"/>
      <c r="AF32" s="1094">
        <v>20</v>
      </c>
      <c r="AG32" s="1095"/>
      <c r="AH32" s="1095"/>
      <c r="AI32" s="1095"/>
      <c r="AJ32" s="1096"/>
      <c r="AK32" s="1037">
        <v>3</v>
      </c>
      <c r="AL32" s="1028"/>
      <c r="AM32" s="1028"/>
      <c r="AN32" s="1028"/>
      <c r="AO32" s="1028"/>
      <c r="AP32" s="1028">
        <v>2</v>
      </c>
      <c r="AQ32" s="1028"/>
      <c r="AR32" s="1028"/>
      <c r="AS32" s="1028"/>
      <c r="AT32" s="1028"/>
      <c r="AU32" s="1028">
        <v>2</v>
      </c>
      <c r="AV32" s="1028"/>
      <c r="AW32" s="1028"/>
      <c r="AX32" s="1028"/>
      <c r="AY32" s="1028"/>
      <c r="AZ32" s="1099" t="s">
        <v>592</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2460</v>
      </c>
      <c r="R33" s="1101"/>
      <c r="S33" s="1101"/>
      <c r="T33" s="1101"/>
      <c r="U33" s="1101"/>
      <c r="V33" s="1101">
        <v>1932</v>
      </c>
      <c r="W33" s="1101"/>
      <c r="X33" s="1101"/>
      <c r="Y33" s="1101"/>
      <c r="Z33" s="1101"/>
      <c r="AA33" s="1101">
        <v>528</v>
      </c>
      <c r="AB33" s="1101"/>
      <c r="AC33" s="1101"/>
      <c r="AD33" s="1101"/>
      <c r="AE33" s="1102"/>
      <c r="AF33" s="1094">
        <v>33</v>
      </c>
      <c r="AG33" s="1095"/>
      <c r="AH33" s="1095"/>
      <c r="AI33" s="1095"/>
      <c r="AJ33" s="1096"/>
      <c r="AK33" s="1037">
        <v>1155</v>
      </c>
      <c r="AL33" s="1028"/>
      <c r="AM33" s="1028"/>
      <c r="AN33" s="1028"/>
      <c r="AO33" s="1028"/>
      <c r="AP33" s="1028">
        <v>15838</v>
      </c>
      <c r="AQ33" s="1028"/>
      <c r="AR33" s="1028"/>
      <c r="AS33" s="1028"/>
      <c r="AT33" s="1028"/>
      <c r="AU33" s="1028">
        <v>12907</v>
      </c>
      <c r="AV33" s="1028"/>
      <c r="AW33" s="1028"/>
      <c r="AX33" s="1028"/>
      <c r="AY33" s="1028"/>
      <c r="AZ33" s="1099" t="s">
        <v>592</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412</v>
      </c>
      <c r="C34" s="1089"/>
      <c r="D34" s="1089"/>
      <c r="E34" s="1089"/>
      <c r="F34" s="1089"/>
      <c r="G34" s="1089"/>
      <c r="H34" s="1089"/>
      <c r="I34" s="1089"/>
      <c r="J34" s="1089"/>
      <c r="K34" s="1089"/>
      <c r="L34" s="1089"/>
      <c r="M34" s="1089"/>
      <c r="N34" s="1089"/>
      <c r="O34" s="1089"/>
      <c r="P34" s="1090"/>
      <c r="Q34" s="1100">
        <v>402</v>
      </c>
      <c r="R34" s="1101"/>
      <c r="S34" s="1101"/>
      <c r="T34" s="1101"/>
      <c r="U34" s="1101"/>
      <c r="V34" s="1101">
        <v>331</v>
      </c>
      <c r="W34" s="1101"/>
      <c r="X34" s="1101"/>
      <c r="Y34" s="1101"/>
      <c r="Z34" s="1101"/>
      <c r="AA34" s="1101">
        <v>71</v>
      </c>
      <c r="AB34" s="1101"/>
      <c r="AC34" s="1101"/>
      <c r="AD34" s="1101"/>
      <c r="AE34" s="1102"/>
      <c r="AF34" s="1094">
        <v>1</v>
      </c>
      <c r="AG34" s="1095"/>
      <c r="AH34" s="1095"/>
      <c r="AI34" s="1095"/>
      <c r="AJ34" s="1096"/>
      <c r="AK34" s="1037">
        <v>177</v>
      </c>
      <c r="AL34" s="1028"/>
      <c r="AM34" s="1028"/>
      <c r="AN34" s="1028"/>
      <c r="AO34" s="1028"/>
      <c r="AP34" s="1028">
        <v>1280</v>
      </c>
      <c r="AQ34" s="1028"/>
      <c r="AR34" s="1028"/>
      <c r="AS34" s="1028"/>
      <c r="AT34" s="1028"/>
      <c r="AU34" s="1028">
        <v>1180</v>
      </c>
      <c r="AV34" s="1028"/>
      <c r="AW34" s="1028"/>
      <c r="AX34" s="1028"/>
      <c r="AY34" s="1028"/>
      <c r="AZ34" s="1099" t="s">
        <v>592</v>
      </c>
      <c r="BA34" s="1099"/>
      <c r="BB34" s="1099"/>
      <c r="BC34" s="1099"/>
      <c r="BD34" s="1099"/>
      <c r="BE34" s="1083" t="s">
        <v>413</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414</v>
      </c>
      <c r="C35" s="1089"/>
      <c r="D35" s="1089"/>
      <c r="E35" s="1089"/>
      <c r="F35" s="1089"/>
      <c r="G35" s="1089"/>
      <c r="H35" s="1089"/>
      <c r="I35" s="1089"/>
      <c r="J35" s="1089"/>
      <c r="K35" s="1089"/>
      <c r="L35" s="1089"/>
      <c r="M35" s="1089"/>
      <c r="N35" s="1089"/>
      <c r="O35" s="1089"/>
      <c r="P35" s="1090"/>
      <c r="Q35" s="1100">
        <v>201</v>
      </c>
      <c r="R35" s="1101"/>
      <c r="S35" s="1101"/>
      <c r="T35" s="1101"/>
      <c r="U35" s="1101"/>
      <c r="V35" s="1101">
        <v>198</v>
      </c>
      <c r="W35" s="1101"/>
      <c r="X35" s="1101"/>
      <c r="Y35" s="1101"/>
      <c r="Z35" s="1101"/>
      <c r="AA35" s="1101">
        <v>3</v>
      </c>
      <c r="AB35" s="1101"/>
      <c r="AC35" s="1101"/>
      <c r="AD35" s="1101"/>
      <c r="AE35" s="1102"/>
      <c r="AF35" s="1094" t="s">
        <v>621</v>
      </c>
      <c r="AG35" s="1095"/>
      <c r="AH35" s="1095"/>
      <c r="AI35" s="1095"/>
      <c r="AJ35" s="1096"/>
      <c r="AK35" s="1037">
        <v>78</v>
      </c>
      <c r="AL35" s="1028"/>
      <c r="AM35" s="1028"/>
      <c r="AN35" s="1028"/>
      <c r="AO35" s="1028"/>
      <c r="AP35" s="1028">
        <v>935</v>
      </c>
      <c r="AQ35" s="1028"/>
      <c r="AR35" s="1028"/>
      <c r="AS35" s="1028"/>
      <c r="AT35" s="1028"/>
      <c r="AU35" s="1028">
        <v>889</v>
      </c>
      <c r="AV35" s="1028"/>
      <c r="AW35" s="1028"/>
      <c r="AX35" s="1028"/>
      <c r="AY35" s="1028"/>
      <c r="AZ35" s="1099" t="s">
        <v>592</v>
      </c>
      <c r="BA35" s="1099"/>
      <c r="BB35" s="1099"/>
      <c r="BC35" s="1099"/>
      <c r="BD35" s="1099"/>
      <c r="BE35" s="1083" t="s">
        <v>410</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t="s">
        <v>415</v>
      </c>
      <c r="C36" s="1089"/>
      <c r="D36" s="1089"/>
      <c r="E36" s="1089"/>
      <c r="F36" s="1089"/>
      <c r="G36" s="1089"/>
      <c r="H36" s="1089"/>
      <c r="I36" s="1089"/>
      <c r="J36" s="1089"/>
      <c r="K36" s="1089"/>
      <c r="L36" s="1089"/>
      <c r="M36" s="1089"/>
      <c r="N36" s="1089"/>
      <c r="O36" s="1089"/>
      <c r="P36" s="1090"/>
      <c r="Q36" s="1100">
        <v>232</v>
      </c>
      <c r="R36" s="1101"/>
      <c r="S36" s="1101"/>
      <c r="T36" s="1101"/>
      <c r="U36" s="1101"/>
      <c r="V36" s="1101">
        <v>232</v>
      </c>
      <c r="W36" s="1101"/>
      <c r="X36" s="1101"/>
      <c r="Y36" s="1101"/>
      <c r="Z36" s="1101"/>
      <c r="AA36" s="1101" t="s">
        <v>592</v>
      </c>
      <c r="AB36" s="1101"/>
      <c r="AC36" s="1101"/>
      <c r="AD36" s="1101"/>
      <c r="AE36" s="1102"/>
      <c r="AF36" s="1094" t="s">
        <v>416</v>
      </c>
      <c r="AG36" s="1095"/>
      <c r="AH36" s="1095"/>
      <c r="AI36" s="1095"/>
      <c r="AJ36" s="1096"/>
      <c r="AK36" s="1037">
        <v>225</v>
      </c>
      <c r="AL36" s="1028"/>
      <c r="AM36" s="1028"/>
      <c r="AN36" s="1028"/>
      <c r="AO36" s="1028"/>
      <c r="AP36" s="1028" t="s">
        <v>592</v>
      </c>
      <c r="AQ36" s="1028"/>
      <c r="AR36" s="1028"/>
      <c r="AS36" s="1028"/>
      <c r="AT36" s="1028"/>
      <c r="AU36" s="1028" t="s">
        <v>592</v>
      </c>
      <c r="AV36" s="1028"/>
      <c r="AW36" s="1028"/>
      <c r="AX36" s="1028"/>
      <c r="AY36" s="1028"/>
      <c r="AZ36" s="1099" t="s">
        <v>592</v>
      </c>
      <c r="BA36" s="1099"/>
      <c r="BB36" s="1099"/>
      <c r="BC36" s="1099"/>
      <c r="BD36" s="1099"/>
      <c r="BE36" s="1083" t="s">
        <v>417</v>
      </c>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418</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2641</v>
      </c>
      <c r="AG63" s="1016"/>
      <c r="AH63" s="1016"/>
      <c r="AI63" s="1016"/>
      <c r="AJ63" s="1081"/>
      <c r="AK63" s="1082"/>
      <c r="AL63" s="1020"/>
      <c r="AM63" s="1020"/>
      <c r="AN63" s="1020"/>
      <c r="AO63" s="1020"/>
      <c r="AP63" s="1016">
        <v>22730</v>
      </c>
      <c r="AQ63" s="1016"/>
      <c r="AR63" s="1016"/>
      <c r="AS63" s="1016"/>
      <c r="AT63" s="1016"/>
      <c r="AU63" s="1016">
        <v>15011</v>
      </c>
      <c r="AV63" s="1016"/>
      <c r="AW63" s="1016"/>
      <c r="AX63" s="1016"/>
      <c r="AY63" s="1016"/>
      <c r="AZ63" s="1076"/>
      <c r="BA63" s="1076"/>
      <c r="BB63" s="1076"/>
      <c r="BC63" s="1076"/>
      <c r="BD63" s="1076"/>
      <c r="BE63" s="1017"/>
      <c r="BF63" s="1017"/>
      <c r="BG63" s="1017"/>
      <c r="BH63" s="1017"/>
      <c r="BI63" s="1018"/>
      <c r="BJ63" s="1077" t="s">
        <v>420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427</v>
      </c>
      <c r="AL66" s="1053"/>
      <c r="AM66" s="1053"/>
      <c r="AN66" s="1053"/>
      <c r="AO66" s="1054"/>
      <c r="AP66" s="1058" t="s">
        <v>428</v>
      </c>
      <c r="AQ66" s="1059"/>
      <c r="AR66" s="1059"/>
      <c r="AS66" s="1059"/>
      <c r="AT66" s="1060"/>
      <c r="AU66" s="1058" t="s">
        <v>429</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133</v>
      </c>
      <c r="R68" s="1039"/>
      <c r="S68" s="1039"/>
      <c r="T68" s="1039"/>
      <c r="U68" s="1039"/>
      <c r="V68" s="1039">
        <v>121</v>
      </c>
      <c r="W68" s="1039"/>
      <c r="X68" s="1039"/>
      <c r="Y68" s="1039"/>
      <c r="Z68" s="1039"/>
      <c r="AA68" s="1039">
        <v>12</v>
      </c>
      <c r="AB68" s="1039"/>
      <c r="AC68" s="1039"/>
      <c r="AD68" s="1039"/>
      <c r="AE68" s="1039"/>
      <c r="AF68" s="1039">
        <v>12</v>
      </c>
      <c r="AG68" s="1039"/>
      <c r="AH68" s="1039"/>
      <c r="AI68" s="1039"/>
      <c r="AJ68" s="1039"/>
      <c r="AK68" s="1039" t="s">
        <v>592</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469</v>
      </c>
      <c r="R69" s="1028"/>
      <c r="S69" s="1028"/>
      <c r="T69" s="1028"/>
      <c r="U69" s="1028"/>
      <c r="V69" s="1028">
        <v>388</v>
      </c>
      <c r="W69" s="1028"/>
      <c r="X69" s="1028"/>
      <c r="Y69" s="1028"/>
      <c r="Z69" s="1028"/>
      <c r="AA69" s="1028">
        <v>81</v>
      </c>
      <c r="AB69" s="1028"/>
      <c r="AC69" s="1028"/>
      <c r="AD69" s="1028"/>
      <c r="AE69" s="1028"/>
      <c r="AF69" s="1028">
        <v>81</v>
      </c>
      <c r="AG69" s="1028"/>
      <c r="AH69" s="1028"/>
      <c r="AI69" s="1028"/>
      <c r="AJ69" s="1028"/>
      <c r="AK69" s="1028" t="s">
        <v>592</v>
      </c>
      <c r="AL69" s="1028"/>
      <c r="AM69" s="1028"/>
      <c r="AN69" s="1028"/>
      <c r="AO69" s="1028"/>
      <c r="AP69" s="1028" t="s">
        <v>592</v>
      </c>
      <c r="AQ69" s="1028"/>
      <c r="AR69" s="1028"/>
      <c r="AS69" s="1028"/>
      <c r="AT69" s="1028"/>
      <c r="AU69" s="1028" t="s">
        <v>592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5</v>
      </c>
      <c r="R70" s="1028"/>
      <c r="S70" s="1028"/>
      <c r="T70" s="1028"/>
      <c r="U70" s="1028"/>
      <c r="V70" s="1028">
        <v>5</v>
      </c>
      <c r="W70" s="1028"/>
      <c r="X70" s="1028"/>
      <c r="Y70" s="1028"/>
      <c r="Z70" s="1028"/>
      <c r="AA70" s="1028" t="s">
        <v>592</v>
      </c>
      <c r="AB70" s="1028"/>
      <c r="AC70" s="1028"/>
      <c r="AD70" s="1028"/>
      <c r="AE70" s="1028"/>
      <c r="AF70" s="1028" t="s">
        <v>592</v>
      </c>
      <c r="AG70" s="1028"/>
      <c r="AH70" s="1028"/>
      <c r="AI70" s="1028"/>
      <c r="AJ70" s="1028"/>
      <c r="AK70" s="1028" t="s">
        <v>592</v>
      </c>
      <c r="AL70" s="1028"/>
      <c r="AM70" s="1028"/>
      <c r="AN70" s="1028"/>
      <c r="AO70" s="1028"/>
      <c r="AP70" s="1028" t="s">
        <v>592</v>
      </c>
      <c r="AQ70" s="1028"/>
      <c r="AR70" s="1028"/>
      <c r="AS70" s="1028"/>
      <c r="AT70" s="1028"/>
      <c r="AU70" s="1028" t="s">
        <v>592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768</v>
      </c>
      <c r="R71" s="1028"/>
      <c r="S71" s="1028"/>
      <c r="T71" s="1028"/>
      <c r="U71" s="1028"/>
      <c r="V71" s="1028">
        <v>712</v>
      </c>
      <c r="W71" s="1028"/>
      <c r="X71" s="1028"/>
      <c r="Y71" s="1028"/>
      <c r="Z71" s="1028"/>
      <c r="AA71" s="1028">
        <v>56</v>
      </c>
      <c r="AB71" s="1028"/>
      <c r="AC71" s="1028"/>
      <c r="AD71" s="1028"/>
      <c r="AE71" s="1028"/>
      <c r="AF71" s="1028">
        <v>56</v>
      </c>
      <c r="AG71" s="1028"/>
      <c r="AH71" s="1028"/>
      <c r="AI71" s="1028"/>
      <c r="AJ71" s="1028"/>
      <c r="AK71" s="1028" t="s">
        <v>592</v>
      </c>
      <c r="AL71" s="1028"/>
      <c r="AM71" s="1028"/>
      <c r="AN71" s="1028"/>
      <c r="AO71" s="1028"/>
      <c r="AP71" s="1028" t="s">
        <v>592</v>
      </c>
      <c r="AQ71" s="1028"/>
      <c r="AR71" s="1028"/>
      <c r="AS71" s="1028"/>
      <c r="AT71" s="1028"/>
      <c r="AU71" s="1028" t="s">
        <v>592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214</v>
      </c>
      <c r="R72" s="1028"/>
      <c r="S72" s="1028"/>
      <c r="T72" s="1028"/>
      <c r="U72" s="1028"/>
      <c r="V72" s="1028">
        <v>207</v>
      </c>
      <c r="W72" s="1028"/>
      <c r="X72" s="1028"/>
      <c r="Y72" s="1028"/>
      <c r="Z72" s="1028"/>
      <c r="AA72" s="1028">
        <v>7</v>
      </c>
      <c r="AB72" s="1028"/>
      <c r="AC72" s="1028"/>
      <c r="AD72" s="1028"/>
      <c r="AE72" s="1028"/>
      <c r="AF72" s="1028">
        <v>7</v>
      </c>
      <c r="AG72" s="1028"/>
      <c r="AH72" s="1028"/>
      <c r="AI72" s="1028"/>
      <c r="AJ72" s="1028"/>
      <c r="AK72" s="1028" t="s">
        <v>592</v>
      </c>
      <c r="AL72" s="1028"/>
      <c r="AM72" s="1028"/>
      <c r="AN72" s="1028"/>
      <c r="AO72" s="1028"/>
      <c r="AP72" s="1028">
        <v>742</v>
      </c>
      <c r="AQ72" s="1028"/>
      <c r="AR72" s="1028"/>
      <c r="AS72" s="1028"/>
      <c r="AT72" s="1028"/>
      <c r="AU72" s="1028">
        <v>506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599</v>
      </c>
      <c r="C73" s="1032"/>
      <c r="D73" s="1032"/>
      <c r="E73" s="1032"/>
      <c r="F73" s="1032"/>
      <c r="G73" s="1032"/>
      <c r="H73" s="1032"/>
      <c r="I73" s="1032"/>
      <c r="J73" s="1032"/>
      <c r="K73" s="1032"/>
      <c r="L73" s="1032"/>
      <c r="M73" s="1032"/>
      <c r="N73" s="1032"/>
      <c r="O73" s="1032"/>
      <c r="P73" s="1033"/>
      <c r="Q73" s="1034">
        <v>453</v>
      </c>
      <c r="R73" s="1028"/>
      <c r="S73" s="1028"/>
      <c r="T73" s="1028"/>
      <c r="U73" s="1028"/>
      <c r="V73" s="1028">
        <v>437</v>
      </c>
      <c r="W73" s="1028"/>
      <c r="X73" s="1028"/>
      <c r="Y73" s="1028"/>
      <c r="Z73" s="1028"/>
      <c r="AA73" s="1028">
        <v>16</v>
      </c>
      <c r="AB73" s="1028"/>
      <c r="AC73" s="1028"/>
      <c r="AD73" s="1028"/>
      <c r="AE73" s="1028"/>
      <c r="AF73" s="1028">
        <v>16</v>
      </c>
      <c r="AG73" s="1028"/>
      <c r="AH73" s="1028"/>
      <c r="AI73" s="1028"/>
      <c r="AJ73" s="1028"/>
      <c r="AK73" s="1028">
        <v>79</v>
      </c>
      <c r="AL73" s="1028"/>
      <c r="AM73" s="1028"/>
      <c r="AN73" s="1028"/>
      <c r="AO73" s="1028"/>
      <c r="AP73" s="1028">
        <v>47</v>
      </c>
      <c r="AQ73" s="1028"/>
      <c r="AR73" s="1028"/>
      <c r="AS73" s="1028"/>
      <c r="AT73" s="1028"/>
      <c r="AU73" s="1028">
        <v>10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600</v>
      </c>
      <c r="C74" s="1032"/>
      <c r="D74" s="1032"/>
      <c r="E74" s="1032"/>
      <c r="F74" s="1032"/>
      <c r="G74" s="1032"/>
      <c r="H74" s="1032"/>
      <c r="I74" s="1032"/>
      <c r="J74" s="1032"/>
      <c r="K74" s="1032"/>
      <c r="L74" s="1032"/>
      <c r="M74" s="1032"/>
      <c r="N74" s="1032"/>
      <c r="O74" s="1032"/>
      <c r="P74" s="1033"/>
      <c r="Q74" s="1034">
        <v>1482</v>
      </c>
      <c r="R74" s="1028"/>
      <c r="S74" s="1028"/>
      <c r="T74" s="1028"/>
      <c r="U74" s="1028"/>
      <c r="V74" s="1028">
        <v>1463</v>
      </c>
      <c r="W74" s="1028"/>
      <c r="X74" s="1028"/>
      <c r="Y74" s="1028"/>
      <c r="Z74" s="1028"/>
      <c r="AA74" s="1028">
        <v>19</v>
      </c>
      <c r="AB74" s="1028"/>
      <c r="AC74" s="1028"/>
      <c r="AD74" s="1028"/>
      <c r="AE74" s="1028"/>
      <c r="AF74" s="1028">
        <v>19</v>
      </c>
      <c r="AG74" s="1028"/>
      <c r="AH74" s="1028"/>
      <c r="AI74" s="1028"/>
      <c r="AJ74" s="1028"/>
      <c r="AK74" s="1028" t="s">
        <v>592</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601</v>
      </c>
      <c r="C75" s="1032"/>
      <c r="D75" s="1032"/>
      <c r="E75" s="1032"/>
      <c r="F75" s="1032"/>
      <c r="G75" s="1032"/>
      <c r="H75" s="1032"/>
      <c r="I75" s="1032"/>
      <c r="J75" s="1032"/>
      <c r="K75" s="1032"/>
      <c r="L75" s="1032"/>
      <c r="M75" s="1032"/>
      <c r="N75" s="1032"/>
      <c r="O75" s="1032"/>
      <c r="P75" s="1033"/>
      <c r="Q75" s="1035">
        <v>320</v>
      </c>
      <c r="R75" s="1036"/>
      <c r="S75" s="1036"/>
      <c r="T75" s="1036"/>
      <c r="U75" s="1037"/>
      <c r="V75" s="1038">
        <v>313</v>
      </c>
      <c r="W75" s="1036"/>
      <c r="X75" s="1036"/>
      <c r="Y75" s="1036"/>
      <c r="Z75" s="1037"/>
      <c r="AA75" s="1038">
        <v>7</v>
      </c>
      <c r="AB75" s="1036"/>
      <c r="AC75" s="1036"/>
      <c r="AD75" s="1036"/>
      <c r="AE75" s="1037"/>
      <c r="AF75" s="1038">
        <v>7</v>
      </c>
      <c r="AG75" s="1036"/>
      <c r="AH75" s="1036"/>
      <c r="AI75" s="1036"/>
      <c r="AJ75" s="1037"/>
      <c r="AK75" s="1038">
        <v>4</v>
      </c>
      <c r="AL75" s="1036"/>
      <c r="AM75" s="1036"/>
      <c r="AN75" s="1036"/>
      <c r="AO75" s="1037"/>
      <c r="AP75" s="1038" t="s">
        <v>592</v>
      </c>
      <c r="AQ75" s="1036"/>
      <c r="AR75" s="1036"/>
      <c r="AS75" s="1036"/>
      <c r="AT75" s="1037"/>
      <c r="AU75" s="1038" t="s">
        <v>592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602</v>
      </c>
      <c r="C76" s="1032"/>
      <c r="D76" s="1032"/>
      <c r="E76" s="1032"/>
      <c r="F76" s="1032"/>
      <c r="G76" s="1032"/>
      <c r="H76" s="1032"/>
      <c r="I76" s="1032"/>
      <c r="J76" s="1032"/>
      <c r="K76" s="1032"/>
      <c r="L76" s="1032"/>
      <c r="M76" s="1032"/>
      <c r="N76" s="1032"/>
      <c r="O76" s="1032"/>
      <c r="P76" s="1033"/>
      <c r="Q76" s="1035">
        <v>486</v>
      </c>
      <c r="R76" s="1036"/>
      <c r="S76" s="1036"/>
      <c r="T76" s="1036"/>
      <c r="U76" s="1037"/>
      <c r="V76" s="1038">
        <v>483</v>
      </c>
      <c r="W76" s="1036"/>
      <c r="X76" s="1036"/>
      <c r="Y76" s="1036"/>
      <c r="Z76" s="1037"/>
      <c r="AA76" s="1038">
        <v>4</v>
      </c>
      <c r="AB76" s="1036"/>
      <c r="AC76" s="1036"/>
      <c r="AD76" s="1036"/>
      <c r="AE76" s="1037"/>
      <c r="AF76" s="1038">
        <v>4</v>
      </c>
      <c r="AG76" s="1036"/>
      <c r="AH76" s="1036"/>
      <c r="AI76" s="1036"/>
      <c r="AJ76" s="1037"/>
      <c r="AK76" s="1038" t="s">
        <v>592</v>
      </c>
      <c r="AL76" s="1036"/>
      <c r="AM76" s="1036"/>
      <c r="AN76" s="1036"/>
      <c r="AO76" s="1037"/>
      <c r="AP76" s="1038" t="s">
        <v>592</v>
      </c>
      <c r="AQ76" s="1036"/>
      <c r="AR76" s="1036"/>
      <c r="AS76" s="1036"/>
      <c r="AT76" s="1037"/>
      <c r="AU76" s="1038" t="s">
        <v>592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603</v>
      </c>
      <c r="C77" s="1032"/>
      <c r="D77" s="1032"/>
      <c r="E77" s="1032"/>
      <c r="F77" s="1032"/>
      <c r="G77" s="1032"/>
      <c r="H77" s="1032"/>
      <c r="I77" s="1032"/>
      <c r="J77" s="1032"/>
      <c r="K77" s="1032"/>
      <c r="L77" s="1032"/>
      <c r="M77" s="1032"/>
      <c r="N77" s="1032"/>
      <c r="O77" s="1032"/>
      <c r="P77" s="1033"/>
      <c r="Q77" s="1035">
        <v>440293</v>
      </c>
      <c r="R77" s="1036"/>
      <c r="S77" s="1036"/>
      <c r="T77" s="1036"/>
      <c r="U77" s="1037"/>
      <c r="V77" s="1038">
        <v>419504</v>
      </c>
      <c r="W77" s="1036"/>
      <c r="X77" s="1036"/>
      <c r="Y77" s="1036"/>
      <c r="Z77" s="1037"/>
      <c r="AA77" s="1038">
        <v>20789</v>
      </c>
      <c r="AB77" s="1036"/>
      <c r="AC77" s="1036"/>
      <c r="AD77" s="1036"/>
      <c r="AE77" s="1037"/>
      <c r="AF77" s="1038">
        <v>20789</v>
      </c>
      <c r="AG77" s="1036"/>
      <c r="AH77" s="1036"/>
      <c r="AI77" s="1036"/>
      <c r="AJ77" s="1037"/>
      <c r="AK77" s="1038">
        <v>358</v>
      </c>
      <c r="AL77" s="1036"/>
      <c r="AM77" s="1036"/>
      <c r="AN77" s="1036"/>
      <c r="AO77" s="1037"/>
      <c r="AP77" s="1038" t="s">
        <v>592</v>
      </c>
      <c r="AQ77" s="1036"/>
      <c r="AR77" s="1036"/>
      <c r="AS77" s="1036"/>
      <c r="AT77" s="1037"/>
      <c r="AU77" s="1038" t="s">
        <v>592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604</v>
      </c>
      <c r="C78" s="1032"/>
      <c r="D78" s="1032"/>
      <c r="E78" s="1032"/>
      <c r="F78" s="1032"/>
      <c r="G78" s="1032"/>
      <c r="H78" s="1032"/>
      <c r="I78" s="1032"/>
      <c r="J78" s="1032"/>
      <c r="K78" s="1032"/>
      <c r="L78" s="1032"/>
      <c r="M78" s="1032"/>
      <c r="N78" s="1032"/>
      <c r="O78" s="1032"/>
      <c r="P78" s="1033"/>
      <c r="Q78" s="1034">
        <v>162</v>
      </c>
      <c r="R78" s="1028"/>
      <c r="S78" s="1028"/>
      <c r="T78" s="1028"/>
      <c r="U78" s="1028"/>
      <c r="V78" s="1028">
        <v>140</v>
      </c>
      <c r="W78" s="1028"/>
      <c r="X78" s="1028"/>
      <c r="Y78" s="1028"/>
      <c r="Z78" s="1028"/>
      <c r="AA78" s="1028">
        <v>22</v>
      </c>
      <c r="AB78" s="1028"/>
      <c r="AC78" s="1028"/>
      <c r="AD78" s="1028"/>
      <c r="AE78" s="1028"/>
      <c r="AF78" s="1028">
        <v>241</v>
      </c>
      <c r="AG78" s="1028"/>
      <c r="AH78" s="1028"/>
      <c r="AI78" s="1028"/>
      <c r="AJ78" s="1028"/>
      <c r="AK78" s="1028" t="s">
        <v>592</v>
      </c>
      <c r="AL78" s="1028"/>
      <c r="AM78" s="1028"/>
      <c r="AN78" s="1028"/>
      <c r="AO78" s="1028"/>
      <c r="AP78" s="1028" t="s">
        <v>592</v>
      </c>
      <c r="AQ78" s="1028"/>
      <c r="AR78" s="1028"/>
      <c r="AS78" s="1028"/>
      <c r="AT78" s="1028"/>
      <c r="AU78" s="1028" t="s">
        <v>592</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605</v>
      </c>
      <c r="C79" s="1032"/>
      <c r="D79" s="1032"/>
      <c r="E79" s="1032"/>
      <c r="F79" s="1032"/>
      <c r="G79" s="1032"/>
      <c r="H79" s="1032"/>
      <c r="I79" s="1032"/>
      <c r="J79" s="1032"/>
      <c r="K79" s="1032"/>
      <c r="L79" s="1032"/>
      <c r="M79" s="1032"/>
      <c r="N79" s="1032"/>
      <c r="O79" s="1032"/>
      <c r="P79" s="1033"/>
      <c r="Q79" s="1034">
        <v>18897</v>
      </c>
      <c r="R79" s="1028"/>
      <c r="S79" s="1028"/>
      <c r="T79" s="1028"/>
      <c r="U79" s="1028"/>
      <c r="V79" s="1028">
        <v>17667</v>
      </c>
      <c r="W79" s="1028"/>
      <c r="X79" s="1028"/>
      <c r="Y79" s="1028"/>
      <c r="Z79" s="1028"/>
      <c r="AA79" s="1028">
        <v>1231</v>
      </c>
      <c r="AB79" s="1028"/>
      <c r="AC79" s="1028"/>
      <c r="AD79" s="1028"/>
      <c r="AE79" s="1028"/>
      <c r="AF79" s="1028">
        <v>4588</v>
      </c>
      <c r="AG79" s="1028"/>
      <c r="AH79" s="1028"/>
      <c r="AI79" s="1028"/>
      <c r="AJ79" s="1028"/>
      <c r="AK79" s="1028">
        <v>1030</v>
      </c>
      <c r="AL79" s="1028"/>
      <c r="AM79" s="1028"/>
      <c r="AN79" s="1028"/>
      <c r="AO79" s="1028"/>
      <c r="AP79" s="1028">
        <v>15838</v>
      </c>
      <c r="AQ79" s="1028"/>
      <c r="AR79" s="1028"/>
      <c r="AS79" s="1028"/>
      <c r="AT79" s="1028"/>
      <c r="AU79" s="1028">
        <v>5021</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606</v>
      </c>
      <c r="C80" s="1032"/>
      <c r="D80" s="1032"/>
      <c r="E80" s="1032"/>
      <c r="F80" s="1032"/>
      <c r="G80" s="1032"/>
      <c r="H80" s="1032"/>
      <c r="I80" s="1032"/>
      <c r="J80" s="1032"/>
      <c r="K80" s="1032"/>
      <c r="L80" s="1032"/>
      <c r="M80" s="1032"/>
      <c r="N80" s="1032"/>
      <c r="O80" s="1032"/>
      <c r="P80" s="1033"/>
      <c r="Q80" s="1034">
        <v>4005</v>
      </c>
      <c r="R80" s="1028"/>
      <c r="S80" s="1028"/>
      <c r="T80" s="1028"/>
      <c r="U80" s="1028"/>
      <c r="V80" s="1028">
        <v>3598</v>
      </c>
      <c r="W80" s="1028"/>
      <c r="X80" s="1028"/>
      <c r="Y80" s="1028"/>
      <c r="Z80" s="1028"/>
      <c r="AA80" s="1028">
        <v>406</v>
      </c>
      <c r="AB80" s="1028"/>
      <c r="AC80" s="1028"/>
      <c r="AD80" s="1028"/>
      <c r="AE80" s="1028"/>
      <c r="AF80" s="1028">
        <v>4907</v>
      </c>
      <c r="AG80" s="1028"/>
      <c r="AH80" s="1028"/>
      <c r="AI80" s="1028"/>
      <c r="AJ80" s="1028"/>
      <c r="AK80" s="1028" t="s">
        <v>592</v>
      </c>
      <c r="AL80" s="1028"/>
      <c r="AM80" s="1028"/>
      <c r="AN80" s="1028"/>
      <c r="AO80" s="1028"/>
      <c r="AP80" s="1028">
        <v>5788</v>
      </c>
      <c r="AQ80" s="1028"/>
      <c r="AR80" s="1028"/>
      <c r="AS80" s="1028"/>
      <c r="AT80" s="1028"/>
      <c r="AU80" s="1028" t="s">
        <v>592</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30727</v>
      </c>
      <c r="AG88" s="1016"/>
      <c r="AH88" s="1016"/>
      <c r="AI88" s="1016"/>
      <c r="AJ88" s="1016"/>
      <c r="AK88" s="1020"/>
      <c r="AL88" s="1020"/>
      <c r="AM88" s="1020"/>
      <c r="AN88" s="1020"/>
      <c r="AO88" s="1020"/>
      <c r="AP88" s="1016">
        <v>22415</v>
      </c>
      <c r="AQ88" s="1016"/>
      <c r="AR88" s="1016"/>
      <c r="AS88" s="1016"/>
      <c r="AT88" s="1016"/>
      <c r="AU88" s="1016">
        <v>5537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332</v>
      </c>
      <c r="CS102" s="1008"/>
      <c r="CT102" s="1008"/>
      <c r="CU102" s="1008"/>
      <c r="CV102" s="1009"/>
      <c r="CW102" s="1007">
        <v>8</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305</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305</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305</v>
      </c>
      <c r="DR109" s="951"/>
      <c r="DS109" s="951"/>
      <c r="DT109" s="951"/>
      <c r="DU109" s="952"/>
      <c r="DV109" s="953" t="s">
        <v>441</v>
      </c>
      <c r="DW109" s="951"/>
      <c r="DX109" s="951"/>
      <c r="DY109" s="951"/>
      <c r="DZ109" s="982"/>
    </row>
    <row r="110" spans="1:131" s="248" customFormat="1" ht="26.25" customHeight="1" x14ac:dyDescent="0.15">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5185989</v>
      </c>
      <c r="AB110" s="944"/>
      <c r="AC110" s="944"/>
      <c r="AD110" s="944"/>
      <c r="AE110" s="945"/>
      <c r="AF110" s="946">
        <v>5388443</v>
      </c>
      <c r="AG110" s="944"/>
      <c r="AH110" s="944"/>
      <c r="AI110" s="944"/>
      <c r="AJ110" s="945"/>
      <c r="AK110" s="946">
        <v>5228673</v>
      </c>
      <c r="AL110" s="944"/>
      <c r="AM110" s="944"/>
      <c r="AN110" s="944"/>
      <c r="AO110" s="945"/>
      <c r="AP110" s="947">
        <v>22.8</v>
      </c>
      <c r="AQ110" s="948"/>
      <c r="AR110" s="948"/>
      <c r="AS110" s="948"/>
      <c r="AT110" s="949"/>
      <c r="AU110" s="983" t="s">
        <v>73</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45501876</v>
      </c>
      <c r="BR110" s="891"/>
      <c r="BS110" s="891"/>
      <c r="BT110" s="891"/>
      <c r="BU110" s="891"/>
      <c r="BV110" s="891">
        <v>44959604</v>
      </c>
      <c r="BW110" s="891"/>
      <c r="BX110" s="891"/>
      <c r="BY110" s="891"/>
      <c r="BZ110" s="891"/>
      <c r="CA110" s="891">
        <v>44754909</v>
      </c>
      <c r="CB110" s="891"/>
      <c r="CC110" s="891"/>
      <c r="CD110" s="891"/>
      <c r="CE110" s="891"/>
      <c r="CF110" s="915">
        <v>195</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447</v>
      </c>
      <c r="DH110" s="891"/>
      <c r="DI110" s="891"/>
      <c r="DJ110" s="891"/>
      <c r="DK110" s="891"/>
      <c r="DL110" s="891" t="s">
        <v>416</v>
      </c>
      <c r="DM110" s="891"/>
      <c r="DN110" s="891"/>
      <c r="DO110" s="891"/>
      <c r="DP110" s="891"/>
      <c r="DQ110" s="891" t="s">
        <v>135</v>
      </c>
      <c r="DR110" s="891"/>
      <c r="DS110" s="891"/>
      <c r="DT110" s="891"/>
      <c r="DU110" s="891"/>
      <c r="DV110" s="892" t="s">
        <v>416</v>
      </c>
      <c r="DW110" s="892"/>
      <c r="DX110" s="892"/>
      <c r="DY110" s="892"/>
      <c r="DZ110" s="893"/>
    </row>
    <row r="111" spans="1:131" s="248" customFormat="1" ht="26.25" customHeight="1" x14ac:dyDescent="0.15">
      <c r="A111" s="820" t="s">
        <v>448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447</v>
      </c>
      <c r="AB111" s="972"/>
      <c r="AC111" s="972"/>
      <c r="AD111" s="972"/>
      <c r="AE111" s="973"/>
      <c r="AF111" s="974" t="s">
        <v>416</v>
      </c>
      <c r="AG111" s="972"/>
      <c r="AH111" s="972"/>
      <c r="AI111" s="972"/>
      <c r="AJ111" s="973"/>
      <c r="AK111" s="974" t="s">
        <v>447</v>
      </c>
      <c r="AL111" s="972"/>
      <c r="AM111" s="972"/>
      <c r="AN111" s="972"/>
      <c r="AO111" s="973"/>
      <c r="AP111" s="975" t="s">
        <v>416</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5418961</v>
      </c>
      <c r="BR111" s="863"/>
      <c r="BS111" s="863"/>
      <c r="BT111" s="863"/>
      <c r="BU111" s="863"/>
      <c r="BV111" s="863">
        <v>4899744</v>
      </c>
      <c r="BW111" s="863"/>
      <c r="BX111" s="863"/>
      <c r="BY111" s="863"/>
      <c r="BZ111" s="863"/>
      <c r="CA111" s="863">
        <v>4307219</v>
      </c>
      <c r="CB111" s="863"/>
      <c r="CC111" s="863"/>
      <c r="CD111" s="863"/>
      <c r="CE111" s="863"/>
      <c r="CF111" s="924">
        <v>18.8</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416</v>
      </c>
      <c r="DH111" s="863"/>
      <c r="DI111" s="863"/>
      <c r="DJ111" s="863"/>
      <c r="DK111" s="863"/>
      <c r="DL111" s="863" t="s">
        <v>416</v>
      </c>
      <c r="DM111" s="863"/>
      <c r="DN111" s="863"/>
      <c r="DO111" s="863"/>
      <c r="DP111" s="863"/>
      <c r="DQ111" s="863" t="s">
        <v>416</v>
      </c>
      <c r="DR111" s="863"/>
      <c r="DS111" s="863"/>
      <c r="DT111" s="863"/>
      <c r="DU111" s="863"/>
      <c r="DV111" s="840" t="s">
        <v>447</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416</v>
      </c>
      <c r="AB112" s="826"/>
      <c r="AC112" s="826"/>
      <c r="AD112" s="826"/>
      <c r="AE112" s="827"/>
      <c r="AF112" s="828" t="s">
        <v>416</v>
      </c>
      <c r="AG112" s="826"/>
      <c r="AH112" s="826"/>
      <c r="AI112" s="826"/>
      <c r="AJ112" s="827"/>
      <c r="AK112" s="828" t="s">
        <v>453</v>
      </c>
      <c r="AL112" s="826"/>
      <c r="AM112" s="826"/>
      <c r="AN112" s="826"/>
      <c r="AO112" s="827"/>
      <c r="AP112" s="873" t="s">
        <v>453</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17336703</v>
      </c>
      <c r="BR112" s="863"/>
      <c r="BS112" s="863"/>
      <c r="BT112" s="863"/>
      <c r="BU112" s="863"/>
      <c r="BV112" s="863">
        <v>16109132</v>
      </c>
      <c r="BW112" s="863"/>
      <c r="BX112" s="863"/>
      <c r="BY112" s="863"/>
      <c r="BZ112" s="863"/>
      <c r="CA112" s="863">
        <v>15011193</v>
      </c>
      <c r="CB112" s="863"/>
      <c r="CC112" s="863"/>
      <c r="CD112" s="863"/>
      <c r="CE112" s="863"/>
      <c r="CF112" s="924">
        <v>65.400000000000006</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1573496</v>
      </c>
      <c r="DH112" s="863"/>
      <c r="DI112" s="863"/>
      <c r="DJ112" s="863"/>
      <c r="DK112" s="863"/>
      <c r="DL112" s="863">
        <v>1541885</v>
      </c>
      <c r="DM112" s="863"/>
      <c r="DN112" s="863"/>
      <c r="DO112" s="863"/>
      <c r="DP112" s="863"/>
      <c r="DQ112" s="863">
        <v>1419304</v>
      </c>
      <c r="DR112" s="863"/>
      <c r="DS112" s="863"/>
      <c r="DT112" s="863"/>
      <c r="DU112" s="863"/>
      <c r="DV112" s="840">
        <v>6.2</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1160242</v>
      </c>
      <c r="AB113" s="972"/>
      <c r="AC113" s="972"/>
      <c r="AD113" s="972"/>
      <c r="AE113" s="973"/>
      <c r="AF113" s="974">
        <v>1173279</v>
      </c>
      <c r="AG113" s="972"/>
      <c r="AH113" s="972"/>
      <c r="AI113" s="972"/>
      <c r="AJ113" s="973"/>
      <c r="AK113" s="974">
        <v>1048417</v>
      </c>
      <c r="AL113" s="972"/>
      <c r="AM113" s="972"/>
      <c r="AN113" s="972"/>
      <c r="AO113" s="973"/>
      <c r="AP113" s="975">
        <v>4.5999999999999996</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v>6011385</v>
      </c>
      <c r="BR113" s="863"/>
      <c r="BS113" s="863"/>
      <c r="BT113" s="863"/>
      <c r="BU113" s="863"/>
      <c r="BV113" s="863">
        <v>5984673</v>
      </c>
      <c r="BW113" s="863"/>
      <c r="BX113" s="863"/>
      <c r="BY113" s="863"/>
      <c r="BZ113" s="863"/>
      <c r="CA113" s="863">
        <v>5537047</v>
      </c>
      <c r="CB113" s="863"/>
      <c r="CC113" s="863"/>
      <c r="CD113" s="863"/>
      <c r="CE113" s="863"/>
      <c r="CF113" s="924">
        <v>24.1</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416</v>
      </c>
      <c r="DH113" s="826"/>
      <c r="DI113" s="826"/>
      <c r="DJ113" s="826"/>
      <c r="DK113" s="827"/>
      <c r="DL113" s="828" t="s">
        <v>447</v>
      </c>
      <c r="DM113" s="826"/>
      <c r="DN113" s="826"/>
      <c r="DO113" s="826"/>
      <c r="DP113" s="827"/>
      <c r="DQ113" s="828" t="s">
        <v>416</v>
      </c>
      <c r="DR113" s="826"/>
      <c r="DS113" s="826"/>
      <c r="DT113" s="826"/>
      <c r="DU113" s="827"/>
      <c r="DV113" s="873" t="s">
        <v>453</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691029</v>
      </c>
      <c r="AB114" s="826"/>
      <c r="AC114" s="826"/>
      <c r="AD114" s="826"/>
      <c r="AE114" s="827"/>
      <c r="AF114" s="828">
        <v>645851</v>
      </c>
      <c r="AG114" s="826"/>
      <c r="AH114" s="826"/>
      <c r="AI114" s="826"/>
      <c r="AJ114" s="827"/>
      <c r="AK114" s="828">
        <v>556241</v>
      </c>
      <c r="AL114" s="826"/>
      <c r="AM114" s="826"/>
      <c r="AN114" s="826"/>
      <c r="AO114" s="827"/>
      <c r="AP114" s="873">
        <v>2.4</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6101768</v>
      </c>
      <c r="BR114" s="863"/>
      <c r="BS114" s="863"/>
      <c r="BT114" s="863"/>
      <c r="BU114" s="863"/>
      <c r="BV114" s="863">
        <v>6081024</v>
      </c>
      <c r="BW114" s="863"/>
      <c r="BX114" s="863"/>
      <c r="BY114" s="863"/>
      <c r="BZ114" s="863"/>
      <c r="CA114" s="863">
        <v>5908303</v>
      </c>
      <c r="CB114" s="863"/>
      <c r="CC114" s="863"/>
      <c r="CD114" s="863"/>
      <c r="CE114" s="863"/>
      <c r="CF114" s="924">
        <v>25.7</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416</v>
      </c>
      <c r="DH114" s="826"/>
      <c r="DI114" s="826"/>
      <c r="DJ114" s="826"/>
      <c r="DK114" s="827"/>
      <c r="DL114" s="828" t="s">
        <v>447</v>
      </c>
      <c r="DM114" s="826"/>
      <c r="DN114" s="826"/>
      <c r="DO114" s="826"/>
      <c r="DP114" s="827"/>
      <c r="DQ114" s="828" t="s">
        <v>416</v>
      </c>
      <c r="DR114" s="826"/>
      <c r="DS114" s="826"/>
      <c r="DT114" s="826"/>
      <c r="DU114" s="827"/>
      <c r="DV114" s="873" t="s">
        <v>416</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590238</v>
      </c>
      <c r="AB115" s="972"/>
      <c r="AC115" s="972"/>
      <c r="AD115" s="972"/>
      <c r="AE115" s="973"/>
      <c r="AF115" s="974">
        <v>566696</v>
      </c>
      <c r="AG115" s="972"/>
      <c r="AH115" s="972"/>
      <c r="AI115" s="972"/>
      <c r="AJ115" s="973"/>
      <c r="AK115" s="974">
        <v>668045</v>
      </c>
      <c r="AL115" s="972"/>
      <c r="AM115" s="972"/>
      <c r="AN115" s="972"/>
      <c r="AO115" s="973"/>
      <c r="AP115" s="975">
        <v>2.9</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416</v>
      </c>
      <c r="BR115" s="863"/>
      <c r="BS115" s="863"/>
      <c r="BT115" s="863"/>
      <c r="BU115" s="863"/>
      <c r="BV115" s="863" t="s">
        <v>416</v>
      </c>
      <c r="BW115" s="863"/>
      <c r="BX115" s="863"/>
      <c r="BY115" s="863"/>
      <c r="BZ115" s="863"/>
      <c r="CA115" s="863" t="s">
        <v>416</v>
      </c>
      <c r="CB115" s="863"/>
      <c r="CC115" s="863"/>
      <c r="CD115" s="863"/>
      <c r="CE115" s="863"/>
      <c r="CF115" s="924" t="s">
        <v>453</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416</v>
      </c>
      <c r="DH115" s="826"/>
      <c r="DI115" s="826"/>
      <c r="DJ115" s="826"/>
      <c r="DK115" s="827"/>
      <c r="DL115" s="828" t="s">
        <v>416</v>
      </c>
      <c r="DM115" s="826"/>
      <c r="DN115" s="826"/>
      <c r="DO115" s="826"/>
      <c r="DP115" s="827"/>
      <c r="DQ115" s="828" t="s">
        <v>416</v>
      </c>
      <c r="DR115" s="826"/>
      <c r="DS115" s="826"/>
      <c r="DT115" s="826"/>
      <c r="DU115" s="827"/>
      <c r="DV115" s="873" t="s">
        <v>416</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298</v>
      </c>
      <c r="AB116" s="826"/>
      <c r="AC116" s="826"/>
      <c r="AD116" s="826"/>
      <c r="AE116" s="827"/>
      <c r="AF116" s="828">
        <v>133</v>
      </c>
      <c r="AG116" s="826"/>
      <c r="AH116" s="826"/>
      <c r="AI116" s="826"/>
      <c r="AJ116" s="827"/>
      <c r="AK116" s="828">
        <v>152</v>
      </c>
      <c r="AL116" s="826"/>
      <c r="AM116" s="826"/>
      <c r="AN116" s="826"/>
      <c r="AO116" s="827"/>
      <c r="AP116" s="873">
        <v>0</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135</v>
      </c>
      <c r="BR116" s="863"/>
      <c r="BS116" s="863"/>
      <c r="BT116" s="863"/>
      <c r="BU116" s="863"/>
      <c r="BV116" s="863" t="s">
        <v>416</v>
      </c>
      <c r="BW116" s="863"/>
      <c r="BX116" s="863"/>
      <c r="BY116" s="863"/>
      <c r="BZ116" s="863"/>
      <c r="CA116" s="863" t="s">
        <v>447</v>
      </c>
      <c r="CB116" s="863"/>
      <c r="CC116" s="863"/>
      <c r="CD116" s="863"/>
      <c r="CE116" s="863"/>
      <c r="CF116" s="924" t="s">
        <v>416</v>
      </c>
      <c r="CG116" s="925"/>
      <c r="CH116" s="925"/>
      <c r="CI116" s="925"/>
      <c r="CJ116" s="925"/>
      <c r="CK116" s="980"/>
      <c r="CL116" s="867"/>
      <c r="CM116" s="870" t="s">
        <v>467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2621611</v>
      </c>
      <c r="DH116" s="826"/>
      <c r="DI116" s="826"/>
      <c r="DJ116" s="826"/>
      <c r="DK116" s="827"/>
      <c r="DL116" s="828">
        <v>2281178</v>
      </c>
      <c r="DM116" s="826"/>
      <c r="DN116" s="826"/>
      <c r="DO116" s="826"/>
      <c r="DP116" s="827"/>
      <c r="DQ116" s="828">
        <v>1954681</v>
      </c>
      <c r="DR116" s="826"/>
      <c r="DS116" s="826"/>
      <c r="DT116" s="826"/>
      <c r="DU116" s="827"/>
      <c r="DV116" s="873">
        <v>8.5</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468</v>
      </c>
      <c r="Z117" s="952"/>
      <c r="AA117" s="957">
        <v>7627796</v>
      </c>
      <c r="AB117" s="958"/>
      <c r="AC117" s="958"/>
      <c r="AD117" s="958"/>
      <c r="AE117" s="959"/>
      <c r="AF117" s="960">
        <v>7774402</v>
      </c>
      <c r="AG117" s="958"/>
      <c r="AH117" s="958"/>
      <c r="AI117" s="958"/>
      <c r="AJ117" s="959"/>
      <c r="AK117" s="960">
        <v>7501528</v>
      </c>
      <c r="AL117" s="958"/>
      <c r="AM117" s="958"/>
      <c r="AN117" s="958"/>
      <c r="AO117" s="959"/>
      <c r="AP117" s="961"/>
      <c r="AQ117" s="962"/>
      <c r="AR117" s="962"/>
      <c r="AS117" s="962"/>
      <c r="AT117" s="963"/>
      <c r="AU117" s="985"/>
      <c r="AV117" s="986"/>
      <c r="AW117" s="986"/>
      <c r="AX117" s="986"/>
      <c r="AY117" s="986"/>
      <c r="AZ117" s="912" t="s">
        <v>469</v>
      </c>
      <c r="BA117" s="913"/>
      <c r="BB117" s="913"/>
      <c r="BC117" s="913"/>
      <c r="BD117" s="913"/>
      <c r="BE117" s="913"/>
      <c r="BF117" s="913"/>
      <c r="BG117" s="913"/>
      <c r="BH117" s="913"/>
      <c r="BI117" s="913"/>
      <c r="BJ117" s="913"/>
      <c r="BK117" s="913"/>
      <c r="BL117" s="913"/>
      <c r="BM117" s="913"/>
      <c r="BN117" s="913"/>
      <c r="BO117" s="913"/>
      <c r="BP117" s="914"/>
      <c r="BQ117" s="862" t="s">
        <v>416</v>
      </c>
      <c r="BR117" s="863"/>
      <c r="BS117" s="863"/>
      <c r="BT117" s="863"/>
      <c r="BU117" s="863"/>
      <c r="BV117" s="863" t="s">
        <v>447</v>
      </c>
      <c r="BW117" s="863"/>
      <c r="BX117" s="863"/>
      <c r="BY117" s="863"/>
      <c r="BZ117" s="863"/>
      <c r="CA117" s="863" t="s">
        <v>416</v>
      </c>
      <c r="CB117" s="863"/>
      <c r="CC117" s="863"/>
      <c r="CD117" s="863"/>
      <c r="CE117" s="863"/>
      <c r="CF117" s="924" t="s">
        <v>135</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416</v>
      </c>
      <c r="DH117" s="826"/>
      <c r="DI117" s="826"/>
      <c r="DJ117" s="826"/>
      <c r="DK117" s="827"/>
      <c r="DL117" s="828" t="s">
        <v>416</v>
      </c>
      <c r="DM117" s="826"/>
      <c r="DN117" s="826"/>
      <c r="DO117" s="826"/>
      <c r="DP117" s="827"/>
      <c r="DQ117" s="828" t="s">
        <v>416</v>
      </c>
      <c r="DR117" s="826"/>
      <c r="DS117" s="826"/>
      <c r="DT117" s="826"/>
      <c r="DU117" s="827"/>
      <c r="DV117" s="873" t="s">
        <v>416</v>
      </c>
      <c r="DW117" s="874"/>
      <c r="DX117" s="874"/>
      <c r="DY117" s="874"/>
      <c r="DZ117" s="875"/>
    </row>
    <row r="118" spans="1:130" s="248" customFormat="1" ht="26.25" customHeight="1" x14ac:dyDescent="0.15">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305</v>
      </c>
      <c r="AL118" s="951"/>
      <c r="AM118" s="951"/>
      <c r="AN118" s="951"/>
      <c r="AO118" s="952"/>
      <c r="AP118" s="954" t="s">
        <v>441</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472</v>
      </c>
      <c r="BR118" s="894"/>
      <c r="BS118" s="894"/>
      <c r="BT118" s="894"/>
      <c r="BU118" s="894"/>
      <c r="BV118" s="894" t="s">
        <v>416</v>
      </c>
      <c r="BW118" s="894"/>
      <c r="BX118" s="894"/>
      <c r="BY118" s="894"/>
      <c r="BZ118" s="894"/>
      <c r="CA118" s="894" t="s">
        <v>447</v>
      </c>
      <c r="CB118" s="894"/>
      <c r="CC118" s="894"/>
      <c r="CD118" s="894"/>
      <c r="CE118" s="894"/>
      <c r="CF118" s="924" t="s">
        <v>416</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416</v>
      </c>
      <c r="DH118" s="826"/>
      <c r="DI118" s="826"/>
      <c r="DJ118" s="826"/>
      <c r="DK118" s="827"/>
      <c r="DL118" s="828" t="s">
        <v>416</v>
      </c>
      <c r="DM118" s="826"/>
      <c r="DN118" s="826"/>
      <c r="DO118" s="826"/>
      <c r="DP118" s="827"/>
      <c r="DQ118" s="828" t="s">
        <v>474</v>
      </c>
      <c r="DR118" s="826"/>
      <c r="DS118" s="826"/>
      <c r="DT118" s="826"/>
      <c r="DU118" s="827"/>
      <c r="DV118" s="873" t="s">
        <v>416</v>
      </c>
      <c r="DW118" s="874"/>
      <c r="DX118" s="874"/>
      <c r="DY118" s="874"/>
      <c r="DZ118" s="875"/>
    </row>
    <row r="119" spans="1:130" s="248" customFormat="1" ht="26.25" customHeight="1" x14ac:dyDescent="0.15">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447</v>
      </c>
      <c r="AB119" s="944"/>
      <c r="AC119" s="944"/>
      <c r="AD119" s="944"/>
      <c r="AE119" s="945"/>
      <c r="AF119" s="946" t="s">
        <v>416</v>
      </c>
      <c r="AG119" s="944"/>
      <c r="AH119" s="944"/>
      <c r="AI119" s="944"/>
      <c r="AJ119" s="945"/>
      <c r="AK119" s="946" t="s">
        <v>416</v>
      </c>
      <c r="AL119" s="944"/>
      <c r="AM119" s="944"/>
      <c r="AN119" s="944"/>
      <c r="AO119" s="945"/>
      <c r="AP119" s="947" t="s">
        <v>447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475</v>
      </c>
      <c r="BP119" s="927"/>
      <c r="BQ119" s="931">
        <v>80370693</v>
      </c>
      <c r="BR119" s="894"/>
      <c r="BS119" s="894"/>
      <c r="BT119" s="894"/>
      <c r="BU119" s="894"/>
      <c r="BV119" s="894">
        <v>78034177</v>
      </c>
      <c r="BW119" s="894"/>
      <c r="BX119" s="894"/>
      <c r="BY119" s="894"/>
      <c r="BZ119" s="894"/>
      <c r="CA119" s="894">
        <v>75518671</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1223854</v>
      </c>
      <c r="DH119" s="809"/>
      <c r="DI119" s="809"/>
      <c r="DJ119" s="809"/>
      <c r="DK119" s="810"/>
      <c r="DL119" s="811">
        <v>1076681</v>
      </c>
      <c r="DM119" s="809"/>
      <c r="DN119" s="809"/>
      <c r="DO119" s="809"/>
      <c r="DP119" s="810"/>
      <c r="DQ119" s="811">
        <v>933234</v>
      </c>
      <c r="DR119" s="809"/>
      <c r="DS119" s="809"/>
      <c r="DT119" s="809"/>
      <c r="DU119" s="810"/>
      <c r="DV119" s="897">
        <v>4.0999999999999996</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416</v>
      </c>
      <c r="AB120" s="826"/>
      <c r="AC120" s="826"/>
      <c r="AD120" s="826"/>
      <c r="AE120" s="827"/>
      <c r="AF120" s="828" t="s">
        <v>416</v>
      </c>
      <c r="AG120" s="826"/>
      <c r="AH120" s="826"/>
      <c r="AI120" s="826"/>
      <c r="AJ120" s="827"/>
      <c r="AK120" s="828" t="s">
        <v>447</v>
      </c>
      <c r="AL120" s="826"/>
      <c r="AM120" s="826"/>
      <c r="AN120" s="826"/>
      <c r="AO120" s="827"/>
      <c r="AP120" s="873" t="s">
        <v>416</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7971376</v>
      </c>
      <c r="BR120" s="891"/>
      <c r="BS120" s="891"/>
      <c r="BT120" s="891"/>
      <c r="BU120" s="891"/>
      <c r="BV120" s="891">
        <v>7729898</v>
      </c>
      <c r="BW120" s="891"/>
      <c r="BX120" s="891"/>
      <c r="BY120" s="891"/>
      <c r="BZ120" s="891"/>
      <c r="CA120" s="891">
        <v>6818291</v>
      </c>
      <c r="CB120" s="891"/>
      <c r="CC120" s="891"/>
      <c r="CD120" s="891"/>
      <c r="CE120" s="891"/>
      <c r="CF120" s="915">
        <v>29.7</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14829312</v>
      </c>
      <c r="DH120" s="891"/>
      <c r="DI120" s="891"/>
      <c r="DJ120" s="891"/>
      <c r="DK120" s="891"/>
      <c r="DL120" s="891">
        <v>13975847</v>
      </c>
      <c r="DM120" s="891"/>
      <c r="DN120" s="891"/>
      <c r="DO120" s="891"/>
      <c r="DP120" s="891"/>
      <c r="DQ120" s="891">
        <v>12907697</v>
      </c>
      <c r="DR120" s="891"/>
      <c r="DS120" s="891"/>
      <c r="DT120" s="891"/>
      <c r="DU120" s="891"/>
      <c r="DV120" s="892">
        <v>56.2</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31390</v>
      </c>
      <c r="AB121" s="826"/>
      <c r="AC121" s="826"/>
      <c r="AD121" s="826"/>
      <c r="AE121" s="827"/>
      <c r="AF121" s="828">
        <v>31611</v>
      </c>
      <c r="AG121" s="826"/>
      <c r="AH121" s="826"/>
      <c r="AI121" s="826"/>
      <c r="AJ121" s="827"/>
      <c r="AK121" s="828">
        <v>122582</v>
      </c>
      <c r="AL121" s="826"/>
      <c r="AM121" s="826"/>
      <c r="AN121" s="826"/>
      <c r="AO121" s="827"/>
      <c r="AP121" s="873">
        <v>0.5</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14218912</v>
      </c>
      <c r="BR121" s="863"/>
      <c r="BS121" s="863"/>
      <c r="BT121" s="863"/>
      <c r="BU121" s="863"/>
      <c r="BV121" s="863">
        <v>13762888</v>
      </c>
      <c r="BW121" s="863"/>
      <c r="BX121" s="863"/>
      <c r="BY121" s="863"/>
      <c r="BZ121" s="863"/>
      <c r="CA121" s="863">
        <v>13435303</v>
      </c>
      <c r="CB121" s="863"/>
      <c r="CC121" s="863"/>
      <c r="CD121" s="863"/>
      <c r="CE121" s="863"/>
      <c r="CF121" s="924">
        <v>58.5</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1451470</v>
      </c>
      <c r="DH121" s="863"/>
      <c r="DI121" s="863"/>
      <c r="DJ121" s="863"/>
      <c r="DK121" s="863"/>
      <c r="DL121" s="863">
        <v>1354557</v>
      </c>
      <c r="DM121" s="863"/>
      <c r="DN121" s="863"/>
      <c r="DO121" s="863"/>
      <c r="DP121" s="863"/>
      <c r="DQ121" s="863">
        <v>1180031</v>
      </c>
      <c r="DR121" s="863"/>
      <c r="DS121" s="863"/>
      <c r="DT121" s="863"/>
      <c r="DU121" s="863"/>
      <c r="DV121" s="840">
        <v>5.0999999999999996</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416</v>
      </c>
      <c r="AB122" s="826"/>
      <c r="AC122" s="826"/>
      <c r="AD122" s="826"/>
      <c r="AE122" s="827"/>
      <c r="AF122" s="828" t="s">
        <v>447</v>
      </c>
      <c r="AG122" s="826"/>
      <c r="AH122" s="826"/>
      <c r="AI122" s="826"/>
      <c r="AJ122" s="827"/>
      <c r="AK122" s="828" t="s">
        <v>447</v>
      </c>
      <c r="AL122" s="826"/>
      <c r="AM122" s="826"/>
      <c r="AN122" s="826"/>
      <c r="AO122" s="827"/>
      <c r="AP122" s="873" t="s">
        <v>416</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46194832</v>
      </c>
      <c r="BR122" s="894"/>
      <c r="BS122" s="894"/>
      <c r="BT122" s="894"/>
      <c r="BU122" s="894"/>
      <c r="BV122" s="894">
        <v>45516716</v>
      </c>
      <c r="BW122" s="894"/>
      <c r="BX122" s="894"/>
      <c r="BY122" s="894"/>
      <c r="BZ122" s="894"/>
      <c r="CA122" s="894">
        <v>45242206</v>
      </c>
      <c r="CB122" s="894"/>
      <c r="CC122" s="894"/>
      <c r="CD122" s="894"/>
      <c r="CE122" s="894"/>
      <c r="CF122" s="895">
        <v>197.1</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1010718</v>
      </c>
      <c r="DH122" s="863"/>
      <c r="DI122" s="863"/>
      <c r="DJ122" s="863"/>
      <c r="DK122" s="863"/>
      <c r="DL122" s="863">
        <v>750234</v>
      </c>
      <c r="DM122" s="863"/>
      <c r="DN122" s="863"/>
      <c r="DO122" s="863"/>
      <c r="DP122" s="863"/>
      <c r="DQ122" s="863">
        <v>888972</v>
      </c>
      <c r="DR122" s="863"/>
      <c r="DS122" s="863"/>
      <c r="DT122" s="863"/>
      <c r="DU122" s="863"/>
      <c r="DV122" s="840">
        <v>3.9</v>
      </c>
      <c r="DW122" s="840"/>
      <c r="DX122" s="840"/>
      <c r="DY122" s="840"/>
      <c r="DZ122" s="841"/>
    </row>
    <row r="123" spans="1:130" s="248" customFormat="1" ht="26.25" customHeight="1" x14ac:dyDescent="0.15">
      <c r="A123" s="866"/>
      <c r="B123" s="867"/>
      <c r="C123" s="870" t="s">
        <v>467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338331</v>
      </c>
      <c r="AB123" s="826"/>
      <c r="AC123" s="826"/>
      <c r="AD123" s="826"/>
      <c r="AE123" s="827"/>
      <c r="AF123" s="828">
        <v>340431</v>
      </c>
      <c r="AG123" s="826"/>
      <c r="AH123" s="826"/>
      <c r="AI123" s="826"/>
      <c r="AJ123" s="827"/>
      <c r="AK123" s="828">
        <v>347278</v>
      </c>
      <c r="AL123" s="826"/>
      <c r="AM123" s="826"/>
      <c r="AN123" s="826"/>
      <c r="AO123" s="827"/>
      <c r="AP123" s="873">
        <v>1.5</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486</v>
      </c>
      <c r="BP123" s="927"/>
      <c r="BQ123" s="881">
        <v>68385120</v>
      </c>
      <c r="BR123" s="882"/>
      <c r="BS123" s="882"/>
      <c r="BT123" s="882"/>
      <c r="BU123" s="882"/>
      <c r="BV123" s="882">
        <v>67009502</v>
      </c>
      <c r="BW123" s="882"/>
      <c r="BX123" s="882"/>
      <c r="BY123" s="882"/>
      <c r="BZ123" s="882"/>
      <c r="CA123" s="882">
        <v>65495800</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v>32736</v>
      </c>
      <c r="DH123" s="826"/>
      <c r="DI123" s="826"/>
      <c r="DJ123" s="826"/>
      <c r="DK123" s="827"/>
      <c r="DL123" s="828">
        <v>18682</v>
      </c>
      <c r="DM123" s="826"/>
      <c r="DN123" s="826"/>
      <c r="DO123" s="826"/>
      <c r="DP123" s="827"/>
      <c r="DQ123" s="828">
        <v>32725</v>
      </c>
      <c r="DR123" s="826"/>
      <c r="DS123" s="826"/>
      <c r="DT123" s="826"/>
      <c r="DU123" s="827"/>
      <c r="DV123" s="873">
        <v>0.1</v>
      </c>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416</v>
      </c>
      <c r="AB124" s="826"/>
      <c r="AC124" s="826"/>
      <c r="AD124" s="826"/>
      <c r="AE124" s="827"/>
      <c r="AF124" s="828" t="s">
        <v>474</v>
      </c>
      <c r="AG124" s="826"/>
      <c r="AH124" s="826"/>
      <c r="AI124" s="826"/>
      <c r="AJ124" s="827"/>
      <c r="AK124" s="828" t="s">
        <v>416</v>
      </c>
      <c r="AL124" s="826"/>
      <c r="AM124" s="826"/>
      <c r="AN124" s="826"/>
      <c r="AO124" s="827"/>
      <c r="AP124" s="873" t="s">
        <v>416</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53.6</v>
      </c>
      <c r="BR124" s="880"/>
      <c r="BS124" s="880"/>
      <c r="BT124" s="880"/>
      <c r="BU124" s="880"/>
      <c r="BV124" s="880">
        <v>49</v>
      </c>
      <c r="BW124" s="880"/>
      <c r="BX124" s="880"/>
      <c r="BY124" s="880"/>
      <c r="BZ124" s="880"/>
      <c r="CA124" s="880">
        <v>43.6</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12467</v>
      </c>
      <c r="DH124" s="809"/>
      <c r="DI124" s="809"/>
      <c r="DJ124" s="809"/>
      <c r="DK124" s="810"/>
      <c r="DL124" s="811">
        <v>9812</v>
      </c>
      <c r="DM124" s="809"/>
      <c r="DN124" s="809"/>
      <c r="DO124" s="809"/>
      <c r="DP124" s="810"/>
      <c r="DQ124" s="811">
        <v>1768</v>
      </c>
      <c r="DR124" s="809"/>
      <c r="DS124" s="809"/>
      <c r="DT124" s="809"/>
      <c r="DU124" s="810"/>
      <c r="DV124" s="897">
        <v>0</v>
      </c>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474</v>
      </c>
      <c r="AB125" s="826"/>
      <c r="AC125" s="826"/>
      <c r="AD125" s="826"/>
      <c r="AE125" s="827"/>
      <c r="AF125" s="828" t="s">
        <v>416</v>
      </c>
      <c r="AG125" s="826"/>
      <c r="AH125" s="826"/>
      <c r="AI125" s="826"/>
      <c r="AJ125" s="827"/>
      <c r="AK125" s="828" t="s">
        <v>416</v>
      </c>
      <c r="AL125" s="826"/>
      <c r="AM125" s="826"/>
      <c r="AN125" s="826"/>
      <c r="AO125" s="827"/>
      <c r="AP125" s="873" t="s">
        <v>416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474</v>
      </c>
      <c r="DH125" s="891"/>
      <c r="DI125" s="891"/>
      <c r="DJ125" s="891"/>
      <c r="DK125" s="891"/>
      <c r="DL125" s="891" t="s">
        <v>416</v>
      </c>
      <c r="DM125" s="891"/>
      <c r="DN125" s="891"/>
      <c r="DO125" s="891"/>
      <c r="DP125" s="891"/>
      <c r="DQ125" s="891" t="s">
        <v>416</v>
      </c>
      <c r="DR125" s="891"/>
      <c r="DS125" s="891"/>
      <c r="DT125" s="891"/>
      <c r="DU125" s="891"/>
      <c r="DV125" s="892" t="s">
        <v>416</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168779</v>
      </c>
      <c r="AB126" s="826"/>
      <c r="AC126" s="826"/>
      <c r="AD126" s="826"/>
      <c r="AE126" s="827"/>
      <c r="AF126" s="828">
        <v>144168</v>
      </c>
      <c r="AG126" s="826"/>
      <c r="AH126" s="826"/>
      <c r="AI126" s="826"/>
      <c r="AJ126" s="827"/>
      <c r="AK126" s="828">
        <v>140436</v>
      </c>
      <c r="AL126" s="826"/>
      <c r="AM126" s="826"/>
      <c r="AN126" s="826"/>
      <c r="AO126" s="827"/>
      <c r="AP126" s="873">
        <v>0.6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416</v>
      </c>
      <c r="DH126" s="863"/>
      <c r="DI126" s="863"/>
      <c r="DJ126" s="863"/>
      <c r="DK126" s="863"/>
      <c r="DL126" s="863" t="s">
        <v>474</v>
      </c>
      <c r="DM126" s="863"/>
      <c r="DN126" s="863"/>
      <c r="DO126" s="863"/>
      <c r="DP126" s="863"/>
      <c r="DQ126" s="863" t="s">
        <v>416</v>
      </c>
      <c r="DR126" s="863"/>
      <c r="DS126" s="863"/>
      <c r="DT126" s="863"/>
      <c r="DU126" s="863"/>
      <c r="DV126" s="840" t="s">
        <v>416</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51738</v>
      </c>
      <c r="AB127" s="826"/>
      <c r="AC127" s="826"/>
      <c r="AD127" s="826"/>
      <c r="AE127" s="827"/>
      <c r="AF127" s="828">
        <v>50486</v>
      </c>
      <c r="AG127" s="826"/>
      <c r="AH127" s="826"/>
      <c r="AI127" s="826"/>
      <c r="AJ127" s="827"/>
      <c r="AK127" s="828">
        <v>57749</v>
      </c>
      <c r="AL127" s="826"/>
      <c r="AM127" s="826"/>
      <c r="AN127" s="826"/>
      <c r="AO127" s="827"/>
      <c r="AP127" s="873">
        <v>0.3</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474</v>
      </c>
      <c r="DH127" s="863"/>
      <c r="DI127" s="863"/>
      <c r="DJ127" s="863"/>
      <c r="DK127" s="863"/>
      <c r="DL127" s="863" t="s">
        <v>474</v>
      </c>
      <c r="DM127" s="863"/>
      <c r="DN127" s="863"/>
      <c r="DO127" s="863"/>
      <c r="DP127" s="863"/>
      <c r="DQ127" s="863" t="s">
        <v>416</v>
      </c>
      <c r="DR127" s="863"/>
      <c r="DS127" s="863"/>
      <c r="DT127" s="863"/>
      <c r="DU127" s="863"/>
      <c r="DV127" s="840" t="s">
        <v>474</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1487042</v>
      </c>
      <c r="AB128" s="847"/>
      <c r="AC128" s="847"/>
      <c r="AD128" s="847"/>
      <c r="AE128" s="848"/>
      <c r="AF128" s="849">
        <v>1461526</v>
      </c>
      <c r="AG128" s="847"/>
      <c r="AH128" s="847"/>
      <c r="AI128" s="847"/>
      <c r="AJ128" s="848"/>
      <c r="AK128" s="849">
        <v>1370417</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416</v>
      </c>
      <c r="BG128" s="833"/>
      <c r="BH128" s="833"/>
      <c r="BI128" s="833"/>
      <c r="BJ128" s="833"/>
      <c r="BK128" s="833"/>
      <c r="BL128" s="856"/>
      <c r="BM128" s="832">
        <v>11.94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416</v>
      </c>
      <c r="DH128" s="837"/>
      <c r="DI128" s="837"/>
      <c r="DJ128" s="837"/>
      <c r="DK128" s="837"/>
      <c r="DL128" s="837" t="s">
        <v>416</v>
      </c>
      <c r="DM128" s="837"/>
      <c r="DN128" s="837"/>
      <c r="DO128" s="837"/>
      <c r="DP128" s="837"/>
      <c r="DQ128" s="837" t="s">
        <v>416</v>
      </c>
      <c r="DR128" s="837"/>
      <c r="DS128" s="837"/>
      <c r="DT128" s="837"/>
      <c r="DU128" s="837"/>
      <c r="DV128" s="838" t="s">
        <v>416</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26711332</v>
      </c>
      <c r="AB129" s="826"/>
      <c r="AC129" s="826"/>
      <c r="AD129" s="826"/>
      <c r="AE129" s="827"/>
      <c r="AF129" s="828">
        <v>26943541</v>
      </c>
      <c r="AG129" s="826"/>
      <c r="AH129" s="826"/>
      <c r="AI129" s="826"/>
      <c r="AJ129" s="827"/>
      <c r="AK129" s="828">
        <v>27294753</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505</v>
      </c>
      <c r="BG129" s="816"/>
      <c r="BH129" s="816"/>
      <c r="BI129" s="816"/>
      <c r="BJ129" s="816"/>
      <c r="BK129" s="816"/>
      <c r="BL129" s="817"/>
      <c r="BM129" s="815">
        <v>16.940000000000001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4368219</v>
      </c>
      <c r="AB130" s="826"/>
      <c r="AC130" s="826"/>
      <c r="AD130" s="826"/>
      <c r="AE130" s="827"/>
      <c r="AF130" s="828">
        <v>4445913</v>
      </c>
      <c r="AG130" s="826"/>
      <c r="AH130" s="826"/>
      <c r="AI130" s="826"/>
      <c r="AJ130" s="827"/>
      <c r="AK130" s="828">
        <v>4337886</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22343113</v>
      </c>
      <c r="AB131" s="809"/>
      <c r="AC131" s="809"/>
      <c r="AD131" s="809"/>
      <c r="AE131" s="810"/>
      <c r="AF131" s="811">
        <v>22497628</v>
      </c>
      <c r="AG131" s="809"/>
      <c r="AH131" s="809"/>
      <c r="AI131" s="809"/>
      <c r="AJ131" s="810"/>
      <c r="AK131" s="811">
        <v>22956867</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v>43.6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7.9332505180000004</v>
      </c>
      <c r="AB132" s="789"/>
      <c r="AC132" s="789"/>
      <c r="AD132" s="789"/>
      <c r="AE132" s="790"/>
      <c r="AF132" s="791">
        <v>8.2984881779999995</v>
      </c>
      <c r="AG132" s="789"/>
      <c r="AH132" s="789"/>
      <c r="AI132" s="789"/>
      <c r="AJ132" s="790"/>
      <c r="AK132" s="791">
        <v>7.8112792999999998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8.6</v>
      </c>
      <c r="AB133" s="768"/>
      <c r="AC133" s="768"/>
      <c r="AD133" s="768"/>
      <c r="AE133" s="769"/>
      <c r="AF133" s="767">
        <v>8.1999999999999993</v>
      </c>
      <c r="AG133" s="768"/>
      <c r="AH133" s="768"/>
      <c r="AI133" s="768"/>
      <c r="AJ133" s="769"/>
      <c r="AK133" s="767">
        <v>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9WhbEJmKcj0/q+mzuaoCzLg284BmFn/Ue2L3w9Kp7RU+bEB1A39pN/hr+D1/sueA5DuaVmcWxoQ5GYCH5AcYw==" saltValue="p/bJupmqtwPhMhsIHT7F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Rw0WXeNASmh6BxtoQFCXMNL+9rmlrJSS8Dzlze/uttGeMNs8+wN736qSUBuX3PqxtwENXY10Tqq8/w2fl28JA==" saltValue="tBP1qeBmqqEU9IFeVwXE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0wjfz0w/CifXRC3xS1ryDTwaDz6p/IpkyOLFP5p6MWr9tpgel24NZUK+nooftbMkyV2bYnxmfhIaq5n6tgi6A==" saltValue="U4jk5/WSspDg9atYGy+e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522</v>
      </c>
      <c r="AL9" s="1191"/>
      <c r="AM9" s="1191"/>
      <c r="AN9" s="1192"/>
      <c r="AO9" s="314">
        <v>6988842</v>
      </c>
      <c r="AP9" s="314">
        <v>59781</v>
      </c>
      <c r="AQ9" s="315">
        <v>63345</v>
      </c>
      <c r="AR9" s="316">
        <v>-5.6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523</v>
      </c>
      <c r="AL10" s="1191"/>
      <c r="AM10" s="1191"/>
      <c r="AN10" s="1192"/>
      <c r="AO10" s="317">
        <v>176574</v>
      </c>
      <c r="AP10" s="317">
        <v>1510</v>
      </c>
      <c r="AQ10" s="318">
        <v>4099</v>
      </c>
      <c r="AR10" s="319">
        <v>-63.2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524</v>
      </c>
      <c r="AL11" s="1191"/>
      <c r="AM11" s="1191"/>
      <c r="AN11" s="1192"/>
      <c r="AO11" s="317">
        <v>133483</v>
      </c>
      <c r="AP11" s="317">
        <v>1142</v>
      </c>
      <c r="AQ11" s="318">
        <v>1825</v>
      </c>
      <c r="AR11" s="319">
        <v>-37.4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525</v>
      </c>
      <c r="AL12" s="1191"/>
      <c r="AM12" s="1191"/>
      <c r="AN12" s="1192"/>
      <c r="AO12" s="317" t="s">
        <v>526</v>
      </c>
      <c r="AP12" s="317" t="s">
        <v>526</v>
      </c>
      <c r="AQ12" s="318">
        <v>40</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527</v>
      </c>
      <c r="AL13" s="1191"/>
      <c r="AM13" s="1191"/>
      <c r="AN13" s="1192"/>
      <c r="AO13" s="317">
        <v>251648</v>
      </c>
      <c r="AP13" s="317">
        <v>2153</v>
      </c>
      <c r="AQ13" s="318">
        <v>1974</v>
      </c>
      <c r="AR13" s="319">
        <v>9.1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528</v>
      </c>
      <c r="AL14" s="1191"/>
      <c r="AM14" s="1191"/>
      <c r="AN14" s="1192"/>
      <c r="AO14" s="317">
        <v>32092</v>
      </c>
      <c r="AP14" s="317">
        <v>275</v>
      </c>
      <c r="AQ14" s="318">
        <v>1633</v>
      </c>
      <c r="AR14" s="319">
        <v>-83.2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529</v>
      </c>
      <c r="AL15" s="1194"/>
      <c r="AM15" s="1194"/>
      <c r="AN15" s="1195"/>
      <c r="AO15" s="317">
        <v>-508817</v>
      </c>
      <c r="AP15" s="317">
        <v>-4352</v>
      </c>
      <c r="AQ15" s="318">
        <v>-4020</v>
      </c>
      <c r="AR15" s="319">
        <v>8.3000000000000007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185</v>
      </c>
      <c r="AL16" s="1194"/>
      <c r="AM16" s="1194"/>
      <c r="AN16" s="1195"/>
      <c r="AO16" s="317">
        <v>7073822</v>
      </c>
      <c r="AP16" s="317">
        <v>60508</v>
      </c>
      <c r="AQ16" s="318">
        <v>68896</v>
      </c>
      <c r="AR16" s="319">
        <v>-12.2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534</v>
      </c>
      <c r="AL21" s="1197"/>
      <c r="AM21" s="1197"/>
      <c r="AN21" s="1198"/>
      <c r="AO21" s="330">
        <v>6.05</v>
      </c>
      <c r="AP21" s="331">
        <v>6.55</v>
      </c>
      <c r="AQ21" s="332">
        <v>-0.5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535</v>
      </c>
      <c r="AL22" s="1197"/>
      <c r="AM22" s="1197"/>
      <c r="AN22" s="1198"/>
      <c r="AO22" s="335">
        <v>102.2</v>
      </c>
      <c r="AP22" s="336">
        <v>99.7</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539</v>
      </c>
      <c r="AL32" s="1180"/>
      <c r="AM32" s="1180"/>
      <c r="AN32" s="1181"/>
      <c r="AO32" s="345">
        <v>5228673</v>
      </c>
      <c r="AP32" s="345">
        <v>44725</v>
      </c>
      <c r="AQ32" s="346">
        <v>35933</v>
      </c>
      <c r="AR32" s="347">
        <v>24.5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540</v>
      </c>
      <c r="AL33" s="1180"/>
      <c r="AM33" s="1180"/>
      <c r="AN33" s="1181"/>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541</v>
      </c>
      <c r="AL34" s="1180"/>
      <c r="AM34" s="1180"/>
      <c r="AN34" s="1181"/>
      <c r="AO34" s="345" t="s">
        <v>526</v>
      </c>
      <c r="AP34" s="345" t="s">
        <v>526</v>
      </c>
      <c r="AQ34" s="346">
        <v>14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542</v>
      </c>
      <c r="AL35" s="1180"/>
      <c r="AM35" s="1180"/>
      <c r="AN35" s="1181"/>
      <c r="AO35" s="345">
        <v>1048417</v>
      </c>
      <c r="AP35" s="345">
        <v>8968</v>
      </c>
      <c r="AQ35" s="346">
        <v>11386</v>
      </c>
      <c r="AR35" s="347">
        <v>-21.2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543</v>
      </c>
      <c r="AL36" s="1180"/>
      <c r="AM36" s="1180"/>
      <c r="AN36" s="1181"/>
      <c r="AO36" s="345">
        <v>556241</v>
      </c>
      <c r="AP36" s="345">
        <v>4758</v>
      </c>
      <c r="AQ36" s="346">
        <v>1734</v>
      </c>
      <c r="AR36" s="347">
        <v>174.4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544</v>
      </c>
      <c r="AL37" s="1180"/>
      <c r="AM37" s="1180"/>
      <c r="AN37" s="1181"/>
      <c r="AO37" s="345">
        <v>668045</v>
      </c>
      <c r="AP37" s="345">
        <v>5714</v>
      </c>
      <c r="AQ37" s="346">
        <v>495</v>
      </c>
      <c r="AR37" s="347">
        <v>1054.3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545</v>
      </c>
      <c r="AL38" s="1177"/>
      <c r="AM38" s="1177"/>
      <c r="AN38" s="1178"/>
      <c r="AO38" s="348">
        <v>152</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546</v>
      </c>
      <c r="AL39" s="1177"/>
      <c r="AM39" s="1177"/>
      <c r="AN39" s="1178"/>
      <c r="AO39" s="345">
        <v>-1370417</v>
      </c>
      <c r="AP39" s="345">
        <v>-11722</v>
      </c>
      <c r="AQ39" s="346">
        <v>-7666</v>
      </c>
      <c r="AR39" s="347">
        <v>52.9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547</v>
      </c>
      <c r="AL40" s="1180"/>
      <c r="AM40" s="1180"/>
      <c r="AN40" s="1181"/>
      <c r="AO40" s="345">
        <v>-4337886</v>
      </c>
      <c r="AP40" s="345">
        <v>-37105</v>
      </c>
      <c r="AQ40" s="346">
        <v>-31862</v>
      </c>
      <c r="AR40" s="347">
        <v>16.5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297</v>
      </c>
      <c r="AL41" s="1183"/>
      <c r="AM41" s="1183"/>
      <c r="AN41" s="1184"/>
      <c r="AO41" s="345">
        <v>1793225</v>
      </c>
      <c r="AP41" s="345">
        <v>15339</v>
      </c>
      <c r="AQ41" s="346">
        <v>10035</v>
      </c>
      <c r="AR41" s="347">
        <v>52.9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517</v>
      </c>
      <c r="AN49" s="1187" t="s">
        <v>551</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7773869</v>
      </c>
      <c r="AN51" s="367">
        <v>65997</v>
      </c>
      <c r="AO51" s="368">
        <v>16.8</v>
      </c>
      <c r="AP51" s="369">
        <v>63257</v>
      </c>
      <c r="AQ51" s="370">
        <v>36.200000000000003</v>
      </c>
      <c r="AR51" s="371">
        <v>-19.399999999999999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5106923</v>
      </c>
      <c r="AN52" s="375">
        <v>43355</v>
      </c>
      <c r="AO52" s="376">
        <v>11.2</v>
      </c>
      <c r="AP52" s="377">
        <v>27259</v>
      </c>
      <c r="AQ52" s="378">
        <v>-1.4</v>
      </c>
      <c r="AR52" s="379">
        <v>12.6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7283135</v>
      </c>
      <c r="AN53" s="367">
        <v>61808</v>
      </c>
      <c r="AO53" s="368">
        <v>-6.3</v>
      </c>
      <c r="AP53" s="369">
        <v>52308</v>
      </c>
      <c r="AQ53" s="370">
        <v>-17.3</v>
      </c>
      <c r="AR53" s="371">
        <v>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4776403</v>
      </c>
      <c r="AN54" s="375">
        <v>40535</v>
      </c>
      <c r="AO54" s="376">
        <v>-6.5</v>
      </c>
      <c r="AP54" s="377">
        <v>28695</v>
      </c>
      <c r="AQ54" s="378">
        <v>5.3</v>
      </c>
      <c r="AR54" s="379">
        <v>-11.8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7152213</v>
      </c>
      <c r="AN55" s="367">
        <v>60647</v>
      </c>
      <c r="AO55" s="368">
        <v>-1.9</v>
      </c>
      <c r="AP55" s="369">
        <v>46402</v>
      </c>
      <c r="AQ55" s="370">
        <v>-11.3</v>
      </c>
      <c r="AR55" s="371">
        <v>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4569665</v>
      </c>
      <c r="AN56" s="375">
        <v>38749</v>
      </c>
      <c r="AO56" s="376">
        <v>-4.4000000000000004</v>
      </c>
      <c r="AP56" s="377">
        <v>26897</v>
      </c>
      <c r="AQ56" s="378">
        <v>-6.3</v>
      </c>
      <c r="AR56" s="379">
        <v>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6824176</v>
      </c>
      <c r="AN57" s="367">
        <v>57928</v>
      </c>
      <c r="AO57" s="368">
        <v>-4.5</v>
      </c>
      <c r="AP57" s="369">
        <v>66343</v>
      </c>
      <c r="AQ57" s="370">
        <v>43</v>
      </c>
      <c r="AR57" s="371">
        <v>-47.5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3562704</v>
      </c>
      <c r="AN58" s="375">
        <v>30243</v>
      </c>
      <c r="AO58" s="376">
        <v>-22</v>
      </c>
      <c r="AP58" s="377">
        <v>34529</v>
      </c>
      <c r="AQ58" s="378">
        <v>28.4</v>
      </c>
      <c r="AR58" s="379">
        <v>-50.4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7351704</v>
      </c>
      <c r="AN59" s="367">
        <v>62885</v>
      </c>
      <c r="AO59" s="368">
        <v>8.6</v>
      </c>
      <c r="AP59" s="369">
        <v>56416</v>
      </c>
      <c r="AQ59" s="370">
        <v>-15</v>
      </c>
      <c r="AR59" s="371">
        <v>23.6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4141216</v>
      </c>
      <c r="AN60" s="375">
        <v>35423</v>
      </c>
      <c r="AO60" s="376">
        <v>17.100000000000001</v>
      </c>
      <c r="AP60" s="377">
        <v>32623</v>
      </c>
      <c r="AQ60" s="378">
        <v>-5.5</v>
      </c>
      <c r="AR60" s="379">
        <v>22.6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7277019</v>
      </c>
      <c r="AN61" s="382">
        <v>61853</v>
      </c>
      <c r="AO61" s="383">
        <v>2.5</v>
      </c>
      <c r="AP61" s="384">
        <v>56945</v>
      </c>
      <c r="AQ61" s="385">
        <v>7.1</v>
      </c>
      <c r="AR61" s="371">
        <v>-4.5999999999999996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4431382</v>
      </c>
      <c r="AN62" s="375">
        <v>37661</v>
      </c>
      <c r="AO62" s="376">
        <v>-0.9</v>
      </c>
      <c r="AP62" s="377">
        <v>30001</v>
      </c>
      <c r="AQ62" s="378">
        <v>4.0999999999999996</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lWZ7HqKu6B5SLO1yAz76qT2b4oVBOZEB7K2f7PhhcxPt85hibHbx6s6Uv/wKLIKwABhhWFUpJeeOl6iH77zzw==" saltValue="q2g7j8CGoB6pLANd5Jtk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1" spans="125:125" ht="13.5" hidden="1" customHeight="1" x14ac:dyDescent="0.15">
      <c r="DU121" s="292"/>
    </row>
  </sheetData>
  <sheetProtection algorithmName="SHA-512" hashValue="N+y9VUQg+3WD6g2cerEf7l1PnQFBHBSTnnCsIpWIK2zZjvjXxXgpTaexkabYesvadU9dofPfKWkvIYfEkFEcig==" saltValue="RlUBwJnlqJp0hV2+nEhn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TyWTQP9i9naL/lstF2ePRI5gELoVX/SY0h5GZlWyw8y3FfptMd4u5MTtXSPN1vl29U8tQS5D4BPX7mULSAFmyA==" saltValue="IqXmML3YQJxhvLjVxiIy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1" t="s">
        <v>3</v>
      </c>
      <c r="D47" s="1201"/>
      <c r="E47" s="1202"/>
      <c r="F47" s="11">
        <v>16.66</v>
      </c>
      <c r="G47" s="12">
        <v>15.32</v>
      </c>
      <c r="H47" s="12">
        <v>14.67</v>
      </c>
      <c r="I47" s="12">
        <v>13.88</v>
      </c>
      <c r="J47" s="13">
        <v>10.06</v>
      </c>
    </row>
    <row r="48" spans="2:10" ht="57.75" customHeight="1" x14ac:dyDescent="0.15">
      <c r="B48" s="14"/>
      <c r="C48" s="1203" t="s">
        <v>4</v>
      </c>
      <c r="D48" s="1203"/>
      <c r="E48" s="1204"/>
      <c r="F48" s="15">
        <v>3.72</v>
      </c>
      <c r="G48" s="16">
        <v>4.43</v>
      </c>
      <c r="H48" s="16">
        <v>5.08</v>
      </c>
      <c r="I48" s="16">
        <v>5.34</v>
      </c>
      <c r="J48" s="17">
        <v>5.8</v>
      </c>
    </row>
    <row r="49" spans="2:10" ht="57.75" customHeight="1" thickBot="1" x14ac:dyDescent="0.2">
      <c r="B49" s="18"/>
      <c r="C49" s="1205" t="s">
        <v>5</v>
      </c>
      <c r="D49" s="1205"/>
      <c r="E49" s="1206"/>
      <c r="F49" s="19" t="s">
        <v>572</v>
      </c>
      <c r="G49" s="20" t="s">
        <v>573</v>
      </c>
      <c r="H49" s="20">
        <v>0.03</v>
      </c>
      <c r="I49" s="20" t="s">
        <v>574</v>
      </c>
      <c r="J49" s="21" t="s">
        <v>575</v>
      </c>
    </row>
    <row r="50" spans="2:10" ht="13.5" customHeight="1" x14ac:dyDescent="0.15"/>
  </sheetData>
  <sheetProtection algorithmName="SHA-512" hashValue="Vs/Qw7PG3KDV/vcNypmwSxaI4dXvidTA/wMRqM7zQlEri52F8C8LV8vjVH9SLkcZ3A2/v1n4/P1CWAfQyH+I4A==" saltValue="KIUNRiu3mn61IP6R5g/y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3" t="s">
        <v>576</v>
      </c>
      <c r="D34" s="1213"/>
      <c r="E34" s="1214"/>
      <c r="F34" s="32">
        <v>5.28</v>
      </c>
      <c r="G34" s="33">
        <v>5.65</v>
      </c>
      <c r="H34" s="33">
        <v>6.42</v>
      </c>
      <c r="I34" s="33">
        <v>7.53</v>
      </c>
      <c r="J34" s="34">
        <v>8.36</v>
      </c>
      <c r="K34" s="22"/>
      <c r="L34" s="22"/>
      <c r="M34" s="22"/>
      <c r="N34" s="22"/>
      <c r="O34" s="22"/>
      <c r="P34" s="22"/>
    </row>
    <row r="35" spans="1:16" ht="39" customHeight="1" x14ac:dyDescent="0.15">
      <c r="A35" s="22"/>
      <c r="B35" s="35"/>
      <c r="C35" s="1207" t="s">
        <v>577</v>
      </c>
      <c r="D35" s="1208"/>
      <c r="E35" s="1209"/>
      <c r="F35" s="36">
        <v>3.7</v>
      </c>
      <c r="G35" s="37">
        <v>4.42</v>
      </c>
      <c r="H35" s="37">
        <v>5.0599999999999996</v>
      </c>
      <c r="I35" s="37">
        <v>5.34</v>
      </c>
      <c r="J35" s="38">
        <v>5.79</v>
      </c>
      <c r="K35" s="22"/>
      <c r="L35" s="22"/>
      <c r="M35" s="22"/>
      <c r="N35" s="22"/>
      <c r="O35" s="22"/>
      <c r="P35" s="22"/>
    </row>
    <row r="36" spans="1:16" ht="39" customHeight="1" x14ac:dyDescent="0.15">
      <c r="A36" s="22"/>
      <c r="B36" s="35"/>
      <c r="C36" s="1207" t="s">
        <v>578</v>
      </c>
      <c r="D36" s="1208"/>
      <c r="E36" s="1209"/>
      <c r="F36" s="36">
        <v>1.63</v>
      </c>
      <c r="G36" s="37">
        <v>1.81</v>
      </c>
      <c r="H36" s="37">
        <v>1.99</v>
      </c>
      <c r="I36" s="37">
        <v>1.98</v>
      </c>
      <c r="J36" s="38">
        <v>1.96</v>
      </c>
      <c r="K36" s="22"/>
      <c r="L36" s="22"/>
      <c r="M36" s="22"/>
      <c r="N36" s="22"/>
      <c r="O36" s="22"/>
      <c r="P36" s="22"/>
    </row>
    <row r="37" spans="1:16" ht="39" customHeight="1" x14ac:dyDescent="0.15">
      <c r="A37" s="22"/>
      <c r="B37" s="35"/>
      <c r="C37" s="1207" t="s">
        <v>579</v>
      </c>
      <c r="D37" s="1208"/>
      <c r="E37" s="1209"/>
      <c r="F37" s="36">
        <v>2.4700000000000002</v>
      </c>
      <c r="G37" s="37">
        <v>2.27</v>
      </c>
      <c r="H37" s="37">
        <v>0.74</v>
      </c>
      <c r="I37" s="37">
        <v>0.94</v>
      </c>
      <c r="J37" s="38">
        <v>0.97</v>
      </c>
      <c r="K37" s="22"/>
      <c r="L37" s="22"/>
      <c r="M37" s="22"/>
      <c r="N37" s="22"/>
      <c r="O37" s="22"/>
      <c r="P37" s="22"/>
    </row>
    <row r="38" spans="1:16" ht="39" customHeight="1" x14ac:dyDescent="0.15">
      <c r="A38" s="22"/>
      <c r="B38" s="35"/>
      <c r="C38" s="1207" t="s">
        <v>580</v>
      </c>
      <c r="D38" s="1208"/>
      <c r="E38" s="1209"/>
      <c r="F38" s="36">
        <v>0.46</v>
      </c>
      <c r="G38" s="37">
        <v>0.48</v>
      </c>
      <c r="H38" s="37">
        <v>1.06</v>
      </c>
      <c r="I38" s="37">
        <v>0.56999999999999995</v>
      </c>
      <c r="J38" s="38">
        <v>0.13</v>
      </c>
      <c r="K38" s="22"/>
      <c r="L38" s="22"/>
      <c r="M38" s="22"/>
      <c r="N38" s="22"/>
      <c r="O38" s="22"/>
      <c r="P38" s="22"/>
    </row>
    <row r="39" spans="1:16" ht="39" customHeight="1" x14ac:dyDescent="0.15">
      <c r="A39" s="22"/>
      <c r="B39" s="35"/>
      <c r="C39" s="1207" t="s">
        <v>581</v>
      </c>
      <c r="D39" s="1208"/>
      <c r="E39" s="1209"/>
      <c r="F39" s="36" t="s">
        <v>526</v>
      </c>
      <c r="G39" s="37" t="s">
        <v>526</v>
      </c>
      <c r="H39" s="37" t="s">
        <v>526</v>
      </c>
      <c r="I39" s="37" t="s">
        <v>526</v>
      </c>
      <c r="J39" s="38">
        <v>0.12</v>
      </c>
      <c r="K39" s="22"/>
      <c r="L39" s="22"/>
      <c r="M39" s="22"/>
      <c r="N39" s="22"/>
      <c r="O39" s="22"/>
      <c r="P39" s="22"/>
    </row>
    <row r="40" spans="1:16" ht="39" customHeight="1" x14ac:dyDescent="0.15">
      <c r="A40" s="22"/>
      <c r="B40" s="35"/>
      <c r="C40" s="1207" t="s">
        <v>582</v>
      </c>
      <c r="D40" s="1208"/>
      <c r="E40" s="1209"/>
      <c r="F40" s="36">
        <v>0.02</v>
      </c>
      <c r="G40" s="37">
        <v>0</v>
      </c>
      <c r="H40" s="37">
        <v>0.01</v>
      </c>
      <c r="I40" s="37">
        <v>0.09</v>
      </c>
      <c r="J40" s="38">
        <v>7.0000000000000007E-2</v>
      </c>
      <c r="K40" s="22"/>
      <c r="L40" s="22"/>
      <c r="M40" s="22"/>
      <c r="N40" s="22"/>
      <c r="O40" s="22"/>
      <c r="P40" s="22"/>
    </row>
    <row r="41" spans="1:16" ht="39" customHeight="1" x14ac:dyDescent="0.15">
      <c r="A41" s="22"/>
      <c r="B41" s="35"/>
      <c r="C41" s="1207" t="s">
        <v>583</v>
      </c>
      <c r="D41" s="1208"/>
      <c r="E41" s="1209"/>
      <c r="F41" s="36">
        <v>0.01</v>
      </c>
      <c r="G41" s="37">
        <v>0.04</v>
      </c>
      <c r="H41" s="37">
        <v>0.03</v>
      </c>
      <c r="I41" s="37">
        <v>0.01</v>
      </c>
      <c r="J41" s="38">
        <v>0.01</v>
      </c>
      <c r="K41" s="22"/>
      <c r="L41" s="22"/>
      <c r="M41" s="22"/>
      <c r="N41" s="22"/>
      <c r="O41" s="22"/>
      <c r="P41" s="22"/>
    </row>
    <row r="42" spans="1:16" ht="39" customHeight="1" x14ac:dyDescent="0.15">
      <c r="A42" s="22"/>
      <c r="B42" s="39"/>
      <c r="C42" s="1207" t="s">
        <v>584</v>
      </c>
      <c r="D42" s="1208"/>
      <c r="E42" s="1209"/>
      <c r="F42" s="36" t="s">
        <v>526</v>
      </c>
      <c r="G42" s="37" t="s">
        <v>526</v>
      </c>
      <c r="H42" s="37" t="s">
        <v>526</v>
      </c>
      <c r="I42" s="37" t="s">
        <v>526</v>
      </c>
      <c r="J42" s="38" t="s">
        <v>526</v>
      </c>
      <c r="K42" s="22"/>
      <c r="L42" s="22"/>
      <c r="M42" s="22"/>
      <c r="N42" s="22"/>
      <c r="O42" s="22"/>
      <c r="P42" s="22"/>
    </row>
    <row r="43" spans="1:16" ht="39" customHeight="1" thickBot="1" x14ac:dyDescent="0.2">
      <c r="A43" s="22"/>
      <c r="B43" s="40"/>
      <c r="C43" s="1210" t="s">
        <v>585</v>
      </c>
      <c r="D43" s="1211"/>
      <c r="E43" s="1212"/>
      <c r="F43" s="41">
        <v>0</v>
      </c>
      <c r="G43" s="42">
        <v>0</v>
      </c>
      <c r="H43" s="42">
        <v>0.01</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tHhOYVBbShVV/eeelZMsjiupVki/gOkcXARNVw1zMSOVIIuHoXWw7XsLRgwH0YRg2VY/VQF4cw6eRGmj7N/gg==" saltValue="5Z1gzxCY7C4k6diKr4Sh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5239</v>
      </c>
      <c r="L45" s="60">
        <v>5210</v>
      </c>
      <c r="M45" s="60">
        <v>5186</v>
      </c>
      <c r="N45" s="60">
        <v>5388</v>
      </c>
      <c r="O45" s="61">
        <v>5229</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526</v>
      </c>
      <c r="L46" s="64" t="s">
        <v>526</v>
      </c>
      <c r="M46" s="64" t="s">
        <v>526</v>
      </c>
      <c r="N46" s="64" t="s">
        <v>526</v>
      </c>
      <c r="O46" s="65" t="s">
        <v>526</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526</v>
      </c>
      <c r="L47" s="64" t="s">
        <v>526</v>
      </c>
      <c r="M47" s="64" t="s">
        <v>526</v>
      </c>
      <c r="N47" s="64" t="s">
        <v>526</v>
      </c>
      <c r="O47" s="65" t="s">
        <v>526</v>
      </c>
      <c r="P47" s="48"/>
      <c r="Q47" s="48"/>
      <c r="R47" s="48"/>
      <c r="S47" s="48"/>
      <c r="T47" s="48"/>
      <c r="U47" s="48"/>
    </row>
    <row r="48" spans="1:21" ht="30.75" customHeight="1" x14ac:dyDescent="0.15">
      <c r="A48" s="48"/>
      <c r="B48" s="1235"/>
      <c r="C48" s="1236"/>
      <c r="D48" s="62"/>
      <c r="E48" s="1217" t="s">
        <v>15</v>
      </c>
      <c r="F48" s="1217"/>
      <c r="G48" s="1217"/>
      <c r="H48" s="1217"/>
      <c r="I48" s="1217"/>
      <c r="J48" s="1218"/>
      <c r="K48" s="63">
        <v>1206</v>
      </c>
      <c r="L48" s="64">
        <v>1105</v>
      </c>
      <c r="M48" s="64">
        <v>1160</v>
      </c>
      <c r="N48" s="64">
        <v>1173</v>
      </c>
      <c r="O48" s="65">
        <v>1048</v>
      </c>
      <c r="P48" s="48"/>
      <c r="Q48" s="48"/>
      <c r="R48" s="48"/>
      <c r="S48" s="48"/>
      <c r="T48" s="48"/>
      <c r="U48" s="48"/>
    </row>
    <row r="49" spans="1:21" ht="30.75" customHeight="1" x14ac:dyDescent="0.15">
      <c r="A49" s="48"/>
      <c r="B49" s="1235"/>
      <c r="C49" s="1236"/>
      <c r="D49" s="62"/>
      <c r="E49" s="1217" t="s">
        <v>16</v>
      </c>
      <c r="F49" s="1217"/>
      <c r="G49" s="1217"/>
      <c r="H49" s="1217"/>
      <c r="I49" s="1217"/>
      <c r="J49" s="1218"/>
      <c r="K49" s="63">
        <v>868</v>
      </c>
      <c r="L49" s="64">
        <v>885</v>
      </c>
      <c r="M49" s="64">
        <v>691</v>
      </c>
      <c r="N49" s="64">
        <v>646</v>
      </c>
      <c r="O49" s="65">
        <v>556</v>
      </c>
      <c r="P49" s="48"/>
      <c r="Q49" s="48"/>
      <c r="R49" s="48"/>
      <c r="S49" s="48"/>
      <c r="T49" s="48"/>
      <c r="U49" s="48"/>
    </row>
    <row r="50" spans="1:21" ht="30.75" customHeight="1" x14ac:dyDescent="0.15">
      <c r="A50" s="48"/>
      <c r="B50" s="1235"/>
      <c r="C50" s="1236"/>
      <c r="D50" s="62"/>
      <c r="E50" s="1217" t="s">
        <v>17</v>
      </c>
      <c r="F50" s="1217"/>
      <c r="G50" s="1217"/>
      <c r="H50" s="1217"/>
      <c r="I50" s="1217"/>
      <c r="J50" s="1218"/>
      <c r="K50" s="63">
        <v>615</v>
      </c>
      <c r="L50" s="64">
        <v>598</v>
      </c>
      <c r="M50" s="64">
        <v>590</v>
      </c>
      <c r="N50" s="64">
        <v>567</v>
      </c>
      <c r="O50" s="65">
        <v>668</v>
      </c>
      <c r="P50" s="48"/>
      <c r="Q50" s="48"/>
      <c r="R50" s="48"/>
      <c r="S50" s="48"/>
      <c r="T50" s="48"/>
      <c r="U50" s="48"/>
    </row>
    <row r="51" spans="1:21" ht="30.75" customHeight="1" x14ac:dyDescent="0.15">
      <c r="A51" s="48"/>
      <c r="B51" s="1237"/>
      <c r="C51" s="1238"/>
      <c r="D51" s="66"/>
      <c r="E51" s="1217" t="s">
        <v>18</v>
      </c>
      <c r="F51" s="1217"/>
      <c r="G51" s="1217"/>
      <c r="H51" s="1217"/>
      <c r="I51" s="1217"/>
      <c r="J51" s="1218"/>
      <c r="K51" s="63">
        <v>0</v>
      </c>
      <c r="L51" s="64">
        <v>0</v>
      </c>
      <c r="M51" s="64">
        <v>0</v>
      </c>
      <c r="N51" s="64">
        <v>0</v>
      </c>
      <c r="O51" s="65">
        <v>0</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5755</v>
      </c>
      <c r="L52" s="64">
        <v>5928</v>
      </c>
      <c r="M52" s="64">
        <v>5855</v>
      </c>
      <c r="N52" s="64">
        <v>5908</v>
      </c>
      <c r="O52" s="65">
        <v>5708</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2173</v>
      </c>
      <c r="L53" s="69">
        <v>1870</v>
      </c>
      <c r="M53" s="69">
        <v>1772</v>
      </c>
      <c r="N53" s="69">
        <v>1866</v>
      </c>
      <c r="O53" s="70">
        <v>1793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3" t="s">
        <v>25</v>
      </c>
      <c r="C57" s="1224"/>
      <c r="D57" s="1227" t="s">
        <v>26</v>
      </c>
      <c r="E57" s="1228"/>
      <c r="F57" s="1228"/>
      <c r="G57" s="1228"/>
      <c r="H57" s="1228"/>
      <c r="I57" s="1228"/>
      <c r="J57" s="1229"/>
      <c r="K57" s="83"/>
      <c r="L57" s="84"/>
      <c r="M57" s="84"/>
      <c r="N57" s="84"/>
      <c r="O57" s="85"/>
    </row>
    <row r="58" spans="1:21" ht="31.5" customHeight="1" thickBot="1" x14ac:dyDescent="0.2">
      <c r="B58" s="1225"/>
      <c r="C58" s="1226"/>
      <c r="D58" s="1230" t="s">
        <v>27</v>
      </c>
      <c r="E58" s="1231"/>
      <c r="F58" s="1231"/>
      <c r="G58" s="1231"/>
      <c r="H58" s="1231"/>
      <c r="I58" s="1231"/>
      <c r="J58" s="123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RnnrPYACuUfe/s5AtMUGyg2H9aCGD0ldxsjXYUDu1kAwhbgqmFgE2ZSHKaslifxIqqaRTlWFHgN7A77IkZeQ==" saltValue="dGr04cSbKBvEeco407XC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3" t="s">
        <v>30</v>
      </c>
      <c r="C41" s="1254"/>
      <c r="D41" s="102"/>
      <c r="E41" s="1255" t="s">
        <v>31</v>
      </c>
      <c r="F41" s="1255"/>
      <c r="G41" s="1255"/>
      <c r="H41" s="1256"/>
      <c r="I41" s="103">
        <v>46051</v>
      </c>
      <c r="J41" s="104">
        <v>45954</v>
      </c>
      <c r="K41" s="104">
        <v>45502</v>
      </c>
      <c r="L41" s="104">
        <v>44960</v>
      </c>
      <c r="M41" s="105">
        <v>44755</v>
      </c>
    </row>
    <row r="42" spans="2:13" ht="27.75" customHeight="1" x14ac:dyDescent="0.15">
      <c r="B42" s="1243"/>
      <c r="C42" s="1244"/>
      <c r="D42" s="106"/>
      <c r="E42" s="1247" t="s">
        <v>32</v>
      </c>
      <c r="F42" s="1247"/>
      <c r="G42" s="1247"/>
      <c r="H42" s="1248"/>
      <c r="I42" s="107">
        <v>7190</v>
      </c>
      <c r="J42" s="108">
        <v>5680</v>
      </c>
      <c r="K42" s="108">
        <v>5419</v>
      </c>
      <c r="L42" s="108">
        <v>4900</v>
      </c>
      <c r="M42" s="109">
        <v>4307</v>
      </c>
    </row>
    <row r="43" spans="2:13" ht="27.75" customHeight="1" x14ac:dyDescent="0.15">
      <c r="B43" s="1243"/>
      <c r="C43" s="1244"/>
      <c r="D43" s="106"/>
      <c r="E43" s="1247" t="s">
        <v>33</v>
      </c>
      <c r="F43" s="1247"/>
      <c r="G43" s="1247"/>
      <c r="H43" s="1248"/>
      <c r="I43" s="107">
        <v>17078</v>
      </c>
      <c r="J43" s="108">
        <v>16928</v>
      </c>
      <c r="K43" s="108">
        <v>17337</v>
      </c>
      <c r="L43" s="108">
        <v>16109</v>
      </c>
      <c r="M43" s="109">
        <v>15011</v>
      </c>
    </row>
    <row r="44" spans="2:13" ht="27.75" customHeight="1" x14ac:dyDescent="0.15">
      <c r="B44" s="1243"/>
      <c r="C44" s="1244"/>
      <c r="D44" s="106"/>
      <c r="E44" s="1247" t="s">
        <v>34</v>
      </c>
      <c r="F44" s="1247"/>
      <c r="G44" s="1247"/>
      <c r="H44" s="1248"/>
      <c r="I44" s="107">
        <v>7086</v>
      </c>
      <c r="J44" s="108">
        <v>6427</v>
      </c>
      <c r="K44" s="108">
        <v>6011</v>
      </c>
      <c r="L44" s="108">
        <v>5985</v>
      </c>
      <c r="M44" s="109">
        <v>5537</v>
      </c>
    </row>
    <row r="45" spans="2:13" ht="27.75" customHeight="1" x14ac:dyDescent="0.15">
      <c r="B45" s="1243"/>
      <c r="C45" s="1244"/>
      <c r="D45" s="106"/>
      <c r="E45" s="1247" t="s">
        <v>35</v>
      </c>
      <c r="F45" s="1247"/>
      <c r="G45" s="1247"/>
      <c r="H45" s="1248"/>
      <c r="I45" s="107">
        <v>6329</v>
      </c>
      <c r="J45" s="108">
        <v>6210</v>
      </c>
      <c r="K45" s="108">
        <v>6102</v>
      </c>
      <c r="L45" s="108">
        <v>6081</v>
      </c>
      <c r="M45" s="109">
        <v>5908</v>
      </c>
    </row>
    <row r="46" spans="2:13" ht="27.75" customHeight="1" x14ac:dyDescent="0.15">
      <c r="B46" s="1243"/>
      <c r="C46" s="1244"/>
      <c r="D46" s="110"/>
      <c r="E46" s="1247" t="s">
        <v>36</v>
      </c>
      <c r="F46" s="1247"/>
      <c r="G46" s="1247"/>
      <c r="H46" s="1248"/>
      <c r="I46" s="107">
        <v>745</v>
      </c>
      <c r="J46" s="108">
        <v>702</v>
      </c>
      <c r="K46" s="108" t="s">
        <v>526</v>
      </c>
      <c r="L46" s="108" t="s">
        <v>526</v>
      </c>
      <c r="M46" s="109" t="s">
        <v>526</v>
      </c>
    </row>
    <row r="47" spans="2:13" ht="27.75" customHeight="1" x14ac:dyDescent="0.15">
      <c r="B47" s="1243"/>
      <c r="C47" s="1244"/>
      <c r="D47" s="111"/>
      <c r="E47" s="1257" t="s">
        <v>37</v>
      </c>
      <c r="F47" s="1258"/>
      <c r="G47" s="1258"/>
      <c r="H47" s="1259"/>
      <c r="I47" s="107" t="s">
        <v>526</v>
      </c>
      <c r="J47" s="108" t="s">
        <v>526</v>
      </c>
      <c r="K47" s="108" t="s">
        <v>526</v>
      </c>
      <c r="L47" s="108" t="s">
        <v>526</v>
      </c>
      <c r="M47" s="109" t="s">
        <v>526</v>
      </c>
    </row>
    <row r="48" spans="2:13" ht="27.75" customHeight="1" x14ac:dyDescent="0.15">
      <c r="B48" s="1243"/>
      <c r="C48" s="1244"/>
      <c r="D48" s="106"/>
      <c r="E48" s="1247" t="s">
        <v>38</v>
      </c>
      <c r="F48" s="1247"/>
      <c r="G48" s="1247"/>
      <c r="H48" s="1248"/>
      <c r="I48" s="107" t="s">
        <v>526</v>
      </c>
      <c r="J48" s="108" t="s">
        <v>526</v>
      </c>
      <c r="K48" s="108" t="s">
        <v>526</v>
      </c>
      <c r="L48" s="108" t="s">
        <v>526</v>
      </c>
      <c r="M48" s="109" t="s">
        <v>526</v>
      </c>
    </row>
    <row r="49" spans="2:13" ht="27.75" customHeight="1" x14ac:dyDescent="0.15">
      <c r="B49" s="1245"/>
      <c r="C49" s="1246"/>
      <c r="D49" s="106"/>
      <c r="E49" s="1247" t="s">
        <v>39</v>
      </c>
      <c r="F49" s="1247"/>
      <c r="G49" s="1247"/>
      <c r="H49" s="1248"/>
      <c r="I49" s="107" t="s">
        <v>526</v>
      </c>
      <c r="J49" s="108" t="s">
        <v>526</v>
      </c>
      <c r="K49" s="108" t="s">
        <v>526</v>
      </c>
      <c r="L49" s="108" t="s">
        <v>526</v>
      </c>
      <c r="M49" s="109" t="s">
        <v>526</v>
      </c>
    </row>
    <row r="50" spans="2:13" ht="27.75" customHeight="1" x14ac:dyDescent="0.15">
      <c r="B50" s="1241" t="s">
        <v>40</v>
      </c>
      <c r="C50" s="1242"/>
      <c r="D50" s="112"/>
      <c r="E50" s="1247" t="s">
        <v>41</v>
      </c>
      <c r="F50" s="1247"/>
      <c r="G50" s="1247"/>
      <c r="H50" s="1248"/>
      <c r="I50" s="107">
        <v>7938</v>
      </c>
      <c r="J50" s="108">
        <v>8069</v>
      </c>
      <c r="K50" s="108">
        <v>7971</v>
      </c>
      <c r="L50" s="108">
        <v>7730</v>
      </c>
      <c r="M50" s="109">
        <v>6818</v>
      </c>
    </row>
    <row r="51" spans="2:13" ht="27.75" customHeight="1" x14ac:dyDescent="0.15">
      <c r="B51" s="1243"/>
      <c r="C51" s="1244"/>
      <c r="D51" s="106"/>
      <c r="E51" s="1247" t="s">
        <v>42</v>
      </c>
      <c r="F51" s="1247"/>
      <c r="G51" s="1247"/>
      <c r="H51" s="1248"/>
      <c r="I51" s="107">
        <v>13060</v>
      </c>
      <c r="J51" s="108">
        <v>13549</v>
      </c>
      <c r="K51" s="108">
        <v>14219</v>
      </c>
      <c r="L51" s="108">
        <v>13763</v>
      </c>
      <c r="M51" s="109">
        <v>13435</v>
      </c>
    </row>
    <row r="52" spans="2:13" ht="27.75" customHeight="1" x14ac:dyDescent="0.15">
      <c r="B52" s="1245"/>
      <c r="C52" s="1246"/>
      <c r="D52" s="106"/>
      <c r="E52" s="1247" t="s">
        <v>43</v>
      </c>
      <c r="F52" s="1247"/>
      <c r="G52" s="1247"/>
      <c r="H52" s="1248"/>
      <c r="I52" s="107">
        <v>46221</v>
      </c>
      <c r="J52" s="108">
        <v>46237</v>
      </c>
      <c r="K52" s="108">
        <v>46195</v>
      </c>
      <c r="L52" s="108">
        <v>45517</v>
      </c>
      <c r="M52" s="109">
        <v>45242</v>
      </c>
    </row>
    <row r="53" spans="2:13" ht="27.75" customHeight="1" thickBot="1" x14ac:dyDescent="0.2">
      <c r="B53" s="1249" t="s">
        <v>44</v>
      </c>
      <c r="C53" s="1250"/>
      <c r="D53" s="113"/>
      <c r="E53" s="1251" t="s">
        <v>45</v>
      </c>
      <c r="F53" s="1251"/>
      <c r="G53" s="1251"/>
      <c r="H53" s="1252"/>
      <c r="I53" s="114">
        <v>17260</v>
      </c>
      <c r="J53" s="115">
        <v>14046</v>
      </c>
      <c r="K53" s="115">
        <v>11986</v>
      </c>
      <c r="L53" s="115">
        <v>11025</v>
      </c>
      <c r="M53" s="116">
        <v>10023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LlHyS5AQ9uS9eY3GahaaWGOoBT9fXKjEiRavUOEyNpOveJzpo1S7x+EvSMvjIjBq/YZnVqJbzLq+Zi3OidysQ==" saltValue="oq/kYPY0IZzIHIV5onor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9"/>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8" t="s">
        <v>48</v>
      </c>
      <c r="D55" s="1268"/>
      <c r="E55" s="1269"/>
      <c r="F55" s="128">
        <v>3918</v>
      </c>
      <c r="G55" s="128">
        <v>3740</v>
      </c>
      <c r="H55" s="129">
        <v>2745</v>
      </c>
    </row>
    <row r="56" spans="2:8" ht="52.5" customHeight="1" x14ac:dyDescent="0.15">
      <c r="B56" s="130"/>
      <c r="C56" s="1270" t="s">
        <v>49</v>
      </c>
      <c r="D56" s="1270"/>
      <c r="E56" s="1271"/>
      <c r="F56" s="131" t="s">
        <v>526</v>
      </c>
      <c r="G56" s="131" t="s">
        <v>526</v>
      </c>
      <c r="H56" s="132" t="s">
        <v>526</v>
      </c>
    </row>
    <row r="57" spans="2:8" ht="53.25" customHeight="1" x14ac:dyDescent="0.15">
      <c r="B57" s="130"/>
      <c r="C57" s="1272" t="s">
        <v>50</v>
      </c>
      <c r="D57" s="1272"/>
      <c r="E57" s="1273"/>
      <c r="F57" s="133">
        <v>2428</v>
      </c>
      <c r="G57" s="133">
        <v>2396</v>
      </c>
      <c r="H57" s="134">
        <v>2461</v>
      </c>
    </row>
    <row r="58" spans="2:8" ht="45.75" customHeight="1" x14ac:dyDescent="0.15">
      <c r="B58" s="135"/>
      <c r="C58" s="1260" t="s">
        <v>617</v>
      </c>
      <c r="D58" s="1261"/>
      <c r="E58" s="1262"/>
      <c r="F58" s="136">
        <v>612</v>
      </c>
      <c r="G58" s="136">
        <v>612</v>
      </c>
      <c r="H58" s="137">
        <v>612</v>
      </c>
    </row>
    <row r="59" spans="2:8" ht="45.75" customHeight="1" x14ac:dyDescent="0.15">
      <c r="B59" s="135"/>
      <c r="C59" s="1260" t="s">
        <v>618</v>
      </c>
      <c r="D59" s="1261"/>
      <c r="E59" s="1262"/>
      <c r="F59" s="136">
        <v>277</v>
      </c>
      <c r="G59" s="136">
        <v>367</v>
      </c>
      <c r="H59" s="137">
        <v>501</v>
      </c>
    </row>
    <row r="60" spans="2:8" ht="45.75" customHeight="1" x14ac:dyDescent="0.15">
      <c r="B60" s="135"/>
      <c r="C60" s="1260" t="s">
        <v>619</v>
      </c>
      <c r="D60" s="1261"/>
      <c r="E60" s="1262"/>
      <c r="F60" s="136">
        <v>170</v>
      </c>
      <c r="G60" s="136">
        <v>171</v>
      </c>
      <c r="H60" s="137">
        <v>166</v>
      </c>
    </row>
    <row r="61" spans="2:8" ht="45.75" customHeight="1" x14ac:dyDescent="0.15">
      <c r="B61" s="135"/>
      <c r="C61" s="1260" t="s">
        <v>622</v>
      </c>
      <c r="D61" s="1261"/>
      <c r="E61" s="1262"/>
      <c r="F61" s="136">
        <v>140</v>
      </c>
      <c r="G61" s="136">
        <v>149</v>
      </c>
      <c r="H61" s="137">
        <v>156</v>
      </c>
    </row>
    <row r="62" spans="2:8" ht="45.75" customHeight="1" thickBot="1" x14ac:dyDescent="0.2">
      <c r="B62" s="138"/>
      <c r="C62" s="1263" t="s">
        <v>620</v>
      </c>
      <c r="D62" s="1264"/>
      <c r="E62" s="1265"/>
      <c r="F62" s="139">
        <v>133</v>
      </c>
      <c r="G62" s="139">
        <v>134</v>
      </c>
      <c r="H62" s="140">
        <v>134</v>
      </c>
    </row>
    <row r="63" spans="2:8" ht="52.5" customHeight="1" thickBot="1" x14ac:dyDescent="0.2">
      <c r="B63" s="141"/>
      <c r="C63" s="1266" t="s">
        <v>51</v>
      </c>
      <c r="D63" s="1266"/>
      <c r="E63" s="1267"/>
      <c r="F63" s="142">
        <v>6346</v>
      </c>
      <c r="G63" s="142">
        <v>6136</v>
      </c>
      <c r="H63" s="143">
        <v>5205</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row r="71" s="1" customFormat="1" ht="0" hidden="1" customHeight="1" x14ac:dyDescent="0.15"/>
    <row r="72" s="1" customFormat="1" ht="0" hidden="1" customHeight="1" x14ac:dyDescent="0.15"/>
    <row r="73" s="1" customFormat="1" ht="0" hidden="1" customHeight="1" x14ac:dyDescent="0.15"/>
    <row r="74" s="1" customFormat="1" ht="0" hidden="1" customHeight="1" x14ac:dyDescent="0.15"/>
    <row r="75" s="1" customFormat="1" ht="0" hidden="1" customHeight="1" x14ac:dyDescent="0.15"/>
    <row r="76" s="1" customFormat="1" ht="0" hidden="1" customHeight="1" x14ac:dyDescent="0.15"/>
    <row r="77" s="1" customFormat="1" ht="0" hidden="1" customHeight="1" x14ac:dyDescent="0.15"/>
    <row r="78" s="1" customFormat="1" ht="0" hidden="1" customHeight="1" x14ac:dyDescent="0.15"/>
    <row r="79" s="1" customFormat="1" ht="0" hidden="1" customHeight="1" x14ac:dyDescent="0.15"/>
  </sheetData>
  <sheetProtection algorithmName="SHA-512" hashValue="GbDHxvpMySagbX5uImqOOv8m9Dr0EhPp+1nAUd5B3WynzBePfXtT2S9MdjM07nJnCcNq9Wmj9ubAU5BP5N/v+Q==" saltValue="+b6iXH2HPr+3KF8seHu5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65997</v>
      </c>
      <c r="E3" s="162"/>
      <c r="F3" s="163">
        <v>63257</v>
      </c>
      <c r="G3" s="164"/>
      <c r="H3" s="165"/>
    </row>
    <row r="4" spans="1:8" x14ac:dyDescent="0.15">
      <c r="A4" s="166"/>
      <c r="B4" s="167"/>
      <c r="C4" s="168"/>
      <c r="D4" s="169">
        <v>43355</v>
      </c>
      <c r="E4" s="170"/>
      <c r="F4" s="171">
        <v>27259</v>
      </c>
      <c r="G4" s="172"/>
      <c r="H4" s="173"/>
    </row>
    <row r="5" spans="1:8" x14ac:dyDescent="0.15">
      <c r="A5" s="154" t="s">
        <v>559</v>
      </c>
      <c r="B5" s="159"/>
      <c r="C5" s="160"/>
      <c r="D5" s="161">
        <v>61808</v>
      </c>
      <c r="E5" s="162"/>
      <c r="F5" s="163">
        <v>52308</v>
      </c>
      <c r="G5" s="164"/>
      <c r="H5" s="165"/>
    </row>
    <row r="6" spans="1:8" x14ac:dyDescent="0.15">
      <c r="A6" s="166"/>
      <c r="B6" s="167"/>
      <c r="C6" s="168"/>
      <c r="D6" s="169">
        <v>40535</v>
      </c>
      <c r="E6" s="170"/>
      <c r="F6" s="171">
        <v>28695</v>
      </c>
      <c r="G6" s="172"/>
      <c r="H6" s="173"/>
    </row>
    <row r="7" spans="1:8" x14ac:dyDescent="0.15">
      <c r="A7" s="154" t="s">
        <v>560</v>
      </c>
      <c r="B7" s="159"/>
      <c r="C7" s="160"/>
      <c r="D7" s="161">
        <v>60647</v>
      </c>
      <c r="E7" s="162"/>
      <c r="F7" s="163">
        <v>46402</v>
      </c>
      <c r="G7" s="164"/>
      <c r="H7" s="165"/>
    </row>
    <row r="8" spans="1:8" x14ac:dyDescent="0.15">
      <c r="A8" s="166"/>
      <c r="B8" s="167"/>
      <c r="C8" s="168"/>
      <c r="D8" s="169">
        <v>38749</v>
      </c>
      <c r="E8" s="170"/>
      <c r="F8" s="171">
        <v>26897</v>
      </c>
      <c r="G8" s="172"/>
      <c r="H8" s="173"/>
    </row>
    <row r="9" spans="1:8" x14ac:dyDescent="0.15">
      <c r="A9" s="154" t="s">
        <v>561</v>
      </c>
      <c r="B9" s="159"/>
      <c r="C9" s="160"/>
      <c r="D9" s="161">
        <v>57928</v>
      </c>
      <c r="E9" s="162"/>
      <c r="F9" s="163">
        <v>66343</v>
      </c>
      <c r="G9" s="164"/>
      <c r="H9" s="165"/>
    </row>
    <row r="10" spans="1:8" x14ac:dyDescent="0.15">
      <c r="A10" s="166"/>
      <c r="B10" s="167"/>
      <c r="C10" s="168"/>
      <c r="D10" s="169">
        <v>30243</v>
      </c>
      <c r="E10" s="170"/>
      <c r="F10" s="171">
        <v>34529</v>
      </c>
      <c r="G10" s="172"/>
      <c r="H10" s="173"/>
    </row>
    <row r="11" spans="1:8" x14ac:dyDescent="0.15">
      <c r="A11" s="154" t="s">
        <v>562</v>
      </c>
      <c r="B11" s="159"/>
      <c r="C11" s="160"/>
      <c r="D11" s="161">
        <v>62885</v>
      </c>
      <c r="E11" s="162"/>
      <c r="F11" s="163">
        <v>56416</v>
      </c>
      <c r="G11" s="164"/>
      <c r="H11" s="165"/>
    </row>
    <row r="12" spans="1:8" x14ac:dyDescent="0.15">
      <c r="A12" s="166"/>
      <c r="B12" s="167"/>
      <c r="C12" s="174"/>
      <c r="D12" s="169">
        <v>35423</v>
      </c>
      <c r="E12" s="170"/>
      <c r="F12" s="171">
        <v>32623</v>
      </c>
      <c r="G12" s="172"/>
      <c r="H12" s="173"/>
    </row>
    <row r="13" spans="1:8" x14ac:dyDescent="0.15">
      <c r="A13" s="154"/>
      <c r="B13" s="159"/>
      <c r="C13" s="175"/>
      <c r="D13" s="176">
        <v>61853</v>
      </c>
      <c r="E13" s="177"/>
      <c r="F13" s="178">
        <v>56945</v>
      </c>
      <c r="G13" s="179"/>
      <c r="H13" s="165"/>
    </row>
    <row r="14" spans="1:8" x14ac:dyDescent="0.15">
      <c r="A14" s="166"/>
      <c r="B14" s="167"/>
      <c r="C14" s="168"/>
      <c r="D14" s="169">
        <v>37661</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3.72</v>
      </c>
      <c r="C19" s="180">
        <f>ROUND(VALUE(SUBSTITUTE(実質収支比率等に係る経年分析!G$48,"▲","-")),2)</f>
        <v>4.43</v>
      </c>
      <c r="D19" s="180">
        <f>ROUND(VALUE(SUBSTITUTE(実質収支比率等に係る経年分析!H$48,"▲","-")),2)</f>
        <v>5.08</v>
      </c>
      <c r="E19" s="180">
        <f>ROUND(VALUE(SUBSTITUTE(実質収支比率等に係る経年分析!I$48,"▲","-")),2)</f>
        <v>5.34</v>
      </c>
      <c r="F19" s="180">
        <f>ROUND(VALUE(SUBSTITUTE(実質収支比率等に係る経年分析!J$48,"▲","-")),2)</f>
        <v>5.8</v>
      </c>
    </row>
    <row r="20" spans="1:11" x14ac:dyDescent="0.15">
      <c r="A20" s="180" t="s">
        <v>55</v>
      </c>
      <c r="B20" s="180">
        <f>ROUND(VALUE(SUBSTITUTE(実質収支比率等に係る経年分析!F$47,"▲","-")),2)</f>
        <v>16.66</v>
      </c>
      <c r="C20" s="180">
        <f>ROUND(VALUE(SUBSTITUTE(実質収支比率等に係る経年分析!G$47,"▲","-")),2)</f>
        <v>15.32</v>
      </c>
      <c r="D20" s="180">
        <f>ROUND(VALUE(SUBSTITUTE(実質収支比率等に係る経年分析!H$47,"▲","-")),2)</f>
        <v>14.67</v>
      </c>
      <c r="E20" s="180">
        <f>ROUND(VALUE(SUBSTITUTE(実質収支比率等に係る経年分析!I$47,"▲","-")),2)</f>
        <v>13.88</v>
      </c>
      <c r="F20" s="180">
        <f>ROUND(VALUE(SUBSTITUTE(実質収支比率等に係る経年分析!J$47,"▲","-")),2)</f>
        <v>10.06</v>
      </c>
    </row>
    <row r="21" spans="1:11" x14ac:dyDescent="0.15">
      <c r="A21" s="180" t="s">
        <v>56</v>
      </c>
      <c r="B21" s="180">
        <f>IF(ISNUMBER(VALUE(SUBSTITUTE(実質収支比率等に係る経年分析!F$49,"▲","-"))),ROUND(VALUE(SUBSTITUTE(実質収支比率等に係る経年分析!F$49,"▲","-")),2),NA())</f>
        <v>-1.67</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0.03</v>
      </c>
      <c r="E21" s="180">
        <f>IF(ISNUMBER(VALUE(SUBSTITUTE(実質収支比率等に係る経年分析!I$49,"▲","-"))),ROUND(VALUE(SUBSTITUTE(実質収支比率等に係る経年分析!I$49,"▲","-")),2),NA())</f>
        <v>-0.35</v>
      </c>
      <c r="F21" s="180">
        <f>IF(ISNUMBER(VALUE(SUBSTITUTE(実質収支比率等に係る経年分析!J$49,"▲","-"))),ROUND(VALUE(SUBSTITUTE(実質収支比率等に係る経年分析!J$49,"▲","-")),2),NA())</f>
        <v>-3.12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2.4700000000000002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公共用地取得特別会計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5755</v>
      </c>
      <c r="E42" s="182"/>
      <c r="F42" s="182"/>
      <c r="G42" s="182">
        <f>'実質公債費比率（分子）の構造'!L$52</f>
        <v>5928</v>
      </c>
      <c r="H42" s="182"/>
      <c r="I42" s="182"/>
      <c r="J42" s="182">
        <f>'実質公債費比率（分子）の構造'!M$52</f>
        <v>5855</v>
      </c>
      <c r="K42" s="182"/>
      <c r="L42" s="182"/>
      <c r="M42" s="182">
        <f>'実質公債費比率（分子）の構造'!N$52</f>
        <v>5908</v>
      </c>
      <c r="N42" s="182"/>
      <c r="O42" s="182"/>
      <c r="P42" s="182">
        <f>'実質公債費比率（分子）の構造'!O$52</f>
        <v>5708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615</v>
      </c>
      <c r="C44" s="182"/>
      <c r="D44" s="182"/>
      <c r="E44" s="182">
        <f>'実質公債費比率（分子）の構造'!L$50</f>
        <v>598</v>
      </c>
      <c r="F44" s="182"/>
      <c r="G44" s="182"/>
      <c r="H44" s="182">
        <f>'実質公債費比率（分子）の構造'!M$50</f>
        <v>590</v>
      </c>
      <c r="I44" s="182"/>
      <c r="J44" s="182"/>
      <c r="K44" s="182">
        <f>'実質公債費比率（分子）の構造'!N$50</f>
        <v>567</v>
      </c>
      <c r="L44" s="182"/>
      <c r="M44" s="182"/>
      <c r="N44" s="182">
        <f>'実質公債費比率（分子）の構造'!O$50</f>
        <v>668</v>
      </c>
      <c r="O44" s="182"/>
      <c r="P44" s="182"/>
    </row>
    <row r="45" spans="1:16" x14ac:dyDescent="0.15">
      <c r="A45" s="182" t="s">
        <v>66</v>
      </c>
      <c r="B45" s="182">
        <f>'実質公債費比率（分子）の構造'!K$49</f>
        <v>868</v>
      </c>
      <c r="C45" s="182"/>
      <c r="D45" s="182"/>
      <c r="E45" s="182">
        <f>'実質公債費比率（分子）の構造'!L$49</f>
        <v>885</v>
      </c>
      <c r="F45" s="182"/>
      <c r="G45" s="182"/>
      <c r="H45" s="182">
        <f>'実質公債費比率（分子）の構造'!M$49</f>
        <v>691</v>
      </c>
      <c r="I45" s="182"/>
      <c r="J45" s="182"/>
      <c r="K45" s="182">
        <f>'実質公債費比率（分子）の構造'!N$49</f>
        <v>646</v>
      </c>
      <c r="L45" s="182"/>
      <c r="M45" s="182"/>
      <c r="N45" s="182">
        <f>'実質公債費比率（分子）の構造'!O$49</f>
        <v>556</v>
      </c>
      <c r="O45" s="182"/>
      <c r="P45" s="182"/>
    </row>
    <row r="46" spans="1:16" x14ac:dyDescent="0.15">
      <c r="A46" s="182" t="s">
        <v>67</v>
      </c>
      <c r="B46" s="182">
        <f>'実質公債費比率（分子）の構造'!K$48</f>
        <v>1206</v>
      </c>
      <c r="C46" s="182"/>
      <c r="D46" s="182"/>
      <c r="E46" s="182">
        <f>'実質公債費比率（分子）の構造'!L$48</f>
        <v>1105</v>
      </c>
      <c r="F46" s="182"/>
      <c r="G46" s="182"/>
      <c r="H46" s="182">
        <f>'実質公債費比率（分子）の構造'!M$48</f>
        <v>1160</v>
      </c>
      <c r="I46" s="182"/>
      <c r="J46" s="182"/>
      <c r="K46" s="182">
        <f>'実質公債費比率（分子）の構造'!N$48</f>
        <v>1173</v>
      </c>
      <c r="L46" s="182"/>
      <c r="M46" s="182"/>
      <c r="N46" s="182">
        <f>'実質公債費比率（分子）の構造'!O$48</f>
        <v>1048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5239</v>
      </c>
      <c r="C49" s="182"/>
      <c r="D49" s="182"/>
      <c r="E49" s="182">
        <f>'実質公債費比率（分子）の構造'!L$45</f>
        <v>5210</v>
      </c>
      <c r="F49" s="182"/>
      <c r="G49" s="182"/>
      <c r="H49" s="182">
        <f>'実質公債費比率（分子）の構造'!M$45</f>
        <v>5186</v>
      </c>
      <c r="I49" s="182"/>
      <c r="J49" s="182"/>
      <c r="K49" s="182">
        <f>'実質公債費比率（分子）の構造'!N$45</f>
        <v>5388</v>
      </c>
      <c r="L49" s="182"/>
      <c r="M49" s="182"/>
      <c r="N49" s="182">
        <f>'実質公債費比率（分子）の構造'!O$45</f>
        <v>5229</v>
      </c>
      <c r="O49" s="182"/>
      <c r="P49" s="182"/>
    </row>
    <row r="50" spans="1:16" x14ac:dyDescent="0.15">
      <c r="A50" s="182" t="s">
        <v>71</v>
      </c>
      <c r="B50" s="182" t="e">
        <f>NA()</f>
        <v>#N/A</v>
      </c>
      <c r="C50" s="182">
        <f>IF(ISNUMBER('実質公債費比率（分子）の構造'!K$53),'実質公債費比率（分子）の構造'!K$53,NA())</f>
        <v>2173</v>
      </c>
      <c r="D50" s="182" t="e">
        <f>NA()</f>
        <v>#N/A</v>
      </c>
      <c r="E50" s="182" t="e">
        <f>NA()</f>
        <v>#N/A</v>
      </c>
      <c r="F50" s="182">
        <f>IF(ISNUMBER('実質公債費比率（分子）の構造'!L$53),'実質公債費比率（分子）の構造'!L$53,NA())</f>
        <v>1870</v>
      </c>
      <c r="G50" s="182" t="e">
        <f>NA()</f>
        <v>#N/A</v>
      </c>
      <c r="H50" s="182" t="e">
        <f>NA()</f>
        <v>#N/A</v>
      </c>
      <c r="I50" s="182">
        <f>IF(ISNUMBER('実質公債費比率（分子）の構造'!M$53),'実質公債費比率（分子）の構造'!M$53,NA())</f>
        <v>1772</v>
      </c>
      <c r="J50" s="182" t="e">
        <f>NA()</f>
        <v>#N/A</v>
      </c>
      <c r="K50" s="182" t="e">
        <f>NA()</f>
        <v>#N/A</v>
      </c>
      <c r="L50" s="182">
        <f>IF(ISNUMBER('実質公債費比率（分子）の構造'!N$53),'実質公債費比率（分子）の構造'!N$53,NA())</f>
        <v>1866</v>
      </c>
      <c r="M50" s="182" t="e">
        <f>NA()</f>
        <v>#N/A</v>
      </c>
      <c r="N50" s="182" t="e">
        <f>NA()</f>
        <v>#N/A</v>
      </c>
      <c r="O50" s="182">
        <f>IF(ISNUMBER('実質公債費比率（分子）の構造'!O$53),'実質公債費比率（分子）の構造'!O$53,NA())</f>
        <v>1793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46221</v>
      </c>
      <c r="E56" s="181"/>
      <c r="F56" s="181"/>
      <c r="G56" s="181">
        <f>'将来負担比率（分子）の構造'!J$52</f>
        <v>46237</v>
      </c>
      <c r="H56" s="181"/>
      <c r="I56" s="181"/>
      <c r="J56" s="181">
        <f>'将来負担比率（分子）の構造'!K$52</f>
        <v>46195</v>
      </c>
      <c r="K56" s="181"/>
      <c r="L56" s="181"/>
      <c r="M56" s="181">
        <f>'将来負担比率（分子）の構造'!L$52</f>
        <v>45517</v>
      </c>
      <c r="N56" s="181"/>
      <c r="O56" s="181"/>
      <c r="P56" s="181">
        <f>'将来負担比率（分子）の構造'!M$52</f>
        <v>45242</v>
      </c>
    </row>
    <row r="57" spans="1:16" x14ac:dyDescent="0.15">
      <c r="A57" s="181" t="s">
        <v>42</v>
      </c>
      <c r="B57" s="181"/>
      <c r="C57" s="181"/>
      <c r="D57" s="181">
        <f>'将来負担比率（分子）の構造'!I$51</f>
        <v>13060</v>
      </c>
      <c r="E57" s="181"/>
      <c r="F57" s="181"/>
      <c r="G57" s="181">
        <f>'将来負担比率（分子）の構造'!J$51</f>
        <v>13549</v>
      </c>
      <c r="H57" s="181"/>
      <c r="I57" s="181"/>
      <c r="J57" s="181">
        <f>'将来負担比率（分子）の構造'!K$51</f>
        <v>14219</v>
      </c>
      <c r="K57" s="181"/>
      <c r="L57" s="181"/>
      <c r="M57" s="181">
        <f>'将来負担比率（分子）の構造'!L$51</f>
        <v>13763</v>
      </c>
      <c r="N57" s="181"/>
      <c r="O57" s="181"/>
      <c r="P57" s="181">
        <f>'将来負担比率（分子）の構造'!M$51</f>
        <v>13435</v>
      </c>
    </row>
    <row r="58" spans="1:16" x14ac:dyDescent="0.15">
      <c r="A58" s="181" t="s">
        <v>41</v>
      </c>
      <c r="B58" s="181"/>
      <c r="C58" s="181"/>
      <c r="D58" s="181">
        <f>'将来負担比率（分子）の構造'!I$50</f>
        <v>7938</v>
      </c>
      <c r="E58" s="181"/>
      <c r="F58" s="181"/>
      <c r="G58" s="181">
        <f>'将来負担比率（分子）の構造'!J$50</f>
        <v>8069</v>
      </c>
      <c r="H58" s="181"/>
      <c r="I58" s="181"/>
      <c r="J58" s="181">
        <f>'将来負担比率（分子）の構造'!K$50</f>
        <v>7971</v>
      </c>
      <c r="K58" s="181"/>
      <c r="L58" s="181"/>
      <c r="M58" s="181">
        <f>'将来負担比率（分子）の構造'!L$50</f>
        <v>7730</v>
      </c>
      <c r="N58" s="181"/>
      <c r="O58" s="181"/>
      <c r="P58" s="181">
        <f>'将来負担比率（分子）の構造'!M$50</f>
        <v>6818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745</v>
      </c>
      <c r="C61" s="181"/>
      <c r="D61" s="181"/>
      <c r="E61" s="181">
        <f>'将来負担比率（分子）の構造'!J$46</f>
        <v>702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6329</v>
      </c>
      <c r="C62" s="181"/>
      <c r="D62" s="181"/>
      <c r="E62" s="181">
        <f>'将来負担比率（分子）の構造'!J$45</f>
        <v>6210</v>
      </c>
      <c r="F62" s="181"/>
      <c r="G62" s="181"/>
      <c r="H62" s="181">
        <f>'将来負担比率（分子）の構造'!K$45</f>
        <v>6102</v>
      </c>
      <c r="I62" s="181"/>
      <c r="J62" s="181"/>
      <c r="K62" s="181">
        <f>'将来負担比率（分子）の構造'!L$45</f>
        <v>6081</v>
      </c>
      <c r="L62" s="181"/>
      <c r="M62" s="181"/>
      <c r="N62" s="181">
        <f>'将来負担比率（分子）の構造'!M$45</f>
        <v>5908</v>
      </c>
      <c r="O62" s="181"/>
      <c r="P62" s="181"/>
    </row>
    <row r="63" spans="1:16" x14ac:dyDescent="0.15">
      <c r="A63" s="181" t="s">
        <v>34</v>
      </c>
      <c r="B63" s="181">
        <f>'将来負担比率（分子）の構造'!I$44</f>
        <v>7086</v>
      </c>
      <c r="C63" s="181"/>
      <c r="D63" s="181"/>
      <c r="E63" s="181">
        <f>'将来負担比率（分子）の構造'!J$44</f>
        <v>6427</v>
      </c>
      <c r="F63" s="181"/>
      <c r="G63" s="181"/>
      <c r="H63" s="181">
        <f>'将来負担比率（分子）の構造'!K$44</f>
        <v>6011</v>
      </c>
      <c r="I63" s="181"/>
      <c r="J63" s="181"/>
      <c r="K63" s="181">
        <f>'将来負担比率（分子）の構造'!L$44</f>
        <v>5985</v>
      </c>
      <c r="L63" s="181"/>
      <c r="M63" s="181"/>
      <c r="N63" s="181">
        <f>'将来負担比率（分子）の構造'!M$44</f>
        <v>5537</v>
      </c>
      <c r="O63" s="181"/>
      <c r="P63" s="181"/>
    </row>
    <row r="64" spans="1:16" x14ac:dyDescent="0.15">
      <c r="A64" s="181" t="s">
        <v>33</v>
      </c>
      <c r="B64" s="181">
        <f>'将来負担比率（分子）の構造'!I$43</f>
        <v>17078</v>
      </c>
      <c r="C64" s="181"/>
      <c r="D64" s="181"/>
      <c r="E64" s="181">
        <f>'将来負担比率（分子）の構造'!J$43</f>
        <v>16928</v>
      </c>
      <c r="F64" s="181"/>
      <c r="G64" s="181"/>
      <c r="H64" s="181">
        <f>'将来負担比率（分子）の構造'!K$43</f>
        <v>17337</v>
      </c>
      <c r="I64" s="181"/>
      <c r="J64" s="181"/>
      <c r="K64" s="181">
        <f>'将来負担比率（分子）の構造'!L$43</f>
        <v>16109</v>
      </c>
      <c r="L64" s="181"/>
      <c r="M64" s="181"/>
      <c r="N64" s="181">
        <f>'将来負担比率（分子）の構造'!M$43</f>
        <v>15011</v>
      </c>
      <c r="O64" s="181"/>
      <c r="P64" s="181"/>
    </row>
    <row r="65" spans="1:16" x14ac:dyDescent="0.15">
      <c r="A65" s="181" t="s">
        <v>32</v>
      </c>
      <c r="B65" s="181">
        <f>'将来負担比率（分子）の構造'!I$42</f>
        <v>7190</v>
      </c>
      <c r="C65" s="181"/>
      <c r="D65" s="181"/>
      <c r="E65" s="181">
        <f>'将来負担比率（分子）の構造'!J$42</f>
        <v>5680</v>
      </c>
      <c r="F65" s="181"/>
      <c r="G65" s="181"/>
      <c r="H65" s="181">
        <f>'将来負担比率（分子）の構造'!K$42</f>
        <v>5419</v>
      </c>
      <c r="I65" s="181"/>
      <c r="J65" s="181"/>
      <c r="K65" s="181">
        <f>'将来負担比率（分子）の構造'!L$42</f>
        <v>4900</v>
      </c>
      <c r="L65" s="181"/>
      <c r="M65" s="181"/>
      <c r="N65" s="181">
        <f>'将来負担比率（分子）の構造'!M$42</f>
        <v>4307</v>
      </c>
      <c r="O65" s="181"/>
      <c r="P65" s="181"/>
    </row>
    <row r="66" spans="1:16" x14ac:dyDescent="0.15">
      <c r="A66" s="181" t="s">
        <v>31</v>
      </c>
      <c r="B66" s="181">
        <f>'将来負担比率（分子）の構造'!I$41</f>
        <v>46051</v>
      </c>
      <c r="C66" s="181"/>
      <c r="D66" s="181"/>
      <c r="E66" s="181">
        <f>'将来負担比率（分子）の構造'!J$41</f>
        <v>45954</v>
      </c>
      <c r="F66" s="181"/>
      <c r="G66" s="181"/>
      <c r="H66" s="181">
        <f>'将来負担比率（分子）の構造'!K$41</f>
        <v>45502</v>
      </c>
      <c r="I66" s="181"/>
      <c r="J66" s="181"/>
      <c r="K66" s="181">
        <f>'将来負担比率（分子）の構造'!L$41</f>
        <v>44960</v>
      </c>
      <c r="L66" s="181"/>
      <c r="M66" s="181"/>
      <c r="N66" s="181">
        <f>'将来負担比率（分子）の構造'!M$41</f>
        <v>44755</v>
      </c>
      <c r="O66" s="181"/>
      <c r="P66" s="181"/>
    </row>
    <row r="67" spans="1:16" x14ac:dyDescent="0.15">
      <c r="A67" s="181" t="s">
        <v>75</v>
      </c>
      <c r="B67" s="181" t="e">
        <f>NA()</f>
        <v>#N/A</v>
      </c>
      <c r="C67" s="181">
        <f>IF(ISNUMBER('将来負担比率（分子）の構造'!I$53), IF('将来負担比率（分子）の構造'!I$53 &lt; 0, 0, '将来負担比率（分子）の構造'!I$53), NA())</f>
        <v>17260</v>
      </c>
      <c r="D67" s="181" t="e">
        <f>NA()</f>
        <v>#N/A</v>
      </c>
      <c r="E67" s="181" t="e">
        <f>NA()</f>
        <v>#N/A</v>
      </c>
      <c r="F67" s="181">
        <f>IF(ISNUMBER('将来負担比率（分子）の構造'!J$53), IF('将来負担比率（分子）の構造'!J$53 &lt; 0, 0, '将来負担比率（分子）の構造'!J$53), NA())</f>
        <v>14046</v>
      </c>
      <c r="G67" s="181" t="e">
        <f>NA()</f>
        <v>#N/A</v>
      </c>
      <c r="H67" s="181" t="e">
        <f>NA()</f>
        <v>#N/A</v>
      </c>
      <c r="I67" s="181">
        <f>IF(ISNUMBER('将来負担比率（分子）の構造'!K$53), IF('将来負担比率（分子）の構造'!K$53 &lt; 0, 0, '将来負担比率（分子）の構造'!K$53), NA())</f>
        <v>11986</v>
      </c>
      <c r="J67" s="181" t="e">
        <f>NA()</f>
        <v>#N/A</v>
      </c>
      <c r="K67" s="181" t="e">
        <f>NA()</f>
        <v>#N/A</v>
      </c>
      <c r="L67" s="181">
        <f>IF(ISNUMBER('将来負担比率（分子）の構造'!L$53), IF('将来負担比率（分子）の構造'!L$53 &lt; 0, 0, '将来負担比率（分子）の構造'!L$53), NA())</f>
        <v>11025</v>
      </c>
      <c r="M67" s="181" t="e">
        <f>NA()</f>
        <v>#N/A</v>
      </c>
      <c r="N67" s="181" t="e">
        <f>NA()</f>
        <v>#N/A</v>
      </c>
      <c r="O67" s="181">
        <f>IF(ISNUMBER('将来負担比率（分子）の構造'!M$53), IF('将来負担比率（分子）の構造'!M$53 &lt; 0, 0, '将来負担比率（分子）の構造'!M$53), NA())</f>
        <v>10023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3918</v>
      </c>
      <c r="C72" s="185">
        <f>基金残高に係る経年分析!G55</f>
        <v>3740</v>
      </c>
      <c r="D72" s="185">
        <f>基金残高に係る経年分析!H55</f>
        <v>2745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2428</v>
      </c>
      <c r="C74" s="185">
        <f>基金残高に係る経年分析!G57</f>
        <v>2396</v>
      </c>
      <c r="D74" s="185">
        <f>基金残高に係る経年分析!H57</f>
        <v>2461</v>
      </c>
    </row>
  </sheetData>
  <sheetProtection algorithmName="SHA-512" hashValue="ASQh+kOERyjFdVTzfzGtXFD21UT/V98iOxgX0YInjugpBuff9a5bXiBPtsUA2XJiRZVJuPm+rpQ4+imKQE1Qfg==" saltValue="8Di04J/7UxDr6iHTALIx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齊藤 康介</cp:lastModifiedBy>
  <cp:lastPrinted>2022-03-10T01:12:41Z</cp:lastPrinted>
  <dcterms:created xsi:type="dcterms:W3CDTF">2022-02-02T05:22:44Z</dcterms:created>
  <dcterms:modified xsi:type="dcterms:W3CDTF">2022-03-10T23:58:46Z</dcterms:modified>
  <cp:category/>
</cp:coreProperties>
</file>