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J:\財政課\財政係\０６財政\決算統計\●18 財政状況資料集\0316【修正依頼：318（水）〆】令和６年度財政状況資料集の作成等について\"/>
    </mc:Choice>
  </mc:AlternateContent>
  <xr:revisionPtr revIDLastSave="0" documentId="13_ncr:1_{C36AB153-7646-4F77-AAB5-24A5706E8381}" xr6:coauthVersionLast="47" xr6:coauthVersionMax="47" xr10:uidLastSave="{00000000-0000-0000-0000-000000000000}"/>
  <bookViews>
    <workbookView xWindow="-105" yWindow="16080" windowWidth="19440" windowHeight="115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8"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BE42" i="10"/>
  <c r="AM42" i="10"/>
  <c r="U42" i="10"/>
  <c r="C42" i="10"/>
  <c r="BE41" i="10"/>
  <c r="AM41" i="10"/>
  <c r="U41" i="10"/>
  <c r="C41" i="10"/>
  <c r="BE40" i="10"/>
  <c r="AM40" i="10"/>
  <c r="U40" i="10"/>
  <c r="C40" i="10"/>
  <c r="BE39" i="10"/>
  <c r="AM39" i="10"/>
  <c r="U39" i="10"/>
  <c r="C39" i="10"/>
  <c r="BE38" i="10"/>
  <c r="U38" i="10"/>
  <c r="C38" i="10"/>
  <c r="BE37" i="10"/>
  <c r="U37" i="10"/>
  <c r="C37" i="10"/>
  <c r="BE36" i="10"/>
  <c r="BE35" i="10"/>
  <c r="CO34" i="10"/>
  <c r="CO35" i="10" s="1"/>
  <c r="CO36" i="10" s="1"/>
  <c r="CO37" i="10" s="1"/>
  <c r="CO38" i="10" s="1"/>
  <c r="CO39" i="10" s="1"/>
  <c r="CO40" i="10" s="1"/>
  <c r="CO41" i="10" s="1"/>
  <c r="CO42" i="10" s="1"/>
  <c r="BW34" i="10"/>
  <c r="BW35" i="10" s="1"/>
  <c r="BW36" i="10" s="1"/>
  <c r="BW37" i="10" s="1"/>
  <c r="BW38" i="10" s="1"/>
  <c r="BW39" i="10" s="1"/>
  <c r="BW40" i="10" s="1"/>
  <c r="BW41" i="10" s="1"/>
  <c r="BW42" i="10" s="1"/>
  <c r="BW43" i="10" s="1"/>
  <c r="BE34" i="10"/>
  <c r="C34" i="10"/>
  <c r="C35" i="10" s="1"/>
  <c r="C36"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s="1"/>
  <c r="AM36" i="10" s="1"/>
  <c r="AM37" i="10" s="1"/>
  <c r="AM38" i="10" s="1"/>
</calcChain>
</file>

<file path=xl/sharedStrings.xml><?xml version="1.0" encoding="utf-8"?>
<sst xmlns="http://schemas.openxmlformats.org/spreadsheetml/2006/main" count="1096" uniqueCount="580">
  <si>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</si>
  <si>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</si>
  <si>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</si>
  <si>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</si>
  <si>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</si>
  <si>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</si>
  <si>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</si>
  <si>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</si>
  <si>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</si>
  <si>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</si>
  <si>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</si>
  <si>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</si>
  <si>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</si>
  <si>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</si>
  <si>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</si>
  <si>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</si>
  <si>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</si>
  <si>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</si>
  <si>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</si>
  <si>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</si>
  <si>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</si>
  <si>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</si>
  <si>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</si>
  <si>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</si>
  <si>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</si>
  <si>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</si>
  <si>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</si>
  <si>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</si>
  <si>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</si>
  <si>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</si>
  <si>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</si>
  <si>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</si>
  <si>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</si>
  <si>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</si>
  <si>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</si>
  <si>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</si>
  <si>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</si>
  <si>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</si>
  <si>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</si>
  <si>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</si>
  <si>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</si>
  <si>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</si>
  <si>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</si>
  <si>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</si>
  <si>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</si>
  <si>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</si>
  <si>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</si>
  <si>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</si>
  <si>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</si>
  <si>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</si>
  <si>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</si>
  <si>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</si>
  <si>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</si>
  <si>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</si>
  <si>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</si>
  <si>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</si>
  <si>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</si>
  <si>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</si>
  <si>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</si>
  <si>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</si>
  <si>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</si>
  <si>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</si>
  <si>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</si>
  <si>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</si>
  <si>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</si>
  <si>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</si>
  <si>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</si>
  <si>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</si>
  <si>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</si>
  <si>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</si>
  <si>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</si>
  <si>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</si>
  <si>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</si>
  <si>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</si>
  <si>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</si>
  <si>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</si>
  <si>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</si>
  <si>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</si>
  <si>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</si>
  <si>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</si>
  <si>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</si>
  <si>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</si>
  <si>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</si>
  <si>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</si>
  <si>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</si>
  <si>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</si>
  <si>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</si>
  <si>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</si>
  <si>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</si>
  <si>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</si>
  <si>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</si>
  <si>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</si>
  <si>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</si>
  <si>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</si>
  <si>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掛川市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</si>
  <si>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</si>
  <si>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</si>
  <si>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</si>
  <si>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</si>
  <si>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</si>
  <si>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</si>
  <si>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</si>
  <si>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</si>
  <si>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</si>
  <si>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</si>
  <si>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</si>
  <si>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</si>
  <si>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</si>
  <si>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</si>
  <si>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</si>
  <si>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</si>
  <si>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</si>
  <si>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</si>
  <si>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</si>
  <si>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</si>
  <si>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</si>
  <si>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</si>
  <si>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</si>
  <si>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</si>
  <si>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</si>
  <si>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</si>
  <si>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</si>
  <si>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</si>
  <si>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</si>
  <si>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</si>
  <si>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</si>
  <si>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</si>
  <si>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</si>
  <si>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</si>
  <si>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</si>
  <si>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</si>
  <si>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</si>
  <si>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</si>
  <si>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</si>
  <si>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</si>
  <si>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</si>
  <si>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</si>
  <si>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</si>
  <si>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</si>
  <si>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</si>
  <si>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</si>
  <si>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</si>
  <si>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</si>
  <si>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</si>
  <si>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</si>
  <si>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</si>
  <si>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</si>
  <si>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</si>
  <si>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</si>
  <si>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</si>
  <si>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</si>
  <si>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</si>
  <si>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</si>
  <si>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</si>
  <si>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</si>
  <si>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</si>
  <si>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</si>
  <si>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</si>
  <si>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</si>
  <si>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</si>
  <si>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</si>
  <si>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</si>
  <si>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</si>
  <si>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</si>
  <si>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</si>
  <si>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</si>
  <si>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</si>
  <si>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</si>
  <si>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</si>
  <si>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</si>
  <si>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</si>
  <si>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</si>
  <si>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</si>
  <si>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</si>
  <si>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</si>
  <si>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</si>
  <si>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</si>
  <si>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</si>
  <si>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</si>
  <si>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</si>
  <si>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</si>
  <si>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</si>
  <si>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</si>
  <si>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</si>
  <si>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</si>
  <si>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</si>
  <si>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</si>
  <si>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</si>
  <si>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</si>
  <si>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</si>
  <si>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</si>
  <si>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</si>
  <si>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</si>
  <si>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</si>
  <si>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</si>
  <si>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</si>
  <si>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</si>
  <si>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</si>
  <si>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</si>
  <si>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</si>
  <si>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</si>
  <si>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</si>
  <si>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</si>
  <si>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静岡県掛川市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</si>
  <si>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</si>
  <si>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</si>
  <si>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</si>
  <si>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</si>
  <si>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</si>
  <si>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</si>
  <si>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</si>
  <si>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</si>
  <si>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</si>
  <si>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</si>
  <si>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</si>
  <si>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</si>
  <si>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</si>
  <si>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</si>
  <si>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</si>
  <si>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</si>
  <si>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</si>
  <si>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</si>
  <si>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</si>
  <si>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</si>
  <si>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</si>
  <si>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</si>
  <si>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</si>
  <si>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</si>
  <si>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</si>
  <si>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</si>
  <si>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</si>
  <si>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</si>
  <si>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</si>
  <si>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</si>
  <si>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</si>
  <si>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</si>
  <si>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</si>
  <si>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</si>
  <si>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</si>
  <si>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</si>
  <si>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</si>
  <si>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</si>
  <si>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</si>
  <si>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</si>
  <si>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</si>
  <si>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</si>
  <si>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</si>
  <si>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</si>
  <si>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</si>
  <si>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</si>
  <si>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</si>
  <si>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</si>
  <si>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</si>
  <si>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</si>
  <si>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</si>
  <si>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</si>
  <si>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</si>
  <si>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</si>
  <si>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</si>
  <si>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</si>
  <si>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</si>
  <si>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</si>
  <si>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</si>
  <si>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</si>
  <si>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</si>
  <si>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</si>
  <si>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</si>
  <si>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</si>
  <si>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</si>
  <si>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</si>
  <si>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</si>
  <si>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</si>
  <si>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</si>
  <si>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</si>
  <si>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</si>
  <si>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</si>
  <si>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</si>
  <si>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</si>
  <si>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</si>
  <si>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</si>
  <si>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</si>
  <si>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</si>
  <si>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</si>
  <si>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</si>
  <si>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</si>
  <si>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</si>
  <si>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</si>
  <si>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</si>
  <si>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</si>
  <si>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</si>
  <si>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</si>
  <si>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</si>
  <si>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</si>
  <si>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</si>
  <si>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</si>
  <si>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</si>
  <si>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</si>
  <si>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</si>
  <si>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</si>
  <si>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</si>
  <si>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</si>
  <si>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</si>
  <si>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</si>
  <si>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</si>
  <si>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</si>
  <si>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</si>
  <si>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</si>
  <si>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</si>
  <si>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</si>
  <si>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</si>
  <si>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</si>
  <si>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</si>
  <si>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</si>
  <si>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</si>
  <si>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</si>
  <si>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</si>
  <si>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</si>
  <si>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</si>
  <si>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</si>
  <si>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</si>
  <si>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</si>
  <si>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</si>
  <si>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</si>
  <si>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</si>
  <si>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</si>
  <si>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</si>
  <si>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</si>
  <si>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</si>
  <si>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</si>
  <si>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</si>
  <si>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</si>
  <si>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</si>
  <si>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</si>
  <si>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</si>
  <si>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</si>
  <si>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</si>
  <si>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</si>
  <si>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</si>
  <si>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</si>
  <si>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</si>
  <si>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</si>
  <si>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</si>
  <si>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</si>
  <si>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</si>
  <si>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</si>
  <si>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</si>
  <si>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</si>
  <si>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</si>
  <si>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</si>
  <si>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</si>
  <si>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</si>
  <si>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</si>
  <si>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</si>
  <si>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</si>
  <si>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静岡県掛川市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</si>
  <si>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</si>
  <si>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</si>
  <si>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</si>
  <si>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</si>
  <si>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</si>
  <si>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</si>
  <si>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</si>
  <si>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</si>
  <si>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</si>
  <si>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</si>
  <si>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</si>
  <si>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</si>
  <si>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</si>
  <si>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</si>
  <si>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</si>
  <si>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</si>
  <si>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</si>
  <si>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</si>
  <si>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</si>
  <si>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</si>
  <si>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公共用地取得特別会計</t>
    <phoneticPr fontId="5"/>
  </si>
  <si>
    <t>掛川駅周辺施設管理特別会計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</si>
  <si>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</si>
  <si>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</si>
  <si>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</si>
  <si>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</si>
  <si>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</si>
  <si>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</si>
  <si>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</si>
  <si>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</si>
  <si>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</si>
  <si>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</si>
  <si>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</si>
  <si>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</si>
  <si>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</si>
  <si>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</si>
  <si>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</si>
  <si>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</si>
  <si>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</si>
  <si>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</si>
  <si>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簡易水道事業会計</t>
    <phoneticPr fontId="5"/>
  </si>
  <si>
    <t>公共下水道事業会計</t>
    <phoneticPr fontId="5"/>
  </si>
  <si>
    <t>農業集落排水事業会計</t>
    <phoneticPr fontId="5"/>
  </si>
  <si>
    <t>浄化槽市町村設置推進事業会計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</si>
  <si>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</si>
  <si>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</si>
  <si>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</si>
  <si>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</si>
  <si>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</si>
  <si>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</si>
  <si>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</si>
  <si>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</si>
  <si>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</si>
  <si>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</si>
  <si>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</si>
  <si>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</si>
  <si>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</si>
  <si>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</si>
  <si>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</si>
  <si>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</si>
  <si>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</si>
  <si>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</si>
  <si>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</si>
  <si>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</si>
  <si>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</si>
  <si>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</si>
  <si>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</si>
  <si>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</si>
  <si>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</si>
  <si>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</si>
  <si>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</si>
  <si>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</si>
  <si>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</si>
  <si>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</si>
  <si>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</si>
  <si>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</si>
  <si>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</si>
  <si>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</si>
  <si>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</si>
  <si>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</si>
  <si>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</si>
  <si>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</si>
  <si>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</si>
  <si>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</si>
  <si>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</si>
  <si>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</si>
  <si>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</si>
  <si>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</si>
  <si>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</si>
  <si>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</si>
  <si>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</si>
  <si>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</si>
  <si>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</si>
  <si>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</si>
  <si>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</si>
  <si>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</si>
  <si>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</si>
  <si>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</si>
  <si>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</si>
  <si>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</si>
  <si>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</si>
  <si>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</si>
  <si>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</si>
  <si>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</si>
  <si>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</si>
  <si>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</si>
  <si>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</si>
  <si>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</si>
  <si>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</si>
  <si>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</si>
  <si>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</si>
  <si>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</si>
  <si>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</si>
  <si>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</si>
  <si>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</si>
  <si>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</si>
  <si>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</si>
  <si>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</si>
  <si>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</si>
  <si>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</si>
  <si>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</si>
  <si>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</si>
  <si>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</si>
  <si>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</si>
  <si>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</si>
  <si>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</si>
  <si>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</si>
  <si>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</si>
  <si>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</si>
  <si>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</si>
  <si>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</si>
  <si>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</si>
  <si>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</si>
  <si>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</si>
  <si>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</si>
  <si>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</si>
  <si>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</si>
  <si>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</si>
  <si>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</si>
  <si>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</si>
  <si>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</si>
  <si>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</si>
  <si>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</si>
  <si>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</si>
  <si>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</si>
  <si>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</si>
  <si>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</si>
  <si>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</si>
  <si>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</si>
  <si>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</si>
  <si>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</si>
  <si>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</si>
  <si>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</si>
  <si>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</si>
  <si>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</si>
  <si>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</si>
  <si>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</si>
  <si>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</si>
  <si>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</si>
  <si>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</si>
  <si>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</si>
  <si>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</si>
  <si>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</si>
  <si>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</si>
  <si>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</si>
  <si>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</si>
  <si>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</si>
  <si>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</si>
  <si>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</si>
  <si>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</si>
  <si>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</si>
  <si>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</si>
  <si>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</si>
  <si>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</si>
  <si>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</si>
  <si>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</si>
  <si>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</si>
  <si>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</si>
  <si>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</si>
  <si>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3.12</t>
  </si>
  <si>
    <t>▲ 0.86</t>
  </si>
  <si>
    <t>▲ 6.60</t>
  </si>
  <si>
    <t>水道事業会計</t>
  </si>
  <si>
    <t>一般会計</t>
  </si>
  <si>
    <t>公共用地取得特別会計</t>
  </si>
  <si>
    <t>介護保険特別会計</t>
  </si>
  <si>
    <t>国民健康保険特別会計</t>
  </si>
  <si>
    <t>公共下水道事業会計</t>
  </si>
  <si>
    <t>簡易水道事業会計</t>
  </si>
  <si>
    <t>後期高齢者医療保険特別会計</t>
  </si>
  <si>
    <t>その他会計（赤字）</t>
  </si>
  <si>
    <t>その他会計（黒字）</t>
  </si>
  <si>
    <t>R02</t>
    <phoneticPr fontId="5"/>
  </si>
  <si>
    <t>R03</t>
    <phoneticPr fontId="5"/>
  </si>
  <si>
    <t>R04</t>
    <phoneticPr fontId="5"/>
  </si>
  <si>
    <t>R05</t>
    <phoneticPr fontId="5"/>
  </si>
  <si>
    <t>R06</t>
    <phoneticPr fontId="5"/>
  </si>
  <si>
    <t>小笠老人ホーム施設組合</t>
    <rPh sb="0" eb="2">
      <t>オガサ</t>
    </rPh>
    <rPh sb="2" eb="4">
      <t>ロウジン</t>
    </rPh>
    <rPh sb="7" eb="9">
      <t>シセツ</t>
    </rPh>
    <rPh sb="9" eb="11">
      <t>クミアイ</t>
    </rPh>
    <phoneticPr fontId="2"/>
  </si>
  <si>
    <t>東遠広域施設組合</t>
    <rPh sb="0" eb="2">
      <t>トウエン</t>
    </rPh>
    <rPh sb="2" eb="4">
      <t>コウイキ</t>
    </rPh>
    <rPh sb="4" eb="6">
      <t>シセツ</t>
    </rPh>
    <rPh sb="6" eb="8">
      <t>クミアイ</t>
    </rPh>
    <phoneticPr fontId="2"/>
  </si>
  <si>
    <t>東遠学園組合</t>
    <rPh sb="0" eb="2">
      <t>トウエン</t>
    </rPh>
    <rPh sb="2" eb="4">
      <t>ガクエン</t>
    </rPh>
    <rPh sb="4" eb="6">
      <t>クミアイ</t>
    </rPh>
    <phoneticPr fontId="2"/>
  </si>
  <si>
    <t>東遠地区聖苑組合</t>
    <rPh sb="0" eb="2">
      <t>トウエン</t>
    </rPh>
    <rPh sb="2" eb="4">
      <t>チク</t>
    </rPh>
    <rPh sb="4" eb="6">
      <t>セイエン</t>
    </rPh>
    <rPh sb="6" eb="8">
      <t>クミアイ</t>
    </rPh>
    <phoneticPr fontId="2"/>
  </si>
  <si>
    <t>中東遠看護専門学校組合</t>
    <rPh sb="0" eb="2">
      <t>チュウトウ</t>
    </rPh>
    <rPh sb="2" eb="3">
      <t>エン</t>
    </rPh>
    <rPh sb="3" eb="5">
      <t>カンゴ</t>
    </rPh>
    <rPh sb="5" eb="7">
      <t>センモン</t>
    </rPh>
    <rPh sb="7" eb="9">
      <t>ガッコウ</t>
    </rPh>
    <rPh sb="9" eb="11">
      <t>クミアイ</t>
    </rPh>
    <phoneticPr fontId="2"/>
  </si>
  <si>
    <t>掛川市・菊川市衛生施設組合</t>
    <rPh sb="0" eb="3">
      <t>カケガワシ</t>
    </rPh>
    <rPh sb="4" eb="6">
      <t>キクガワ</t>
    </rPh>
    <rPh sb="6" eb="7">
      <t>シ</t>
    </rPh>
    <rPh sb="7" eb="9">
      <t>エイセイ</t>
    </rPh>
    <rPh sb="9" eb="11">
      <t>シセツ</t>
    </rPh>
    <rPh sb="11" eb="13">
      <t>クミアイ</t>
    </rPh>
    <phoneticPr fontId="2"/>
  </si>
  <si>
    <t>静岡県後期高齢者医療広域連合</t>
  </si>
  <si>
    <t>静岡地方税滞納整理機構</t>
  </si>
  <si>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</si>
  <si>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東遠工業用水道企業団</t>
    <rPh sb="0" eb="2">
      <t>トウエン</t>
    </rPh>
    <rPh sb="2" eb="5">
      <t>コウギョウヨウ</t>
    </rPh>
    <rPh sb="5" eb="7">
      <t>スイドウ</t>
    </rPh>
    <rPh sb="7" eb="9">
      <t>キギョウ</t>
    </rPh>
    <rPh sb="9" eb="10">
      <t>ダン</t>
    </rPh>
    <phoneticPr fontId="2"/>
  </si>
  <si>
    <t>掛川市・袋井市病院企業団</t>
    <rPh sb="0" eb="3">
      <t>カケガワシ</t>
    </rPh>
    <rPh sb="4" eb="7">
      <t>フクロイシ</t>
    </rPh>
    <rPh sb="7" eb="9">
      <t>ビョウイン</t>
    </rPh>
    <rPh sb="9" eb="11">
      <t>キギョウ</t>
    </rPh>
    <rPh sb="11" eb="12">
      <t>ダン</t>
    </rPh>
    <phoneticPr fontId="2"/>
  </si>
  <si>
    <t>静岡県大井川広域水道企業団</t>
    <rPh sb="0" eb="3">
      <t>シズオカケン</t>
    </rPh>
    <rPh sb="3" eb="6">
      <t>オオイガワ</t>
    </rPh>
    <rPh sb="6" eb="8">
      <t>コウイキ</t>
    </rPh>
    <rPh sb="8" eb="10">
      <t>スイドウ</t>
    </rPh>
    <rPh sb="10" eb="12">
      <t>キギョウ</t>
    </rPh>
    <rPh sb="12" eb="13">
      <t>ダン</t>
    </rPh>
    <phoneticPr fontId="2"/>
  </si>
  <si>
    <t>-</t>
    <phoneticPr fontId="2"/>
  </si>
  <si>
    <t>大東マリーナ</t>
    <rPh sb="0" eb="2">
      <t>ダイトウ</t>
    </rPh>
    <phoneticPr fontId="2"/>
  </si>
  <si>
    <t>かけがわ報徳パワー</t>
    <rPh sb="4" eb="6">
      <t>ホウトク</t>
    </rPh>
    <phoneticPr fontId="2"/>
  </si>
  <si>
    <t>これっしかどころ</t>
  </si>
  <si>
    <t>掛川市土地開発公社</t>
    <rPh sb="0" eb="3">
      <t>カケガワシ</t>
    </rPh>
    <rPh sb="3" eb="5">
      <t>トチ</t>
    </rPh>
    <rPh sb="5" eb="7">
      <t>カイハツ</t>
    </rPh>
    <rPh sb="7" eb="9">
      <t>コウシャ</t>
    </rPh>
    <phoneticPr fontId="2"/>
  </si>
  <si>
    <t>かけがわ街づくり</t>
    <rPh sb="4" eb="5">
      <t>マチ</t>
    </rPh>
    <phoneticPr fontId="2"/>
  </si>
  <si>
    <t>中東遠タスクフォースセンター</t>
    <rPh sb="0" eb="2">
      <t>チュウトウ</t>
    </rPh>
    <rPh sb="2" eb="3">
      <t>エン</t>
    </rPh>
    <phoneticPr fontId="2"/>
  </si>
  <si>
    <t>小笠掛川勤労者福祉サービスセンター</t>
    <rPh sb="0" eb="2">
      <t>オガサ</t>
    </rPh>
    <rPh sb="2" eb="4">
      <t>カケガワ</t>
    </rPh>
    <rPh sb="4" eb="7">
      <t>キンロウシャ</t>
    </rPh>
    <rPh sb="7" eb="9">
      <t>フクシ</t>
    </rPh>
    <phoneticPr fontId="2"/>
  </si>
  <si>
    <t>森の都ならここ</t>
    <rPh sb="0" eb="1">
      <t>モリ</t>
    </rPh>
    <rPh sb="2" eb="3">
      <t>ミヤコ</t>
    </rPh>
    <phoneticPr fontId="2"/>
  </si>
  <si>
    <t>掛川市文化財団</t>
    <rPh sb="0" eb="3">
      <t>カケガワシ</t>
    </rPh>
    <rPh sb="3" eb="5">
      <t>ブンカ</t>
    </rPh>
    <rPh sb="5" eb="7">
      <t>ザイダン</t>
    </rPh>
    <phoneticPr fontId="2"/>
  </si>
  <si>
    <t>地域振興基金</t>
    <rPh sb="0" eb="2">
      <t>チイキ</t>
    </rPh>
    <rPh sb="2" eb="4">
      <t>シンコウ</t>
    </rPh>
    <rPh sb="4" eb="6">
      <t>キキン</t>
    </rPh>
    <phoneticPr fontId="5"/>
  </si>
  <si>
    <t>財政健全化基金</t>
    <rPh sb="0" eb="5">
      <t>ザイセイケンゼンカ</t>
    </rPh>
    <rPh sb="5" eb="7">
      <t>キキン</t>
    </rPh>
    <phoneticPr fontId="5"/>
  </si>
  <si>
    <t>ふるさと応援基金</t>
    <rPh sb="4" eb="6">
      <t>オウエン</t>
    </rPh>
    <rPh sb="6" eb="8">
      <t>キキン</t>
    </rPh>
    <phoneticPr fontId="5"/>
  </si>
  <si>
    <t>地域福祉基金</t>
    <rPh sb="0" eb="2">
      <t>チイキ</t>
    </rPh>
    <rPh sb="2" eb="4">
      <t>フクシ</t>
    </rPh>
    <rPh sb="4" eb="6">
      <t>キキン</t>
    </rPh>
    <phoneticPr fontId="5"/>
  </si>
  <si>
    <t>教育施設整備基金</t>
    <rPh sb="0" eb="4">
      <t>キョウイクシセツ</t>
    </rPh>
    <rPh sb="4" eb="6">
      <t>セイビ</t>
    </rPh>
    <rPh sb="6" eb="8">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</si>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</sst>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2B42-4D1A-B64B-023E5F237F4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62885</c:v>
                </c:pt>
                <c:pt idx="1">
                  <c:v>52246</c:v>
                </c:pt>
                <c:pt idx="2">
                  <c:v>53998</c:v>
                </c:pt>
                <c:pt idx="3">
                  <c:v>39309</c:v>
                </c:pt>
                <c:pt idx="4">
                  <c:v>60606</c:v>
                </c:pt>
              </c:numCache>
            </c:numRef>
          </c:val>
          <c:smooth val="0"/>
          <c:extLst>
            <c:ext xmlns:c16="http://schemas.microsoft.com/office/drawing/2014/chart" uri="{C3380CC4-5D6E-409C-BE32-E72D297353CC}">
              <c16:uniqueId val="{00000001-2B42-4D1A-B64B-023E5F237F4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5.8</c:v>
                </c:pt>
                <c:pt idx="1">
                  <c:v>7.88</c:v>
                </c:pt>
                <c:pt idx="2">
                  <c:v>7.08</c:v>
                </c:pt>
                <c:pt idx="3">
                  <c:v>6.81</c:v>
                </c:pt>
                <c:pt idx="4">
                  <c:v>4.88</c:v>
                </c:pt>
              </c:numCache>
            </c:numRef>
          </c:val>
          <c:extLst>
            <c:ext xmlns:c16="http://schemas.microsoft.com/office/drawing/2014/chart" uri="{C3380CC4-5D6E-409C-BE32-E72D297353CC}">
              <c16:uniqueId val="{00000000-A166-42E5-9AF7-B0D4C7F0A4A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10.06</c:v>
                </c:pt>
                <c:pt idx="1">
                  <c:v>12.52</c:v>
                </c:pt>
                <c:pt idx="2">
                  <c:v>12.86</c:v>
                </c:pt>
                <c:pt idx="3">
                  <c:v>13.96</c:v>
                </c:pt>
                <c:pt idx="4">
                  <c:v>8.8000000000000007</c:v>
                </c:pt>
              </c:numCache>
            </c:numRef>
          </c:val>
          <c:extLst>
            <c:ext xmlns:c16="http://schemas.microsoft.com/office/drawing/2014/chart" uri="{C3380CC4-5D6E-409C-BE32-E72D297353CC}">
              <c16:uniqueId val="{00000001-A166-42E5-9AF7-B0D4C7F0A4A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-3.12</c:v>
                </c:pt>
                <c:pt idx="1">
                  <c:v>4.97</c:v>
                </c:pt>
                <c:pt idx="2">
                  <c:v>-0.86</c:v>
                </c:pt>
                <c:pt idx="3">
                  <c:v>1.2</c:v>
                </c:pt>
                <c:pt idx="4">
                  <c:v>-6.6</c:v>
                </c:pt>
              </c:numCache>
            </c:numRef>
          </c:val>
          <c:smooth val="0"/>
          <c:extLst>
            <c:ext xmlns:c16="http://schemas.microsoft.com/office/drawing/2014/chart" uri="{C3380CC4-5D6E-409C-BE32-E72D297353CC}">
              <c16:uniqueId val="{00000002-A166-42E5-9AF7-B0D4C7F0A4A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3.41</c:v>
                </c:pt>
                <c:pt idx="6">
                  <c:v>#N/A</c:v>
                </c:pt>
                <c:pt idx="7">
                  <c:v>0.02</c:v>
                </c:pt>
                <c:pt idx="8">
                  <c:v>#N/A</c:v>
                </c:pt>
                <c:pt idx="9">
                  <c:v>0.01</c:v>
                </c:pt>
              </c:numCache>
            </c:numRef>
          </c:val>
          <c:extLst>
            <c:ext xmlns:c16="http://schemas.microsoft.com/office/drawing/2014/chart" uri="{C3380CC4-5D6E-409C-BE32-E72D297353CC}">
              <c16:uniqueId val="{00000000-6AF6-4B6D-A5A9-A85862073A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F6-4B6D-A5A9-A85862073A84}"/>
            </c:ext>
          </c:extLst>
        </c:ser>
        <c:ser>
          <c:idx val="2"/>
          <c:order val="2"/>
          <c:tx>
            <c:strRef>
              <c:f>データシート!$A$29</c:f>
              <c:strCache>
                <c:ptCount val="1"/>
                <c:pt idx="0">
                  <c:v>後期高齢者医療保険特別会計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0.03</c:v>
                </c:pt>
              </c:numCache>
            </c:numRef>
          </c:val>
          <c:extLst>
            <c:ext xmlns:c16="http://schemas.microsoft.com/office/drawing/2014/chart" uri="{C3380CC4-5D6E-409C-BE32-E72D297353CC}">
              <c16:uniqueId val="{00000002-6AF6-4B6D-A5A9-A85862073A84}"/>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7.0000000000000007E-2</c:v>
                </c:pt>
                <c:pt idx="6">
                  <c:v>#N/A</c:v>
                </c:pt>
                <c:pt idx="7">
                  <c:v>7.0000000000000007E-2</c:v>
                </c:pt>
                <c:pt idx="8">
                  <c:v>#N/A</c:v>
                </c:pt>
                <c:pt idx="9">
                  <c:v>0.06</c:v>
                </c:pt>
              </c:numCache>
            </c:numRef>
          </c:val>
          <c:extLst>
            <c:ext xmlns:c16="http://schemas.microsoft.com/office/drawing/2014/chart" uri="{C3380CC4-5D6E-409C-BE32-E72D297353CC}">
              <c16:uniqueId val="{00000003-6AF6-4B6D-A5A9-A85862073A84}"/>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0.12</c:v>
                </c:pt>
                <c:pt idx="2">
                  <c:v>#N/A</c:v>
                </c:pt>
                <c:pt idx="3">
                  <c:v>0.06</c:v>
                </c:pt>
                <c:pt idx="4">
                  <c:v>#N/A</c:v>
                </c:pt>
                <c:pt idx="5">
                  <c:v>0.15</c:v>
                </c:pt>
                <c:pt idx="6">
                  <c:v>#N/A</c:v>
                </c:pt>
                <c:pt idx="7">
                  <c:v>0.18</c:v>
                </c:pt>
                <c:pt idx="8">
                  <c:v>#N/A</c:v>
                </c:pt>
                <c:pt idx="9">
                  <c:v>0.21</c:v>
                </c:pt>
              </c:numCache>
            </c:numRef>
          </c:val>
          <c:extLst>
            <c:ext xmlns:c16="http://schemas.microsoft.com/office/drawing/2014/chart" uri="{C3380CC4-5D6E-409C-BE32-E72D297353CC}">
              <c16:uniqueId val="{00000004-6AF6-4B6D-A5A9-A85862073A84}"/>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0.97</c:v>
                </c:pt>
                <c:pt idx="2">
                  <c:v>#N/A</c:v>
                </c:pt>
                <c:pt idx="3">
                  <c:v>0.67</c:v>
                </c:pt>
                <c:pt idx="4">
                  <c:v>#N/A</c:v>
                </c:pt>
                <c:pt idx="5">
                  <c:v>0.56999999999999995</c:v>
                </c:pt>
                <c:pt idx="6">
                  <c:v>#N/A</c:v>
                </c:pt>
                <c:pt idx="7">
                  <c:v>0.62</c:v>
                </c:pt>
                <c:pt idx="8">
                  <c:v>#N/A</c:v>
                </c:pt>
                <c:pt idx="9">
                  <c:v>0.71</c:v>
                </c:pt>
              </c:numCache>
            </c:numRef>
          </c:val>
          <c:extLst>
            <c:ext xmlns:c16="http://schemas.microsoft.com/office/drawing/2014/chart" uri="{C3380CC4-5D6E-409C-BE32-E72D297353CC}">
              <c16:uniqueId val="{00000005-6AF6-4B6D-A5A9-A85862073A8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0.13</c:v>
                </c:pt>
                <c:pt idx="2">
                  <c:v>#N/A</c:v>
                </c:pt>
                <c:pt idx="3">
                  <c:v>0.99</c:v>
                </c:pt>
                <c:pt idx="4">
                  <c:v>#N/A</c:v>
                </c:pt>
                <c:pt idx="5">
                  <c:v>1.56</c:v>
                </c:pt>
                <c:pt idx="6">
                  <c:v>#N/A</c:v>
                </c:pt>
                <c:pt idx="7">
                  <c:v>1.36</c:v>
                </c:pt>
                <c:pt idx="8">
                  <c:v>#N/A</c:v>
                </c:pt>
                <c:pt idx="9">
                  <c:v>0.94</c:v>
                </c:pt>
              </c:numCache>
            </c:numRef>
          </c:val>
          <c:extLst>
            <c:ext xmlns:c16="http://schemas.microsoft.com/office/drawing/2014/chart" uri="{C3380CC4-5D6E-409C-BE32-E72D297353CC}">
              <c16:uniqueId val="{00000006-6AF6-4B6D-A5A9-A85862073A84}"/>
            </c:ext>
          </c:extLst>
        </c:ser>
        <c:ser>
          <c:idx val="7"/>
          <c:order val="7"/>
          <c:tx>
            <c:strRef>
              <c:f>データシート!$A$34</c:f>
              <c:strCache>
                <c:ptCount val="1"/>
                <c:pt idx="0">
                  <c:v>公共用地取得特別会計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1.96</c:v>
                </c:pt>
                <c:pt idx="2">
                  <c:v>#N/A</c:v>
                </c:pt>
                <c:pt idx="3">
                  <c:v>1.87</c:v>
                </c:pt>
                <c:pt idx="4">
                  <c:v>#N/A</c:v>
                </c:pt>
                <c:pt idx="5">
                  <c:v>1.91</c:v>
                </c:pt>
                <c:pt idx="6">
                  <c:v>#N/A</c:v>
                </c:pt>
                <c:pt idx="7">
                  <c:v>1.88</c:v>
                </c:pt>
                <c:pt idx="8">
                  <c:v>#N/A</c:v>
                </c:pt>
                <c:pt idx="9">
                  <c:v>1.85</c:v>
                </c:pt>
              </c:numCache>
            </c:numRef>
          </c:val>
          <c:extLst>
            <c:ext xmlns:c16="http://schemas.microsoft.com/office/drawing/2014/chart" uri="{C3380CC4-5D6E-409C-BE32-E72D297353CC}">
              <c16:uniqueId val="{00000007-6AF6-4B6D-A5A9-A85862073A8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5.79</c:v>
                </c:pt>
                <c:pt idx="2">
                  <c:v>#N/A</c:v>
                </c:pt>
                <c:pt idx="3">
                  <c:v>7.88</c:v>
                </c:pt>
                <c:pt idx="4">
                  <c:v>#N/A</c:v>
                </c:pt>
                <c:pt idx="5">
                  <c:v>7.04</c:v>
                </c:pt>
                <c:pt idx="6">
                  <c:v>#N/A</c:v>
                </c:pt>
                <c:pt idx="7">
                  <c:v>6.78</c:v>
                </c:pt>
                <c:pt idx="8">
                  <c:v>#N/A</c:v>
                </c:pt>
                <c:pt idx="9">
                  <c:v>4.88</c:v>
                </c:pt>
              </c:numCache>
            </c:numRef>
          </c:val>
          <c:extLst>
            <c:ext xmlns:c16="http://schemas.microsoft.com/office/drawing/2014/chart" uri="{C3380CC4-5D6E-409C-BE32-E72D297353CC}">
              <c16:uniqueId val="{00000008-6AF6-4B6D-A5A9-A85862073A8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8.36</c:v>
                </c:pt>
                <c:pt idx="2">
                  <c:v>#N/A</c:v>
                </c:pt>
                <c:pt idx="3">
                  <c:v>7.66</c:v>
                </c:pt>
                <c:pt idx="4">
                  <c:v>#N/A</c:v>
                </c:pt>
                <c:pt idx="5">
                  <c:v>7.98</c:v>
                </c:pt>
                <c:pt idx="6">
                  <c:v>#N/A</c:v>
                </c:pt>
                <c:pt idx="7">
                  <c:v>7.8</c:v>
                </c:pt>
                <c:pt idx="8">
                  <c:v>#N/A</c:v>
                </c:pt>
                <c:pt idx="9">
                  <c:v>7.62</c:v>
                </c:pt>
              </c:numCache>
            </c:numRef>
          </c:val>
          <c:extLst>
            <c:ext xmlns:c16="http://schemas.microsoft.com/office/drawing/2014/chart" uri="{C3380CC4-5D6E-409C-BE32-E72D297353CC}">
              <c16:uniqueId val="{00000009-6AF6-4B6D-A5A9-A85862073A8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5708</c:v>
                </c:pt>
                <c:pt idx="5">
                  <c:v>5362</c:v>
                </c:pt>
                <c:pt idx="8">
                  <c:v>5538</c:v>
                </c:pt>
                <c:pt idx="11">
                  <c:v>5636</c:v>
                </c:pt>
                <c:pt idx="14">
                  <c:v>5414</c:v>
                </c:pt>
              </c:numCache>
            </c:numRef>
          </c:val>
          <c:extLst>
            <c:ext xmlns:c16="http://schemas.microsoft.com/office/drawing/2014/chart" uri="{C3380CC4-5D6E-409C-BE32-E72D297353CC}">
              <c16:uniqueId val="{00000000-8917-4795-99D9-7F5E2402E4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917-4795-99D9-7F5E2402E4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668</c:v>
                </c:pt>
                <c:pt idx="3">
                  <c:v>665</c:v>
                </c:pt>
                <c:pt idx="6">
                  <c:v>660</c:v>
                </c:pt>
                <c:pt idx="9">
                  <c:v>647</c:v>
                </c:pt>
                <c:pt idx="12">
                  <c:v>623</c:v>
                </c:pt>
              </c:numCache>
            </c:numRef>
          </c:val>
          <c:extLst>
            <c:ext xmlns:c16="http://schemas.microsoft.com/office/drawing/2014/chart" uri="{C3380CC4-5D6E-409C-BE32-E72D297353CC}">
              <c16:uniqueId val="{00000002-8917-4795-99D9-7F5E2402E4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556</c:v>
                </c:pt>
                <c:pt idx="3">
                  <c:v>496</c:v>
                </c:pt>
                <c:pt idx="6">
                  <c:v>472</c:v>
                </c:pt>
                <c:pt idx="9">
                  <c:v>454</c:v>
                </c:pt>
                <c:pt idx="12">
                  <c:v>462</c:v>
                </c:pt>
              </c:numCache>
            </c:numRef>
          </c:val>
          <c:extLst>
            <c:ext xmlns:c16="http://schemas.microsoft.com/office/drawing/2014/chart" uri="{C3380CC4-5D6E-409C-BE32-E72D297353CC}">
              <c16:uniqueId val="{00000003-8917-4795-99D9-7F5E2402E4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1048</c:v>
                </c:pt>
                <c:pt idx="3">
                  <c:v>962</c:v>
                </c:pt>
                <c:pt idx="6">
                  <c:v>1026</c:v>
                </c:pt>
                <c:pt idx="9">
                  <c:v>1105</c:v>
                </c:pt>
                <c:pt idx="12">
                  <c:v>1120</c:v>
                </c:pt>
              </c:numCache>
            </c:numRef>
          </c:val>
          <c:extLst>
            <c:ext xmlns:c16="http://schemas.microsoft.com/office/drawing/2014/chart" uri="{C3380CC4-5D6E-409C-BE32-E72D297353CC}">
              <c16:uniqueId val="{00000004-8917-4795-99D9-7F5E2402E4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17-4795-99D9-7F5E2402E4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917-4795-99D9-7F5E2402E4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5229</c:v>
                </c:pt>
                <c:pt idx="3">
                  <c:v>4980</c:v>
                </c:pt>
                <c:pt idx="6">
                  <c:v>5233</c:v>
                </c:pt>
                <c:pt idx="9">
                  <c:v>5446</c:v>
                </c:pt>
                <c:pt idx="12">
                  <c:v>5018</c:v>
                </c:pt>
              </c:numCache>
            </c:numRef>
          </c:val>
          <c:extLst>
            <c:ext xmlns:c16="http://schemas.microsoft.com/office/drawing/2014/chart" uri="{C3380CC4-5D6E-409C-BE32-E72D297353CC}">
              <c16:uniqueId val="{00000007-8917-4795-99D9-7F5E2402E4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1793</c:v>
                </c:pt>
                <c:pt idx="2">
                  <c:v>#N/A</c:v>
                </c:pt>
                <c:pt idx="3">
                  <c:v>#N/A</c:v>
                </c:pt>
                <c:pt idx="4">
                  <c:v>1741</c:v>
                </c:pt>
                <c:pt idx="5">
                  <c:v>#N/A</c:v>
                </c:pt>
                <c:pt idx="6">
                  <c:v>#N/A</c:v>
                </c:pt>
                <c:pt idx="7">
                  <c:v>1853</c:v>
                </c:pt>
                <c:pt idx="8">
                  <c:v>#N/A</c:v>
                </c:pt>
                <c:pt idx="9">
                  <c:v>#N/A</c:v>
                </c:pt>
                <c:pt idx="10">
                  <c:v>2016</c:v>
                </c:pt>
                <c:pt idx="11">
                  <c:v>#N/A</c:v>
                </c:pt>
                <c:pt idx="12">
                  <c:v>#N/A</c:v>
                </c:pt>
                <c:pt idx="13">
                  <c:v>1809</c:v>
                </c:pt>
                <c:pt idx="14">
                  <c:v>#N/A</c:v>
                </c:pt>
              </c:numCache>
            </c:numRef>
          </c:val>
          <c:smooth val="0"/>
          <c:extLst>
            <c:ext xmlns:c16="http://schemas.microsoft.com/office/drawing/2014/chart" uri="{C3380CC4-5D6E-409C-BE32-E72D297353CC}">
              <c16:uniqueId val="{00000008-8917-4795-99D9-7F5E2402E4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45242</c:v>
                </c:pt>
                <c:pt idx="5">
                  <c:v>45092</c:v>
                </c:pt>
                <c:pt idx="8">
                  <c:v>43646</c:v>
                </c:pt>
                <c:pt idx="11">
                  <c:v>41330</c:v>
                </c:pt>
                <c:pt idx="14">
                  <c:v>40794</c:v>
                </c:pt>
              </c:numCache>
            </c:numRef>
          </c:val>
          <c:extLst>
            <c:ext xmlns:c16="http://schemas.microsoft.com/office/drawing/2014/chart" uri="{C3380CC4-5D6E-409C-BE32-E72D297353CC}">
              <c16:uniqueId val="{00000000-DB1F-4E68-8208-A34276EF8D5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13435</c:v>
                </c:pt>
                <c:pt idx="5">
                  <c:v>12716</c:v>
                </c:pt>
                <c:pt idx="8">
                  <c:v>12251</c:v>
                </c:pt>
                <c:pt idx="11">
                  <c:v>14764</c:v>
                </c:pt>
                <c:pt idx="14">
                  <c:v>12862</c:v>
                </c:pt>
              </c:numCache>
            </c:numRef>
          </c:val>
          <c:extLst>
            <c:ext xmlns:c16="http://schemas.microsoft.com/office/drawing/2014/chart" uri="{C3380CC4-5D6E-409C-BE32-E72D297353CC}">
              <c16:uniqueId val="{00000001-DB1F-4E68-8208-A34276EF8D5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6818</c:v>
                </c:pt>
                <c:pt idx="5">
                  <c:v>8902</c:v>
                </c:pt>
                <c:pt idx="8">
                  <c:v>8886</c:v>
                </c:pt>
                <c:pt idx="11">
                  <c:v>9320</c:v>
                </c:pt>
                <c:pt idx="14">
                  <c:v>7869</c:v>
                </c:pt>
              </c:numCache>
            </c:numRef>
          </c:val>
          <c:extLst>
            <c:ext xmlns:c16="http://schemas.microsoft.com/office/drawing/2014/chart" uri="{C3380CC4-5D6E-409C-BE32-E72D297353CC}">
              <c16:uniqueId val="{00000002-DB1F-4E68-8208-A34276EF8D5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B1F-4E68-8208-A34276EF8D5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B1F-4E68-8208-A34276EF8D5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1F-4E68-8208-A34276EF8D5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5908</c:v>
                </c:pt>
                <c:pt idx="3">
                  <c:v>5870</c:v>
                </c:pt>
                <c:pt idx="6">
                  <c:v>5877</c:v>
                </c:pt>
                <c:pt idx="9">
                  <c:v>5924</c:v>
                </c:pt>
                <c:pt idx="12">
                  <c:v>5562</c:v>
                </c:pt>
              </c:numCache>
            </c:numRef>
          </c:val>
          <c:extLst>
            <c:ext xmlns:c16="http://schemas.microsoft.com/office/drawing/2014/chart" uri="{C3380CC4-5D6E-409C-BE32-E72D297353CC}">
              <c16:uniqueId val="{00000006-DB1F-4E68-8208-A34276EF8D5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5537</c:v>
                </c:pt>
                <c:pt idx="3">
                  <c:v>5103</c:v>
                </c:pt>
                <c:pt idx="6">
                  <c:v>4740</c:v>
                </c:pt>
                <c:pt idx="9">
                  <c:v>4504</c:v>
                </c:pt>
                <c:pt idx="12">
                  <c:v>4268</c:v>
                </c:pt>
              </c:numCache>
            </c:numRef>
          </c:val>
          <c:extLst>
            <c:ext xmlns:c16="http://schemas.microsoft.com/office/drawing/2014/chart" uri="{C3380CC4-5D6E-409C-BE32-E72D297353CC}">
              <c16:uniqueId val="{00000007-DB1F-4E68-8208-A34276EF8D5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15011</c:v>
                </c:pt>
                <c:pt idx="3">
                  <c:v>13465</c:v>
                </c:pt>
                <c:pt idx="6">
                  <c:v>12167</c:v>
                </c:pt>
                <c:pt idx="9">
                  <c:v>15622</c:v>
                </c:pt>
                <c:pt idx="12">
                  <c:v>12332</c:v>
                </c:pt>
              </c:numCache>
            </c:numRef>
          </c:val>
          <c:extLst>
            <c:ext xmlns:c16="http://schemas.microsoft.com/office/drawing/2014/chart" uri="{C3380CC4-5D6E-409C-BE32-E72D297353CC}">
              <c16:uniqueId val="{00000008-DB1F-4E68-8208-A34276EF8D5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4307</c:v>
                </c:pt>
                <c:pt idx="3">
                  <c:v>3697</c:v>
                </c:pt>
                <c:pt idx="6">
                  <c:v>3091</c:v>
                </c:pt>
                <c:pt idx="9">
                  <c:v>2483</c:v>
                </c:pt>
                <c:pt idx="12">
                  <c:v>1895</c:v>
                </c:pt>
              </c:numCache>
            </c:numRef>
          </c:val>
          <c:extLst>
            <c:ext xmlns:c16="http://schemas.microsoft.com/office/drawing/2014/chart" uri="{C3380CC4-5D6E-409C-BE32-E72D297353CC}">
              <c16:uniqueId val="{00000009-DB1F-4E68-8208-A34276EF8D5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44755</c:v>
                </c:pt>
                <c:pt idx="3">
                  <c:v>45387</c:v>
                </c:pt>
                <c:pt idx="6">
                  <c:v>43669</c:v>
                </c:pt>
                <c:pt idx="9">
                  <c:v>40605</c:v>
                </c:pt>
                <c:pt idx="12">
                  <c:v>40938</c:v>
                </c:pt>
              </c:numCache>
            </c:numRef>
          </c:val>
          <c:extLst>
            <c:ext xmlns:c16="http://schemas.microsoft.com/office/drawing/2014/chart" uri="{C3380CC4-5D6E-409C-BE32-E72D297353CC}">
              <c16:uniqueId val="{0000000A-DB1F-4E68-8208-A34276EF8D5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10023</c:v>
                </c:pt>
                <c:pt idx="2">
                  <c:v>#N/A</c:v>
                </c:pt>
                <c:pt idx="3">
                  <c:v>#N/A</c:v>
                </c:pt>
                <c:pt idx="4">
                  <c:v>6812</c:v>
                </c:pt>
                <c:pt idx="5">
                  <c:v>#N/A</c:v>
                </c:pt>
                <c:pt idx="6">
                  <c:v>#N/A</c:v>
                </c:pt>
                <c:pt idx="7">
                  <c:v>4761</c:v>
                </c:pt>
                <c:pt idx="8">
                  <c:v>#N/A</c:v>
                </c:pt>
                <c:pt idx="9">
                  <c:v>#N/A</c:v>
                </c:pt>
                <c:pt idx="10">
                  <c:v>3724</c:v>
                </c:pt>
                <c:pt idx="11">
                  <c:v>#N/A</c:v>
                </c:pt>
                <c:pt idx="12">
                  <c:v>#N/A</c:v>
                </c:pt>
                <c:pt idx="13">
                  <c:v>3469</c:v>
                </c:pt>
                <c:pt idx="14">
                  <c:v>#N/A</c:v>
                </c:pt>
              </c:numCache>
            </c:numRef>
          </c:val>
          <c:smooth val="0"/>
          <c:extLst>
            <c:ext xmlns:c16="http://schemas.microsoft.com/office/drawing/2014/chart" uri="{C3380CC4-5D6E-409C-BE32-E72D297353CC}">
              <c16:uniqueId val="{0000000B-DB1F-4E68-8208-A34276EF8D5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3539</c:v>
                </c:pt>
                <c:pt idx="1">
                  <c:v>3914</c:v>
                </c:pt>
                <c:pt idx="2">
                  <c:v>2520</c:v>
                </c:pt>
              </c:numCache>
            </c:numRef>
          </c:val>
          <c:extLst>
            <c:ext xmlns:c16="http://schemas.microsoft.com/office/drawing/2014/chart" uri="{C3380CC4-5D6E-409C-BE32-E72D297353CC}">
              <c16:uniqueId val="{00000000-30B5-40DB-A737-115037368E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0B5-40DB-A737-115037368E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3780</c:v>
                </c:pt>
                <c:pt idx="1">
                  <c:v>3934</c:v>
                </c:pt>
                <c:pt idx="2">
                  <c:v>5178</c:v>
                </c:pt>
              </c:numCache>
            </c:numRef>
          </c:val>
          <c:extLst>
            <c:ext xmlns:c16="http://schemas.microsoft.com/office/drawing/2014/chart" uri="{C3380CC4-5D6E-409C-BE32-E72D297353CC}">
              <c16:uniqueId val="{00000002-30B5-40DB-A737-115037368E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静岡県掛川市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年度は、前年度と比較して普通会計の元利償還金が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したため、実質公債費比率の分子の数値は前年度比</a:t>
          </a:r>
          <a:r>
            <a:rPr kumimoji="1" lang="en-US" altLang="ja-JP" sz="1100">
              <a:solidFill>
                <a:schemeClr val="dk1"/>
              </a:solidFill>
              <a:effectLst/>
              <a:latin typeface="+mn-lt"/>
              <a:ea typeface="+mn-ea"/>
              <a:cs typeface="+mn-cs"/>
            </a:rPr>
            <a:t>207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ja-JP" sz="1100">
              <a:solidFill>
                <a:sysClr val="windowText" lastClr="000000"/>
              </a:solidFill>
              <a:effectLst/>
              <a:latin typeface="+mn-lt"/>
              <a:ea typeface="+mn-ea"/>
              <a:cs typeface="+mn-cs"/>
            </a:rPr>
            <a:t>普通会計の元利償還金については、</a:t>
          </a:r>
          <a:r>
            <a:rPr kumimoji="1" lang="ja-JP" altLang="en-US" sz="1100">
              <a:solidFill>
                <a:sysClr val="windowText" lastClr="000000"/>
              </a:solidFill>
              <a:effectLst/>
              <a:latin typeface="+mn-lt"/>
              <a:ea typeface="+mn-ea"/>
              <a:cs typeface="+mn-cs"/>
            </a:rPr>
            <a:t>償還額が大きい起債の完済に伴い</a:t>
          </a:r>
          <a:r>
            <a:rPr kumimoji="1" lang="en-US" altLang="ja-JP" sz="1100">
              <a:solidFill>
                <a:sysClr val="windowText" lastClr="000000"/>
              </a:solidFill>
              <a:effectLst/>
              <a:latin typeface="+mn-lt"/>
              <a:ea typeface="+mn-ea"/>
              <a:cs typeface="+mn-cs"/>
            </a:rPr>
            <a:t>428</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減となり、</a:t>
          </a:r>
          <a:r>
            <a:rPr kumimoji="1" lang="ja-JP" altLang="ja-JP" sz="1100">
              <a:solidFill>
                <a:sysClr val="windowText" lastClr="000000"/>
              </a:solidFill>
              <a:effectLst/>
              <a:latin typeface="+mn-lt"/>
              <a:ea typeface="+mn-ea"/>
              <a:cs typeface="+mn-cs"/>
            </a:rPr>
            <a:t>公営企業債は、</a:t>
          </a:r>
          <a:r>
            <a:rPr kumimoji="1" lang="ja-JP" altLang="en-US" sz="1100">
              <a:solidFill>
                <a:sysClr val="windowText" lastClr="000000"/>
              </a:solidFill>
              <a:effectLst/>
              <a:latin typeface="+mn-lt"/>
              <a:ea typeface="+mn-ea"/>
              <a:cs typeface="+mn-cs"/>
            </a:rPr>
            <a:t>水道接続工事等に伴う水道事業の一般会計繰入金</a:t>
          </a:r>
          <a:r>
            <a:rPr kumimoji="1" lang="ja-JP" altLang="ja-JP" sz="1100">
              <a:solidFill>
                <a:sysClr val="windowText" lastClr="000000"/>
              </a:solidFill>
              <a:effectLst/>
              <a:latin typeface="+mn-lt"/>
              <a:ea typeface="+mn-ea"/>
              <a:cs typeface="+mn-cs"/>
            </a:rPr>
            <a:t>の増などにより</a:t>
          </a:r>
          <a:r>
            <a:rPr kumimoji="1" lang="en-US" altLang="ja-JP" sz="1100">
              <a:solidFill>
                <a:sysClr val="windowText" lastClr="000000"/>
              </a:solidFill>
              <a:effectLst/>
              <a:latin typeface="+mn-lt"/>
              <a:ea typeface="+mn-ea"/>
              <a:cs typeface="+mn-cs"/>
            </a:rPr>
            <a:t>15</a:t>
          </a:r>
          <a:r>
            <a:rPr kumimoji="1" lang="ja-JP" altLang="ja-JP" sz="1100">
              <a:solidFill>
                <a:sysClr val="windowText" lastClr="000000"/>
              </a:solidFill>
              <a:effectLst/>
              <a:latin typeface="+mn-lt"/>
              <a:ea typeface="+mn-ea"/>
              <a:cs typeface="+mn-cs"/>
            </a:rPr>
            <a:t>百万円の増となった。</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今後は、新規発行地方債の抑制に努めるなど、プライマリーバランスの黒字幅を大きくし、実質公債費比率の分子の数値改善を図っていく。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減債基金についてはこれまで積立を行っていない。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静岡県掛川市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年度は、一般会計等に係る地方債現在高</a:t>
          </a:r>
          <a:r>
            <a:rPr kumimoji="1" lang="ja-JP" altLang="en-US" sz="1100">
              <a:solidFill>
                <a:schemeClr val="dk1"/>
              </a:solidFill>
              <a:effectLst/>
              <a:latin typeface="+mn-lt"/>
              <a:ea typeface="+mn-ea"/>
              <a:cs typeface="+mn-cs"/>
            </a:rPr>
            <a:t>は増加に転じており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地域振興基金への積立による合併特例債の増が主な要因である。しかしながら、</a:t>
          </a:r>
          <a:r>
            <a:rPr kumimoji="1" lang="ja-JP" altLang="ja-JP" sz="1100">
              <a:solidFill>
                <a:schemeClr val="dk1"/>
              </a:solidFill>
              <a:effectLst/>
              <a:latin typeface="+mn-lt"/>
              <a:ea typeface="+mn-ea"/>
              <a:cs typeface="+mn-cs"/>
            </a:rPr>
            <a:t>幼保園建設等に係る償還が進んだことに伴う債務負担行為に基づく支出予定額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減少したことで、将来負担額は全体で</a:t>
          </a:r>
          <a:r>
            <a:rPr kumimoji="1" lang="en-US" altLang="ja-JP" sz="1100">
              <a:solidFill>
                <a:schemeClr val="dk1"/>
              </a:solidFill>
              <a:effectLst/>
              <a:latin typeface="+mn-lt"/>
              <a:ea typeface="+mn-ea"/>
              <a:cs typeface="+mn-cs"/>
            </a:rPr>
            <a:t>4,144</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一方、充当可能財源等については、新規地方債借入抑制等に伴い基準財政需要額算入見込額が減少</a:t>
          </a:r>
          <a:r>
            <a:rPr kumimoji="1" lang="ja-JP" altLang="en-US" sz="1100">
              <a:solidFill>
                <a:schemeClr val="dk1"/>
              </a:solidFill>
              <a:effectLst/>
              <a:latin typeface="+mn-lt"/>
              <a:ea typeface="+mn-ea"/>
              <a:cs typeface="+mn-cs"/>
            </a:rPr>
            <a:t>したこと及び</a:t>
          </a:r>
          <a:r>
            <a:rPr kumimoji="1" lang="ja-JP" altLang="ja-JP" sz="1100">
              <a:solidFill>
                <a:schemeClr val="dk1"/>
              </a:solidFill>
              <a:effectLst/>
              <a:latin typeface="+mn-lt"/>
              <a:ea typeface="+mn-ea"/>
              <a:cs typeface="+mn-cs"/>
            </a:rPr>
            <a:t>各種基金の積立による充当可能基金の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や都市計画税の充当可能特定歳入の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により、全体として</a:t>
          </a:r>
          <a:r>
            <a:rPr kumimoji="1" lang="en-US" altLang="ja-JP" sz="1100">
              <a:solidFill>
                <a:schemeClr val="dk1"/>
              </a:solidFill>
              <a:effectLst/>
              <a:latin typeface="+mn-lt"/>
              <a:ea typeface="+mn-ea"/>
              <a:cs typeface="+mn-cs"/>
            </a:rPr>
            <a:t>3,889</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となった。結果、将来負担額</a:t>
          </a:r>
          <a:r>
            <a:rPr kumimoji="1" lang="ja-JP" altLang="en-US" sz="1100">
              <a:solidFill>
                <a:schemeClr val="dk1"/>
              </a:solidFill>
              <a:effectLst/>
              <a:latin typeface="+mn-lt"/>
              <a:ea typeface="+mn-ea"/>
              <a:cs typeface="+mn-cs"/>
            </a:rPr>
            <a:t>及び充当可能財源等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により、将来負担比率の分子としては</a:t>
          </a:r>
          <a:r>
            <a:rPr kumimoji="1" lang="en-US" altLang="ja-JP" sz="1100">
              <a:solidFill>
                <a:schemeClr val="dk1"/>
              </a:solidFill>
              <a:effectLst/>
              <a:latin typeface="+mn-lt"/>
              <a:ea typeface="+mn-ea"/>
              <a:cs typeface="+mn-cs"/>
            </a:rPr>
            <a:t>255</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今後も、新規発行地方債の抑制に努め将来負担額の減少を図るとともに、計画的に基金への積立を行い充当可能財源を確保することで、将来負担比率の分子の数値改善を図っていく。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静岡県掛川市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年度の基金残高は、前年度と比較して</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となった。これは、</a:t>
          </a:r>
          <a:r>
            <a:rPr kumimoji="1" lang="ja-JP" altLang="en-US" sz="1100">
              <a:solidFill>
                <a:schemeClr val="dk1"/>
              </a:solidFill>
              <a:effectLst/>
              <a:latin typeface="+mn-lt"/>
              <a:ea typeface="+mn-ea"/>
              <a:cs typeface="+mn-cs"/>
            </a:rPr>
            <a:t>地域振興基金を新たに</a:t>
          </a:r>
          <a:r>
            <a:rPr kumimoji="1" lang="en-US" altLang="ja-JP" sz="1100">
              <a:solidFill>
                <a:schemeClr val="dk1"/>
              </a:solidFill>
              <a:effectLst/>
              <a:latin typeface="+mn-lt"/>
              <a:ea typeface="+mn-ea"/>
              <a:cs typeface="+mn-cs"/>
            </a:rPr>
            <a:t>1,360</a:t>
          </a:r>
          <a:r>
            <a:rPr kumimoji="1" lang="ja-JP" altLang="en-US" sz="1100">
              <a:solidFill>
                <a:schemeClr val="dk1"/>
              </a:solidFill>
              <a:effectLst/>
              <a:latin typeface="+mn-lt"/>
              <a:ea typeface="+mn-ea"/>
              <a:cs typeface="+mn-cs"/>
            </a:rPr>
            <a:t>百万円の積立を行ったものの、</a:t>
          </a:r>
          <a:r>
            <a:rPr kumimoji="1" lang="ja-JP" altLang="ja-JP" sz="1100">
              <a:solidFill>
                <a:schemeClr val="dk1"/>
              </a:solidFill>
              <a:effectLst/>
              <a:latin typeface="+mn-lt"/>
              <a:ea typeface="+mn-ea"/>
              <a:cs typeface="+mn-cs"/>
            </a:rPr>
            <a:t>必要な財政需要に対応するため財政調整基金</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1,394</a:t>
          </a:r>
          <a:r>
            <a:rPr kumimoji="1" lang="ja-JP" altLang="en-US" sz="1100">
              <a:solidFill>
                <a:schemeClr val="dk1"/>
              </a:solidFill>
              <a:effectLst/>
              <a:latin typeface="+mn-lt"/>
              <a:ea typeface="+mn-ea"/>
              <a:cs typeface="+mn-cs"/>
            </a:rPr>
            <a:t>百</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の取崩しを行ったことに加え、ふるさと納税事業や風水害・地震・津波事業</a:t>
          </a:r>
          <a:r>
            <a:rPr kumimoji="1" lang="ja-JP" altLang="ja-JP" sz="1100">
              <a:solidFill>
                <a:schemeClr val="dk1"/>
              </a:solidFill>
              <a:effectLst/>
              <a:latin typeface="+mn-lt"/>
              <a:ea typeface="+mn-ea"/>
              <a:cs typeface="+mn-cs"/>
            </a:rPr>
            <a:t>などに対応するため、その他特定目的基金の取崩を行ったことによるものである。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財政調整基金については、企業誘致等の市税収入増収施策を展開し自主財源の確保に努めることで、市税収入の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％を目処に基金残高を確保したい。また、その他特定目的基金についても、将来を見据えた積立を行うことで、今後起こり得る突発的な財政支出や急激な税収の減などに備えたい。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その他特定目的基金の主なものは、掛川市を応援するために寄せられた寄附金を活用し、寄附者の思いを実現するための事業に要する経費に充てるために設置した「ふるさと応援基金」や、風水害・地震・津波対策の整備に要する経費に充てるために設置した「</a:t>
          </a:r>
          <a:r>
            <a:rPr kumimoji="1" lang="ja-JP" altLang="en-US" sz="1100">
              <a:solidFill>
                <a:schemeClr val="dk1"/>
              </a:solidFill>
              <a:effectLst/>
              <a:latin typeface="+mn-lt"/>
              <a:ea typeface="+mn-ea"/>
              <a:cs typeface="+mn-cs"/>
            </a:rPr>
            <a:t>風水害・</a:t>
          </a:r>
          <a:r>
            <a:rPr kumimoji="1" lang="ja-JP" altLang="ja-JP" sz="1100">
              <a:solidFill>
                <a:schemeClr val="dk1"/>
              </a:solidFill>
              <a:effectLst/>
              <a:latin typeface="+mn-lt"/>
              <a:ea typeface="+mn-ea"/>
              <a:cs typeface="+mn-cs"/>
            </a:rPr>
            <a:t>地震・津波対策整備基金」、幼稚園・小学校・中学校等の教育施設の整備に要する経費に充てるために設置した「教育施設整備基金」等である。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年度のその他特定目的基金残高は、前年度と比較して</a:t>
          </a:r>
          <a:r>
            <a:rPr kumimoji="1" lang="en-US" altLang="ja-JP" sz="1100">
              <a:solidFill>
                <a:schemeClr val="dk1"/>
              </a:solidFill>
              <a:effectLst/>
              <a:latin typeface="+mn-lt"/>
              <a:ea typeface="+mn-ea"/>
              <a:cs typeface="+mn-cs"/>
            </a:rPr>
            <a:t>1,244</a:t>
          </a:r>
          <a:r>
            <a:rPr kumimoji="1" lang="ja-JP" altLang="ja-JP" sz="1100">
              <a:solidFill>
                <a:schemeClr val="dk1"/>
              </a:solidFill>
              <a:effectLst/>
              <a:latin typeface="+mn-lt"/>
              <a:ea typeface="+mn-ea"/>
              <a:cs typeface="+mn-cs"/>
            </a:rPr>
            <a:t>百万円の増となった。これは、防災施策実施のために「風水害・地震・津波対策</a:t>
          </a:r>
          <a:r>
            <a:rPr kumimoji="1" lang="ja-JP" altLang="en-US" sz="1100">
              <a:solidFill>
                <a:schemeClr val="dk1"/>
              </a:solidFill>
              <a:effectLst/>
              <a:latin typeface="+mn-lt"/>
              <a:ea typeface="+mn-ea"/>
              <a:cs typeface="+mn-cs"/>
            </a:rPr>
            <a:t>整備</a:t>
          </a:r>
          <a:r>
            <a:rPr kumimoji="1" lang="ja-JP" altLang="ja-JP" sz="1100">
              <a:solidFill>
                <a:schemeClr val="dk1"/>
              </a:solidFill>
              <a:effectLst/>
              <a:latin typeface="+mn-lt"/>
              <a:ea typeface="+mn-ea"/>
              <a:cs typeface="+mn-cs"/>
            </a:rPr>
            <a:t>基金」を取り崩したことなどの減額要因に対し、</a:t>
          </a:r>
          <a:r>
            <a:rPr kumimoji="1" lang="ja-JP" altLang="en-US" sz="1100">
              <a:solidFill>
                <a:schemeClr val="dk1"/>
              </a:solidFill>
              <a:effectLst/>
              <a:latin typeface="+mn-lt"/>
              <a:ea typeface="+mn-ea"/>
              <a:cs typeface="+mn-cs"/>
            </a:rPr>
            <a:t>地域住民の連帯の強化又は市内の地域振興のための財源としてそれを地域振興基金</a:t>
          </a:r>
          <a:r>
            <a:rPr kumimoji="1" lang="ja-JP" altLang="ja-JP" sz="1100">
              <a:solidFill>
                <a:schemeClr val="dk1"/>
              </a:solidFill>
              <a:effectLst/>
              <a:latin typeface="+mn-lt"/>
              <a:ea typeface="+mn-ea"/>
              <a:cs typeface="+mn-cs"/>
            </a:rPr>
            <a:t>への積立</a:t>
          </a:r>
          <a:r>
            <a:rPr kumimoji="1" lang="ja-JP" altLang="en-US" sz="1100">
              <a:solidFill>
                <a:schemeClr val="dk1"/>
              </a:solidFill>
              <a:effectLst/>
              <a:latin typeface="+mn-lt"/>
              <a:ea typeface="+mn-ea"/>
              <a:cs typeface="+mn-cs"/>
            </a:rPr>
            <a:t>及び財政健全化基金への積立がそれを大きく上回ったこと</a:t>
          </a:r>
          <a:r>
            <a:rPr kumimoji="1" lang="ja-JP" altLang="ja-JP" sz="1100">
              <a:solidFill>
                <a:schemeClr val="dk1"/>
              </a:solidFill>
              <a:effectLst/>
              <a:latin typeface="+mn-lt"/>
              <a:ea typeface="+mn-ea"/>
              <a:cs typeface="+mn-cs"/>
            </a:rPr>
            <a:t>が主な要因となっている。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教育施設整備基金」については、小学校及び中学校の再編による需要に対応するため、計画的に取り崩していく予定である。また、「公共施設整備基金」についても、公共施設マネジメントを推進していくなかで発生する再配置に伴う需要等に対応するため、計画的に積立を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年度の財政調整基金残高は、前年度と比較して</a:t>
          </a:r>
          <a:r>
            <a:rPr kumimoji="1" lang="en-US" altLang="ja-JP" sz="1100">
              <a:solidFill>
                <a:schemeClr val="dk1"/>
              </a:solidFill>
              <a:effectLst/>
              <a:latin typeface="+mn-lt"/>
              <a:ea typeface="+mn-ea"/>
              <a:cs typeface="+mn-cs"/>
            </a:rPr>
            <a:t>1,394</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となった。これは、</a:t>
          </a:r>
          <a:r>
            <a:rPr kumimoji="1" lang="ja-JP" altLang="en-US" sz="1100">
              <a:solidFill>
                <a:schemeClr val="dk1"/>
              </a:solidFill>
              <a:effectLst/>
              <a:latin typeface="+mn-lt"/>
              <a:ea typeface="+mn-ea"/>
              <a:cs typeface="+mn-cs"/>
            </a:rPr>
            <a:t>人件費、扶助費等の増加に対応するため、財政調整基金を取り崩したことによる。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今後も企業誘致等の市税収入増収施策を展開し、自主財源の確保に努める。また、今後起こり得る</a:t>
          </a:r>
          <a:r>
            <a:rPr kumimoji="1" lang="ja-JP" altLang="en-US" sz="1100">
              <a:solidFill>
                <a:schemeClr val="dk1"/>
              </a:solidFill>
              <a:effectLst/>
              <a:latin typeface="+mn-lt"/>
              <a:ea typeface="+mn-ea"/>
              <a:cs typeface="+mn-cs"/>
            </a:rPr>
            <a:t>災害等の</a:t>
          </a:r>
          <a:r>
            <a:rPr kumimoji="1" lang="ja-JP" altLang="ja-JP" sz="1100">
              <a:solidFill>
                <a:schemeClr val="dk1"/>
              </a:solidFill>
              <a:effectLst/>
              <a:latin typeface="+mn-lt"/>
              <a:ea typeface="+mn-ea"/>
              <a:cs typeface="+mn-cs"/>
            </a:rPr>
            <a:t>突発的な財政支出や急激な税収の減など不測の事態に対応するため、引き続き、市税収入の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％を目処に基金残高の確保に努めていく。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減債基金については、これまで積立を行っていない。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現時点で積立を行う予定はない。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静岡県掛川市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115,126
109,703
265.69
57,786,930
56,214,808
1,397,923
28,638,346
40,937,556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年度の財政力指数は</a:t>
          </a:r>
          <a:r>
            <a:rPr kumimoji="1" lang="en-US" altLang="ja-JP" sz="1100">
              <a:solidFill>
                <a:schemeClr val="dk1"/>
              </a:solidFill>
              <a:effectLst/>
              <a:latin typeface="+mn-lt"/>
              <a:ea typeface="+mn-ea"/>
              <a:cs typeface="+mn-cs"/>
            </a:rPr>
            <a:t>0.83</a:t>
          </a:r>
          <a:r>
            <a:rPr kumimoji="1" lang="ja-JP" altLang="ja-JP" sz="1100">
              <a:solidFill>
                <a:schemeClr val="dk1"/>
              </a:solidFill>
              <a:effectLst/>
              <a:latin typeface="+mn-lt"/>
              <a:ea typeface="+mn-ea"/>
              <a:cs typeface="+mn-cs"/>
            </a:rPr>
            <a:t>であり、類似団体内平均値</a:t>
          </a:r>
          <a:r>
            <a:rPr kumimoji="1" lang="en-US" altLang="ja-JP" sz="1100">
              <a:solidFill>
                <a:schemeClr val="dk1"/>
              </a:solidFill>
              <a:effectLst/>
              <a:latin typeface="+mn-lt"/>
              <a:ea typeface="+mn-ea"/>
              <a:cs typeface="+mn-cs"/>
            </a:rPr>
            <a:t>0.75</a:t>
          </a:r>
          <a:r>
            <a:rPr kumimoji="1" lang="ja-JP" altLang="ja-JP" sz="1100">
              <a:solidFill>
                <a:schemeClr val="dk1"/>
              </a:solidFill>
              <a:effectLst/>
              <a:latin typeface="+mn-lt"/>
              <a:ea typeface="+mn-ea"/>
              <a:cs typeface="+mn-cs"/>
            </a:rPr>
            <a:t>を上回っている。なお、単年度の財政力指数も類似団体内平均値より高い値で推移している。</a:t>
          </a:r>
          <a:r>
            <a:rPr kumimoji="1" lang="ja-JP" altLang="ja-JP" sz="1100">
              <a:solidFill>
                <a:schemeClr val="tx1"/>
              </a:solidFill>
              <a:effectLst/>
              <a:latin typeface="+mn-lt"/>
              <a:ea typeface="+mn-ea"/>
              <a:cs typeface="+mn-cs"/>
            </a:rPr>
            <a:t>令和</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年度の普通交付税算定においては、基準財政需要額が、</a:t>
          </a:r>
          <a:r>
            <a:rPr kumimoji="1" lang="ja-JP" altLang="en-US" sz="1100">
              <a:solidFill>
                <a:schemeClr val="tx1"/>
              </a:solidFill>
              <a:effectLst/>
              <a:latin typeface="+mn-lt"/>
              <a:ea typeface="+mn-ea"/>
              <a:cs typeface="+mn-cs"/>
            </a:rPr>
            <a:t>こども子育て費</a:t>
          </a:r>
          <a:r>
            <a:rPr kumimoji="1" lang="ja-JP" altLang="ja-JP" sz="1100">
              <a:solidFill>
                <a:schemeClr val="tx1"/>
              </a:solidFill>
              <a:effectLst/>
              <a:latin typeface="+mn-lt"/>
              <a:ea typeface="+mn-ea"/>
              <a:cs typeface="+mn-cs"/>
            </a:rPr>
            <a:t>の増などにより対前年度比</a:t>
          </a:r>
          <a:r>
            <a:rPr kumimoji="1" lang="en-US" altLang="ja-JP" sz="1100">
              <a:solidFill>
                <a:schemeClr val="tx1"/>
              </a:solidFill>
              <a:effectLst/>
              <a:latin typeface="+mn-lt"/>
              <a:ea typeface="+mn-ea"/>
              <a:cs typeface="+mn-cs"/>
            </a:rPr>
            <a:t>679</a:t>
          </a:r>
          <a:r>
            <a:rPr kumimoji="1" lang="ja-JP" altLang="ja-JP" sz="1100">
              <a:solidFill>
                <a:schemeClr val="tx1"/>
              </a:solidFill>
              <a:effectLst/>
              <a:latin typeface="+mn-lt"/>
              <a:ea typeface="+mn-ea"/>
              <a:cs typeface="+mn-cs"/>
            </a:rPr>
            <a:t>百万円の増、基準財政収入額も、</a:t>
          </a:r>
          <a:r>
            <a:rPr kumimoji="1" lang="ja-JP" altLang="en-US" sz="1100">
              <a:solidFill>
                <a:schemeClr val="tx1"/>
              </a:solidFill>
              <a:effectLst/>
              <a:latin typeface="+mn-lt"/>
              <a:ea typeface="+mn-ea"/>
              <a:cs typeface="+mn-cs"/>
            </a:rPr>
            <a:t>償却資産分</a:t>
          </a:r>
          <a:r>
            <a:rPr kumimoji="1" lang="ja-JP" altLang="ja-JP" sz="1100">
              <a:solidFill>
                <a:schemeClr val="tx1"/>
              </a:solidFill>
              <a:effectLst/>
              <a:latin typeface="+mn-lt"/>
              <a:ea typeface="+mn-ea"/>
              <a:cs typeface="+mn-cs"/>
            </a:rPr>
            <a:t>の増による固定資産税の増などにより対前年度比</a:t>
          </a:r>
          <a:r>
            <a:rPr kumimoji="1" lang="en-US" altLang="ja-JP" sz="1100">
              <a:solidFill>
                <a:schemeClr val="tx1"/>
              </a:solidFill>
              <a:effectLst/>
              <a:latin typeface="+mn-lt"/>
              <a:ea typeface="+mn-ea"/>
              <a:cs typeface="+mn-cs"/>
            </a:rPr>
            <a:t>207</a:t>
          </a:r>
          <a:r>
            <a:rPr kumimoji="1" lang="ja-JP" altLang="ja-JP" sz="1100">
              <a:solidFill>
                <a:schemeClr val="tx1"/>
              </a:solidFill>
              <a:effectLst/>
              <a:latin typeface="+mn-lt"/>
              <a:ea typeface="+mn-ea"/>
              <a:cs typeface="+mn-cs"/>
            </a:rPr>
            <a:t>百万円の増となった。</a:t>
          </a:r>
          <a:r>
            <a:rPr kumimoji="1" lang="ja-JP" altLang="ja-JP" sz="1100">
              <a:solidFill>
                <a:schemeClr val="dk1"/>
              </a:solidFill>
              <a:effectLst/>
              <a:latin typeface="+mn-lt"/>
              <a:ea typeface="+mn-ea"/>
              <a:cs typeface="+mn-cs"/>
            </a:rPr>
            <a:t>今後も引き続き企業誘致等の市税増収施策を展開するとともに、人件費や物件費などの歳出を抑制し、財政基盤の強化に努めていく。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76200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884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58965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539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7257</xdr:rowOff>
    </xdr:from>
    <xdr:to>
      <xdr:col>15</xdr:col>
      <xdr:colOff>82550</xdr:colOff>
      <xdr:row>41</xdr:row>
      <xdr:rowOff>24493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41</xdr:row>
      <xdr:rowOff>7257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850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127907</xdr:rowOff>
    </xdr:from>
    <xdr:to>
      <xdr:col>11</xdr:col>
      <xdr:colOff>82550</xdr:colOff>
      <xdr:row>41</xdr:row>
      <xdr:rowOff>58057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68234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年度の経常収支比率は</a:t>
          </a:r>
          <a:r>
            <a:rPr kumimoji="1" lang="en-US" altLang="ja-JP" sz="1100">
              <a:solidFill>
                <a:schemeClr val="dk1"/>
              </a:solidFill>
              <a:effectLst/>
              <a:latin typeface="+mn-lt"/>
              <a:ea typeface="+mn-ea"/>
              <a:cs typeface="+mn-cs"/>
            </a:rPr>
            <a:t>90.0</a:t>
          </a:r>
          <a:r>
            <a:rPr kumimoji="1" lang="ja-JP" altLang="ja-JP" sz="1100">
              <a:solidFill>
                <a:schemeClr val="dk1"/>
              </a:solidFill>
              <a:effectLst/>
              <a:latin typeface="+mn-lt"/>
              <a:ea typeface="+mn-ea"/>
              <a:cs typeface="+mn-cs"/>
            </a:rPr>
            <a:t>％であり、類似団体内平均値</a:t>
          </a:r>
          <a:r>
            <a:rPr kumimoji="1" lang="en-US" altLang="ja-JP" sz="1100">
              <a:solidFill>
                <a:schemeClr val="dk1"/>
              </a:solidFill>
              <a:effectLst/>
              <a:latin typeface="+mn-lt"/>
              <a:ea typeface="+mn-ea"/>
              <a:cs typeface="+mn-cs"/>
            </a:rPr>
            <a:t>92.5</a:t>
          </a:r>
          <a:r>
            <a:rPr kumimoji="1" lang="ja-JP" altLang="ja-JP" sz="1100">
              <a:solidFill>
                <a:schemeClr val="dk1"/>
              </a:solidFill>
              <a:effectLst/>
              <a:latin typeface="+mn-lt"/>
              <a:ea typeface="+mn-ea"/>
              <a:cs typeface="+mn-cs"/>
            </a:rPr>
            <a:t>％を下回っている。</a:t>
          </a:r>
          <a:r>
            <a:rPr kumimoji="1" lang="ja-JP" altLang="ja-JP" sz="1100">
              <a:solidFill>
                <a:schemeClr val="tx1"/>
              </a:solidFill>
              <a:effectLst/>
              <a:latin typeface="+mn-lt"/>
              <a:ea typeface="+mn-ea"/>
              <a:cs typeface="+mn-cs"/>
            </a:rPr>
            <a:t>令和</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年度は、</a:t>
          </a:r>
          <a:r>
            <a:rPr kumimoji="1" lang="ja-JP" altLang="en-US" sz="1100">
              <a:solidFill>
                <a:schemeClr val="tx1"/>
              </a:solidFill>
              <a:effectLst/>
              <a:latin typeface="+mn-lt"/>
              <a:ea typeface="+mn-ea"/>
              <a:cs typeface="+mn-cs"/>
            </a:rPr>
            <a:t>個人市民税の減により市税</a:t>
          </a:r>
          <a:r>
            <a:rPr kumimoji="1" lang="ja-JP" altLang="ja-JP" sz="1100">
              <a:solidFill>
                <a:schemeClr val="tx1"/>
              </a:solidFill>
              <a:effectLst/>
              <a:latin typeface="+mn-lt"/>
              <a:ea typeface="+mn-ea"/>
              <a:cs typeface="+mn-cs"/>
            </a:rPr>
            <a:t>が</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したものの、</a:t>
          </a:r>
          <a:r>
            <a:rPr kumimoji="1" lang="ja-JP" altLang="en-US" sz="1100">
              <a:solidFill>
                <a:schemeClr val="tx1"/>
              </a:solidFill>
              <a:effectLst/>
              <a:latin typeface="+mn-lt"/>
              <a:ea typeface="+mn-ea"/>
              <a:cs typeface="+mn-cs"/>
            </a:rPr>
            <a:t>地方交付税</a:t>
          </a:r>
          <a:r>
            <a:rPr kumimoji="1" lang="ja-JP" altLang="ja-JP" sz="1100">
              <a:solidFill>
                <a:schemeClr val="tx1"/>
              </a:solidFill>
              <a:effectLst/>
              <a:latin typeface="+mn-lt"/>
              <a:ea typeface="+mn-ea"/>
              <a:cs typeface="+mn-cs"/>
            </a:rPr>
            <a:t>や</a:t>
          </a:r>
          <a:r>
            <a:rPr kumimoji="1" lang="ja-JP" altLang="en-US" sz="1100">
              <a:solidFill>
                <a:schemeClr val="tx1"/>
              </a:solidFill>
              <a:effectLst/>
              <a:latin typeface="+mn-lt"/>
              <a:ea typeface="+mn-ea"/>
              <a:cs typeface="+mn-cs"/>
            </a:rPr>
            <a:t>地方特例交付金が増加</a:t>
          </a:r>
          <a:r>
            <a:rPr kumimoji="1" lang="ja-JP" altLang="ja-JP" sz="1100">
              <a:solidFill>
                <a:schemeClr val="tx1"/>
              </a:solidFill>
              <a:effectLst/>
              <a:latin typeface="+mn-lt"/>
              <a:ea typeface="+mn-ea"/>
              <a:cs typeface="+mn-cs"/>
            </a:rPr>
            <a:t>したため、経常一般財源等が対前年度比</a:t>
          </a:r>
          <a:r>
            <a:rPr kumimoji="1" lang="en-US" altLang="ja-JP" sz="1100">
              <a:solidFill>
                <a:schemeClr val="tx1"/>
              </a:solidFill>
              <a:effectLst/>
              <a:latin typeface="+mn-lt"/>
              <a:ea typeface="+mn-ea"/>
              <a:cs typeface="+mn-cs"/>
            </a:rPr>
            <a:t>1,030</a:t>
          </a:r>
          <a:r>
            <a:rPr kumimoji="1" lang="ja-JP" altLang="ja-JP" sz="1100">
              <a:solidFill>
                <a:schemeClr val="tx1"/>
              </a:solidFill>
              <a:effectLst/>
              <a:latin typeface="+mn-lt"/>
              <a:ea typeface="+mn-ea"/>
              <a:cs typeface="+mn-cs"/>
            </a:rPr>
            <a:t>百万円の</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となった。一方、経常経費充当一般財源は、</a:t>
          </a:r>
          <a:r>
            <a:rPr kumimoji="1" lang="ja-JP" altLang="en-US" sz="1100">
              <a:solidFill>
                <a:schemeClr val="tx1"/>
              </a:solidFill>
              <a:effectLst/>
              <a:latin typeface="+mn-lt"/>
              <a:ea typeface="+mn-ea"/>
              <a:cs typeface="+mn-cs"/>
            </a:rPr>
            <a:t>人件費</a:t>
          </a:r>
          <a:r>
            <a:rPr kumimoji="1" lang="ja-JP" altLang="ja-JP" sz="1100">
              <a:solidFill>
                <a:schemeClr val="tx1"/>
              </a:solidFill>
              <a:effectLst/>
              <a:latin typeface="+mn-lt"/>
              <a:ea typeface="+mn-ea"/>
              <a:cs typeface="+mn-cs"/>
            </a:rPr>
            <a:t>等の増などにより対前年度比</a:t>
          </a:r>
          <a:r>
            <a:rPr kumimoji="1" lang="en-US" altLang="ja-JP" sz="1100">
              <a:solidFill>
                <a:schemeClr val="tx1"/>
              </a:solidFill>
              <a:effectLst/>
              <a:latin typeface="+mn-lt"/>
              <a:ea typeface="+mn-ea"/>
              <a:cs typeface="+mn-cs"/>
            </a:rPr>
            <a:t>1,161</a:t>
          </a:r>
          <a:r>
            <a:rPr kumimoji="1" lang="ja-JP" altLang="ja-JP" sz="1100">
              <a:solidFill>
                <a:schemeClr val="tx1"/>
              </a:solidFill>
              <a:effectLst/>
              <a:latin typeface="+mn-lt"/>
              <a:ea typeface="+mn-ea"/>
              <a:cs typeface="+mn-cs"/>
            </a:rPr>
            <a:t>百万円の増となった。歳入</a:t>
          </a:r>
          <a:r>
            <a:rPr kumimoji="1" lang="ja-JP" altLang="en-US" sz="1100">
              <a:solidFill>
                <a:schemeClr val="tx1"/>
              </a:solidFill>
              <a:effectLst/>
              <a:latin typeface="+mn-lt"/>
              <a:ea typeface="+mn-ea"/>
              <a:cs typeface="+mn-cs"/>
            </a:rPr>
            <a:t>の増を上回る歳出</a:t>
          </a:r>
          <a:r>
            <a:rPr kumimoji="1" lang="ja-JP" altLang="ja-JP" sz="1100">
              <a:solidFill>
                <a:schemeClr val="tx1"/>
              </a:solidFill>
              <a:effectLst/>
              <a:latin typeface="+mn-lt"/>
              <a:ea typeface="+mn-ea"/>
              <a:cs typeface="+mn-cs"/>
            </a:rPr>
            <a:t>の増により経常収支比率は悪化し、対前年度比は</a:t>
          </a:r>
          <a:r>
            <a:rPr kumimoji="1" lang="en-US" altLang="ja-JP" sz="1100">
              <a:solidFill>
                <a:schemeClr val="tx1"/>
              </a:solidFill>
              <a:effectLst/>
              <a:latin typeface="+mn-lt"/>
              <a:ea typeface="+mn-ea"/>
              <a:cs typeface="+mn-cs"/>
            </a:rPr>
            <a:t>0.8</a:t>
          </a:r>
          <a:r>
            <a:rPr kumimoji="1" lang="ja-JP" altLang="ja-JP" sz="1100">
              <a:solidFill>
                <a:schemeClr val="tx1"/>
              </a:solidFill>
              <a:effectLst/>
              <a:latin typeface="+mn-lt"/>
              <a:ea typeface="+mn-ea"/>
              <a:cs typeface="+mn-cs"/>
            </a:rPr>
            <a:t>ポイントの増となっている。</a:t>
          </a:r>
          <a:r>
            <a:rPr kumimoji="1" lang="ja-JP" altLang="ja-JP" sz="1100">
              <a:solidFill>
                <a:schemeClr val="dk1"/>
              </a:solidFill>
              <a:effectLst/>
              <a:latin typeface="+mn-lt"/>
              <a:ea typeface="+mn-ea"/>
              <a:cs typeface="+mn-cs"/>
            </a:rPr>
            <a:t>今後は、経常経費の抑制により一層努めるとともに、使用料等の見直しなど自主財源確保にも努めていく。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57573</xdr:rowOff>
    </xdr:from>
    <xdr:to>
      <xdr:col>23</xdr:col>
      <xdr:colOff>133350</xdr:colOff>
      <xdr:row>67</xdr:row>
      <xdr:rowOff>96096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344573"/>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143950</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8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57573</xdr:rowOff>
    </xdr:from>
    <xdr:to>
      <xdr:col>24</xdr:col>
      <xdr:colOff>12700</xdr:colOff>
      <xdr:row>60</xdr:row>
      <xdr:rowOff>57573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34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100754</xdr:rowOff>
    </xdr:from>
    <xdr:to>
      <xdr:col>23</xdr:col>
      <xdr:colOff>133350</xdr:colOff>
      <xdr:row>62</xdr:row>
      <xdr:rowOff>165100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730654"/>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79163</xdr:rowOff>
    </xdr:from>
    <xdr:to>
      <xdr:col>19</xdr:col>
      <xdr:colOff>133350</xdr:colOff>
      <xdr:row>62</xdr:row>
      <xdr:rowOff>100754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537613"/>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54610</xdr:rowOff>
    </xdr:from>
    <xdr:to>
      <xdr:col>15</xdr:col>
      <xdr:colOff>82550</xdr:colOff>
      <xdr:row>61</xdr:row>
      <xdr:rowOff>79163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9998710"/>
          <a:ext cx="889000" cy="53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130387</xdr:rowOff>
    </xdr:from>
    <xdr:to>
      <xdr:col>15</xdr:col>
      <xdr:colOff>133350</xdr:colOff>
      <xdr:row>63</xdr:row>
      <xdr:rowOff>60537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45314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54610</xdr:rowOff>
    </xdr:from>
    <xdr:to>
      <xdr:col>11</xdr:col>
      <xdr:colOff>31750</xdr:colOff>
      <xdr:row>62</xdr:row>
      <xdr:rowOff>44450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9998710"/>
          <a:ext cx="889000" cy="67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159596</xdr:rowOff>
    </xdr:from>
    <xdr:to>
      <xdr:col>11</xdr:col>
      <xdr:colOff>82550</xdr:colOff>
      <xdr:row>61</xdr:row>
      <xdr:rowOff>89746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74523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141833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49954</xdr:rowOff>
    </xdr:from>
    <xdr:to>
      <xdr:col>19</xdr:col>
      <xdr:colOff>184150</xdr:colOff>
      <xdr:row>62</xdr:row>
      <xdr:rowOff>151554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161731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28363</xdr:rowOff>
    </xdr:from>
    <xdr:to>
      <xdr:col>15</xdr:col>
      <xdr:colOff>133350</xdr:colOff>
      <xdr:row>61</xdr:row>
      <xdr:rowOff>129963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3810</xdr:rowOff>
    </xdr:from>
    <xdr:to>
      <xdr:col>11</xdr:col>
      <xdr:colOff>82550</xdr:colOff>
      <xdr:row>58</xdr:row>
      <xdr:rowOff>105410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115587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71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[140,592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人当たり人件費・物件費等決算額は、対前年度比</a:t>
          </a:r>
          <a:r>
            <a:rPr kumimoji="1" lang="en-US" altLang="ja-JP" sz="1100">
              <a:solidFill>
                <a:schemeClr val="dk1"/>
              </a:solidFill>
              <a:effectLst/>
              <a:latin typeface="+mn-lt"/>
              <a:ea typeface="+mn-ea"/>
              <a:cs typeface="+mn-cs"/>
            </a:rPr>
            <a:t>3,890</a:t>
          </a:r>
          <a:r>
            <a:rPr kumimoji="1" lang="ja-JP" altLang="ja-JP" sz="1100">
              <a:solidFill>
                <a:schemeClr val="dk1"/>
              </a:solidFill>
              <a:effectLst/>
              <a:latin typeface="+mn-lt"/>
              <a:ea typeface="+mn-ea"/>
              <a:cs typeface="+mn-cs"/>
            </a:rPr>
            <a:t>円の増となった。これは、人事院勧告に基づく給与</a:t>
          </a:r>
          <a:r>
            <a:rPr kumimoji="1" lang="ja-JP" altLang="en-US" sz="1100">
              <a:solidFill>
                <a:schemeClr val="dk1"/>
              </a:solidFill>
              <a:effectLst/>
              <a:latin typeface="+mn-lt"/>
              <a:ea typeface="+mn-ea"/>
              <a:cs typeface="+mn-cs"/>
            </a:rPr>
            <a:t>改定や退職金の増に伴う</a:t>
          </a:r>
          <a:r>
            <a:rPr kumimoji="1" lang="ja-JP" altLang="ja-JP" sz="1100">
              <a:solidFill>
                <a:schemeClr val="dk1"/>
              </a:solidFill>
              <a:effectLst/>
              <a:latin typeface="+mn-lt"/>
              <a:ea typeface="+mn-ea"/>
              <a:cs typeface="+mn-cs"/>
            </a:rPr>
            <a:t>人件費の増</a:t>
          </a:r>
          <a:r>
            <a:rPr kumimoji="1" lang="ja-JP" altLang="ja-JP" sz="1100">
              <a:solidFill>
                <a:schemeClr val="tx1"/>
              </a:solidFill>
              <a:effectLst/>
              <a:latin typeface="+mn-lt"/>
              <a:ea typeface="+mn-ea"/>
              <a:cs typeface="+mn-cs"/>
            </a:rPr>
            <a:t>が大きな要因</a:t>
          </a:r>
          <a:r>
            <a:rPr kumimoji="1" lang="ja-JP" altLang="en-US" sz="1100">
              <a:solidFill>
                <a:schemeClr val="tx1"/>
              </a:solidFill>
              <a:effectLst/>
              <a:latin typeface="+mn-lt"/>
              <a:ea typeface="+mn-ea"/>
              <a:cs typeface="+mn-cs"/>
            </a:rPr>
            <a:t>と</a:t>
          </a:r>
          <a:r>
            <a:rPr kumimoji="1" lang="ja-JP" altLang="ja-JP" sz="1100">
              <a:solidFill>
                <a:schemeClr val="tx1"/>
              </a:solidFill>
              <a:effectLst/>
              <a:latin typeface="+mn-lt"/>
              <a:ea typeface="+mn-ea"/>
              <a:cs typeface="+mn-cs"/>
            </a:rPr>
            <a:t>なっている。グラフを見ると、例年、類似団体内平均値よりも高い値で推移</a:t>
          </a:r>
          <a:r>
            <a:rPr kumimoji="1" lang="ja-JP" altLang="ja-JP" sz="1100">
              <a:solidFill>
                <a:schemeClr val="dk1"/>
              </a:solidFill>
              <a:effectLst/>
              <a:latin typeface="+mn-lt"/>
              <a:ea typeface="+mn-ea"/>
              <a:cs typeface="+mn-cs"/>
            </a:rPr>
            <a:t>してきていたが、令和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類似団体内平均値を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回ったことから、今後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、公共施設マネジメントによる施設の適正配置の推進や、業務内容及び委託内容等の見直しにより、更なる人件費・物件費の抑制に努めていく。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145450</xdr:rowOff>
    </xdr:from>
    <xdr:to>
      <xdr:col>23</xdr:col>
      <xdr:colOff>133350</xdr:colOff>
      <xdr:row>84</xdr:row>
      <xdr:rowOff>41047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375800"/>
          <a:ext cx="838200" cy="6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72838</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474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140227</xdr:rowOff>
    </xdr:from>
    <xdr:to>
      <xdr:col>19</xdr:col>
      <xdr:colOff>133350</xdr:colOff>
      <xdr:row>83</xdr:row>
      <xdr:rowOff>145450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370577"/>
          <a:ext cx="889000" cy="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11783</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41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72422</xdr:rowOff>
    </xdr:from>
    <xdr:to>
      <xdr:col>15</xdr:col>
      <xdr:colOff>82550</xdr:colOff>
      <xdr:row>83</xdr:row>
      <xdr:rowOff>140227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302772"/>
          <a:ext cx="889000" cy="6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22049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8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5806</xdr:rowOff>
    </xdr:from>
    <xdr:to>
      <xdr:col>11</xdr:col>
      <xdr:colOff>31750</xdr:colOff>
      <xdr:row>83</xdr:row>
      <xdr:rowOff>72422</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236156"/>
          <a:ext cx="889000" cy="6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127917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0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162551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161697</xdr:rowOff>
    </xdr:from>
    <xdr:to>
      <xdr:col>23</xdr:col>
      <xdr:colOff>184150</xdr:colOff>
      <xdr:row>84</xdr:row>
      <xdr:rowOff>91847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39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6774</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237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94650</xdr:rowOff>
    </xdr:from>
    <xdr:to>
      <xdr:col>19</xdr:col>
      <xdr:colOff>184150</xdr:colOff>
      <xdr:row>84</xdr:row>
      <xdr:rowOff>24800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3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34977</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0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89427</xdr:rowOff>
    </xdr:from>
    <xdr:to>
      <xdr:col>15</xdr:col>
      <xdr:colOff>133350</xdr:colOff>
      <xdr:row>84</xdr:row>
      <xdr:rowOff>19577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31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4354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406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21622</xdr:rowOff>
    </xdr:from>
    <xdr:to>
      <xdr:col>11</xdr:col>
      <xdr:colOff>82550</xdr:colOff>
      <xdr:row>83</xdr:row>
      <xdr:rowOff>123222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25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107999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33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126456</xdr:rowOff>
    </xdr:from>
    <xdr:to>
      <xdr:col>7</xdr:col>
      <xdr:colOff>31750</xdr:colOff>
      <xdr:row>83</xdr:row>
      <xdr:rowOff>56606</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18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41383</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27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当市のラスパイレス指数は、対前年比</a:t>
          </a:r>
          <a:r>
            <a:rPr kumimoji="1" lang="en-US" altLang="ja-JP" sz="1100" b="0">
              <a:solidFill>
                <a:schemeClr val="dk1"/>
              </a:solidFill>
              <a:effectLst/>
              <a:latin typeface="+mn-lt"/>
              <a:ea typeface="+mn-ea"/>
              <a:cs typeface="+mn-cs"/>
            </a:rPr>
            <a:t>0.2</a:t>
          </a:r>
          <a:r>
            <a:rPr kumimoji="1" lang="ja-JP" altLang="ja-JP" sz="1100" b="0">
              <a:solidFill>
                <a:schemeClr val="dk1"/>
              </a:solidFill>
              <a:effectLst/>
              <a:latin typeface="+mn-lt"/>
              <a:ea typeface="+mn-ea"/>
              <a:cs typeface="+mn-cs"/>
            </a:rPr>
            <a:t>ポイント減となった。給料表は国に準拠しており、昇格・昇給基準は昨年と同様である。依然高い状況となっているが、主な要因は</a:t>
          </a:r>
          <a:r>
            <a:rPr kumimoji="1" lang="en-US" altLang="ja-JP" sz="1100" b="0">
              <a:solidFill>
                <a:schemeClr val="dk1"/>
              </a:solidFill>
              <a:effectLst/>
              <a:latin typeface="+mn-lt"/>
              <a:ea typeface="+mn-ea"/>
              <a:cs typeface="+mn-cs"/>
            </a:rPr>
            <a:t>55</a:t>
          </a:r>
          <a:r>
            <a:rPr kumimoji="1" lang="ja-JP" altLang="ja-JP" sz="1100" b="0">
              <a:solidFill>
                <a:schemeClr val="dk1"/>
              </a:solidFill>
              <a:effectLst/>
              <a:latin typeface="+mn-lt"/>
              <a:ea typeface="+mn-ea"/>
              <a:cs typeface="+mn-cs"/>
            </a:rPr>
            <a:t>歳以上職員の昇給を継続していることが考えられる。引き続き、能力・実績主義に基づく人事評価制度のさらなる充実と、適正な昇給制度を構築し、給与の適正化を図っていく。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160866</xdr:rowOff>
    </xdr:from>
    <xdr:to>
      <xdr:col>81</xdr:col>
      <xdr:colOff>44450</xdr:colOff>
      <xdr:row>89</xdr:row>
      <xdr:rowOff>29634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524846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20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29634</xdr:rowOff>
    </xdr:from>
    <xdr:to>
      <xdr:col>77</xdr:col>
      <xdr:colOff>44450</xdr:colOff>
      <xdr:row>89</xdr:row>
      <xdr:rowOff>130175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28868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130175</xdr:rowOff>
    </xdr:from>
    <xdr:to>
      <xdr:col>72</xdr:col>
      <xdr:colOff>203200</xdr:colOff>
      <xdr:row>90</xdr:row>
      <xdr:rowOff>19050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3892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90</xdr:row>
      <xdr:rowOff>19050</xdr:rowOff>
    </xdr:from>
    <xdr:to>
      <xdr:col>68</xdr:col>
      <xdr:colOff>152400</xdr:colOff>
      <xdr:row>90</xdr:row>
      <xdr:rowOff>19050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44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91668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110066</xdr:rowOff>
    </xdr:from>
    <xdr:to>
      <xdr:col>81</xdr:col>
      <xdr:colOff>95250</xdr:colOff>
      <xdr:row>89</xdr:row>
      <xdr:rowOff>40216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5943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093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150284</xdr:rowOff>
    </xdr:from>
    <xdr:to>
      <xdr:col>77</xdr:col>
      <xdr:colOff>95250</xdr:colOff>
      <xdr:row>89</xdr:row>
      <xdr:rowOff>80434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65211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324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79375</xdr:rowOff>
    </xdr:from>
    <xdr:to>
      <xdr:col>73</xdr:col>
      <xdr:colOff>44450</xdr:colOff>
      <xdr:row>90</xdr:row>
      <xdr:rowOff>9525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3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165752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42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139700</xdr:rowOff>
    </xdr:from>
    <xdr:to>
      <xdr:col>68</xdr:col>
      <xdr:colOff>203200</xdr:colOff>
      <xdr:row>90</xdr:row>
      <xdr:rowOff>69850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54627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139700</xdr:rowOff>
    </xdr:from>
    <xdr:to>
      <xdr:col>64</xdr:col>
      <xdr:colOff>152400</xdr:colOff>
      <xdr:row>90</xdr:row>
      <xdr:rowOff>69850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54627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mn-lt"/>
              <a:ea typeface="+mn-ea"/>
              <a:cs typeface="+mn-cs"/>
            </a:rPr>
            <a:t>平成</a:t>
          </a:r>
          <a:r>
            <a:rPr kumimoji="1" lang="en-US" altLang="ja-JP" sz="1100" b="0">
              <a:solidFill>
                <a:schemeClr val="dk1"/>
              </a:solidFill>
              <a:effectLst/>
              <a:latin typeface="+mn-lt"/>
              <a:ea typeface="+mn-ea"/>
              <a:cs typeface="+mn-cs"/>
            </a:rPr>
            <a:t>28</a:t>
          </a:r>
          <a:r>
            <a:rPr kumimoji="1" lang="ja-JP" altLang="ja-JP" sz="1100" b="0">
              <a:solidFill>
                <a:schemeClr val="dk1"/>
              </a:solidFill>
              <a:effectLst/>
              <a:latin typeface="+mn-lt"/>
              <a:ea typeface="+mn-ea"/>
              <a:cs typeface="+mn-cs"/>
            </a:rPr>
            <a:t>年度までの第２次改革プランの推進により、平成</a:t>
          </a:r>
          <a:r>
            <a:rPr kumimoji="1" lang="en-US" altLang="ja-JP" sz="1100" b="0">
              <a:solidFill>
                <a:schemeClr val="dk1"/>
              </a:solidFill>
              <a:effectLst/>
              <a:latin typeface="+mn-lt"/>
              <a:ea typeface="+mn-ea"/>
              <a:cs typeface="+mn-cs"/>
            </a:rPr>
            <a:t>28</a:t>
          </a:r>
          <a:r>
            <a:rPr kumimoji="1" lang="ja-JP" altLang="ja-JP" sz="1100" b="0">
              <a:solidFill>
                <a:schemeClr val="dk1"/>
              </a:solidFill>
              <a:effectLst/>
              <a:latin typeface="+mn-lt"/>
              <a:ea typeface="+mn-ea"/>
              <a:cs typeface="+mn-cs"/>
            </a:rPr>
            <a:t>年度末までに平成</a:t>
          </a:r>
          <a:r>
            <a:rPr kumimoji="1" lang="en-US" altLang="ja-JP" sz="1100" b="0">
              <a:solidFill>
                <a:schemeClr val="dk1"/>
              </a:solidFill>
              <a:effectLst/>
              <a:latin typeface="+mn-lt"/>
              <a:ea typeface="+mn-ea"/>
              <a:cs typeface="+mn-cs"/>
            </a:rPr>
            <a:t>17</a:t>
          </a:r>
          <a:r>
            <a:rPr kumimoji="1" lang="ja-JP" altLang="ja-JP" sz="1100" b="0">
              <a:solidFill>
                <a:schemeClr val="dk1"/>
              </a:solidFill>
              <a:effectLst/>
              <a:latin typeface="+mn-lt"/>
              <a:ea typeface="+mn-ea"/>
              <a:cs typeface="+mn-cs"/>
            </a:rPr>
            <a:t>年度比△</a:t>
          </a:r>
          <a:r>
            <a:rPr kumimoji="1" lang="en-US" altLang="ja-JP" sz="1100" b="0">
              <a:solidFill>
                <a:schemeClr val="dk1"/>
              </a:solidFill>
              <a:effectLst/>
              <a:latin typeface="+mn-lt"/>
              <a:ea typeface="+mn-ea"/>
              <a:cs typeface="+mn-cs"/>
            </a:rPr>
            <a:t>162</a:t>
          </a:r>
          <a:r>
            <a:rPr kumimoji="1" lang="ja-JP" altLang="ja-JP" sz="1100" b="0">
              <a:solidFill>
                <a:schemeClr val="dk1"/>
              </a:solidFill>
              <a:effectLst/>
              <a:latin typeface="+mn-lt"/>
              <a:ea typeface="+mn-ea"/>
              <a:cs typeface="+mn-cs"/>
            </a:rPr>
            <a:t>人の職員削減を行った。平成</a:t>
          </a:r>
          <a:r>
            <a:rPr kumimoji="1" lang="en-US" altLang="ja-JP" sz="1100" b="0">
              <a:solidFill>
                <a:schemeClr val="dk1"/>
              </a:solidFill>
              <a:effectLst/>
              <a:latin typeface="+mn-lt"/>
              <a:ea typeface="+mn-ea"/>
              <a:cs typeface="+mn-cs"/>
            </a:rPr>
            <a:t>29</a:t>
          </a:r>
          <a:r>
            <a:rPr kumimoji="1" lang="ja-JP" altLang="ja-JP" sz="1100" b="0">
              <a:solidFill>
                <a:schemeClr val="dk1"/>
              </a:solidFill>
              <a:effectLst/>
              <a:latin typeface="+mn-lt"/>
              <a:ea typeface="+mn-ea"/>
              <a:cs typeface="+mn-cs"/>
            </a:rPr>
            <a:t>年度からは多様化する行政課題の対応や職員の時間外削減に努めるため、配置職員数の増加を図ってきたが、これから本格化することが見込まれる人口減少時代の到来や多死社会、テクノロジーの著しい進化を見据え、令和７年度の計画人数をピークとし、働き方改革やＤＸの推進による業務削減と効率化を一層推進するとともに行政組織のスリム化をめざし、行政サービスの進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46083</xdr:rowOff>
    </xdr:from>
    <xdr:to>
      <xdr:col>81</xdr:col>
      <xdr:colOff>44450</xdr:colOff>
      <xdr:row>60</xdr:row>
      <xdr:rowOff>49530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333083"/>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18506</xdr:rowOff>
    </xdr:from>
    <xdr:to>
      <xdr:col>77</xdr:col>
      <xdr:colOff>44450</xdr:colOff>
      <xdr:row>60</xdr:row>
      <xdr:rowOff>46083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30550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168746</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2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15059</xdr:rowOff>
    </xdr:from>
    <xdr:to>
      <xdr:col>72</xdr:col>
      <xdr:colOff>203200</xdr:colOff>
      <xdr:row>60</xdr:row>
      <xdr:rowOff>18506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30205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137721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8165</xdr:rowOff>
    </xdr:from>
    <xdr:to>
      <xdr:col>68</xdr:col>
      <xdr:colOff>152400</xdr:colOff>
      <xdr:row>60</xdr:row>
      <xdr:rowOff>15059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29516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127380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44649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170180</xdr:rowOff>
    </xdr:from>
    <xdr:to>
      <xdr:col>81</xdr:col>
      <xdr:colOff>95250</xdr:colOff>
      <xdr:row>60</xdr:row>
      <xdr:rowOff>100330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15257</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13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166733</xdr:rowOff>
    </xdr:from>
    <xdr:to>
      <xdr:col>77</xdr:col>
      <xdr:colOff>95250</xdr:colOff>
      <xdr:row>60</xdr:row>
      <xdr:rowOff>96883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107060</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051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139156</xdr:rowOff>
    </xdr:from>
    <xdr:to>
      <xdr:col>73</xdr:col>
      <xdr:colOff>44450</xdr:colOff>
      <xdr:row>60</xdr:row>
      <xdr:rowOff>69306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79483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0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135709</xdr:rowOff>
    </xdr:from>
    <xdr:to>
      <xdr:col>68</xdr:col>
      <xdr:colOff>203200</xdr:colOff>
      <xdr:row>60</xdr:row>
      <xdr:rowOff>65859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76036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02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128815</xdr:rowOff>
    </xdr:from>
    <xdr:to>
      <xdr:col>64</xdr:col>
      <xdr:colOff>152400</xdr:colOff>
      <xdr:row>60</xdr:row>
      <xdr:rowOff>58965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69142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３か年平均の実質公債費比率は</a:t>
          </a:r>
          <a:r>
            <a:rPr kumimoji="1" lang="en-US" altLang="ja-JP" sz="1100">
              <a:solidFill>
                <a:schemeClr val="dk1"/>
              </a:solidFill>
              <a:effectLst/>
              <a:latin typeface="+mn-lt"/>
              <a:ea typeface="+mn-ea"/>
              <a:cs typeface="+mn-cs"/>
            </a:rPr>
            <a:t>7.9</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8.5</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％）で、対前年度</a:t>
          </a:r>
          <a:r>
            <a:rPr kumimoji="1" lang="ja-JP" altLang="en-US" sz="1100">
              <a:solidFill>
                <a:schemeClr val="dk1"/>
              </a:solidFill>
              <a:effectLst/>
              <a:latin typeface="+mn-lt"/>
              <a:ea typeface="+mn-ea"/>
              <a:cs typeface="+mn-cs"/>
            </a:rPr>
            <a:t>と同値</a:t>
          </a:r>
          <a:r>
            <a:rPr kumimoji="1" lang="ja-JP" altLang="ja-JP" sz="1100">
              <a:solidFill>
                <a:schemeClr val="dk1"/>
              </a:solidFill>
              <a:effectLst/>
              <a:latin typeface="+mn-lt"/>
              <a:ea typeface="+mn-ea"/>
              <a:cs typeface="+mn-cs"/>
            </a:rPr>
            <a:t>、単年比較では対前年度比</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となっている。これは、前年度と比較して普通会計の元利償還金などが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が主な要因である。公共施設の整備を推進するための積極的な地方債の活用や、幼保園建設の債務負担行為等により、類似団体内平均値を上回っている状況であるため、今後は地方債発行額を抑制するとともに、市税収入の増収施策（企業誘致等）を展開し、自主財源の確保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38805</xdr:rowOff>
    </xdr:from>
    <xdr:to>
      <xdr:col>81</xdr:col>
      <xdr:colOff>44450</xdr:colOff>
      <xdr:row>42</xdr:row>
      <xdr:rowOff>38805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72397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170338</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685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170039</xdr:rowOff>
    </xdr:from>
    <xdr:to>
      <xdr:col>77</xdr:col>
      <xdr:colOff>44450</xdr:colOff>
      <xdr:row>42</xdr:row>
      <xdr:rowOff>38805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71994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170039</xdr:rowOff>
    </xdr:from>
    <xdr:to>
      <xdr:col>72</xdr:col>
      <xdr:colOff>203200</xdr:colOff>
      <xdr:row>42</xdr:row>
      <xdr:rowOff>11995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80732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11995</xdr:rowOff>
    </xdr:from>
    <xdr:to>
      <xdr:col>68</xdr:col>
      <xdr:colOff>152400</xdr:colOff>
      <xdr:row>42</xdr:row>
      <xdr:rowOff>52211</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72128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80732</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159455</xdr:rowOff>
    </xdr:from>
    <xdr:to>
      <xdr:col>81</xdr:col>
      <xdr:colOff>95250</xdr:colOff>
      <xdr:row>42</xdr:row>
      <xdr:rowOff>89605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131532</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16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159455</xdr:rowOff>
    </xdr:from>
    <xdr:to>
      <xdr:col>77</xdr:col>
      <xdr:colOff>95250</xdr:colOff>
      <xdr:row>42</xdr:row>
      <xdr:rowOff>89605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74382</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119239</xdr:rowOff>
    </xdr:from>
    <xdr:to>
      <xdr:col>73</xdr:col>
      <xdr:colOff>44450</xdr:colOff>
      <xdr:row>42</xdr:row>
      <xdr:rowOff>49389</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34166</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132645</xdr:rowOff>
    </xdr:from>
    <xdr:to>
      <xdr:col>68</xdr:col>
      <xdr:colOff>203200</xdr:colOff>
      <xdr:row>42</xdr:row>
      <xdr:rowOff>62795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47572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1411</xdr:rowOff>
    </xdr:from>
    <xdr:to>
      <xdr:col>64</xdr:col>
      <xdr:colOff>152400</xdr:colOff>
      <xdr:row>42</xdr:row>
      <xdr:rowOff>103011</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87788</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将来負担比率については、対前年度比</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14.1</a:t>
          </a:r>
          <a:r>
            <a:rPr kumimoji="1" lang="ja-JP" altLang="ja-JP" sz="1100">
              <a:solidFill>
                <a:schemeClr val="dk1"/>
              </a:solidFill>
              <a:effectLst/>
              <a:latin typeface="+mn-lt"/>
              <a:ea typeface="+mn-ea"/>
              <a:cs typeface="+mn-cs"/>
            </a:rPr>
            <a:t>％となった。これは、</a:t>
          </a:r>
          <a:r>
            <a:rPr kumimoji="1" lang="ja-JP" altLang="en-US" sz="1100">
              <a:solidFill>
                <a:schemeClr val="dk1"/>
              </a:solidFill>
              <a:effectLst/>
              <a:latin typeface="+mn-lt"/>
              <a:ea typeface="+mn-ea"/>
              <a:cs typeface="+mn-cs"/>
            </a:rPr>
            <a:t>充当可能基金及び都市計画税の充当可能額が減少したことによる充当可能財源等の減少（対前年度比</a:t>
          </a:r>
          <a:r>
            <a:rPr kumimoji="1" lang="en-US" altLang="ja-JP" sz="1100">
              <a:solidFill>
                <a:schemeClr val="dk1"/>
              </a:solidFill>
              <a:effectLst/>
              <a:latin typeface="+mn-lt"/>
              <a:ea typeface="+mn-ea"/>
              <a:cs typeface="+mn-cs"/>
            </a:rPr>
            <a:t>3,898</a:t>
          </a:r>
          <a:r>
            <a:rPr kumimoji="1" lang="ja-JP" altLang="en-US" sz="1100">
              <a:solidFill>
                <a:schemeClr val="dk1"/>
              </a:solidFill>
              <a:effectLst/>
              <a:latin typeface="+mn-lt"/>
              <a:ea typeface="+mn-ea"/>
              <a:cs typeface="+mn-cs"/>
            </a:rPr>
            <a:t>百万円減）</a:t>
          </a:r>
          <a:r>
            <a:rPr kumimoji="1" lang="ja-JP" altLang="ja-JP" sz="1100">
              <a:solidFill>
                <a:schemeClr val="dk1"/>
              </a:solidFill>
              <a:effectLst/>
              <a:latin typeface="+mn-lt"/>
              <a:ea typeface="+mn-ea"/>
              <a:cs typeface="+mn-cs"/>
            </a:rPr>
            <a:t>や債務負担行為に基づく支出予定額が減少（対前年度比</a:t>
          </a:r>
          <a:r>
            <a:rPr kumimoji="1" lang="en-US" altLang="ja-JP" sz="1100">
              <a:solidFill>
                <a:schemeClr val="dk1"/>
              </a:solidFill>
              <a:effectLst/>
              <a:latin typeface="+mn-lt"/>
              <a:ea typeface="+mn-ea"/>
              <a:cs typeface="+mn-cs"/>
            </a:rPr>
            <a:t>588</a:t>
          </a:r>
          <a:r>
            <a:rPr kumimoji="1" lang="ja-JP" altLang="ja-JP" sz="1100">
              <a:solidFill>
                <a:schemeClr val="dk1"/>
              </a:solidFill>
              <a:effectLst/>
              <a:latin typeface="+mn-lt"/>
              <a:ea typeface="+mn-ea"/>
              <a:cs typeface="+mn-cs"/>
            </a:rPr>
            <a:t>百万円減）したことが主な要因である。</a:t>
          </a:r>
          <a:endParaRPr lang="ja-JP" altLang="ja-JP" sz="1400">
            <a:effectLst/>
          </a:endParaRPr>
        </a:p>
        <a:p>
          <a:r>
            <a:rPr kumimoji="1" lang="ja-JP" altLang="ja-JP" sz="1100">
              <a:solidFill>
                <a:schemeClr val="dk1"/>
              </a:solidFill>
              <a:effectLst/>
              <a:latin typeface="+mn-lt"/>
              <a:ea typeface="+mn-ea"/>
              <a:cs typeface="+mn-cs"/>
            </a:rPr>
            <a:t>当市の将来負担比率は、平成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年連続で減少しているが、依然として類似団体内平均値を大幅に上回っているため、引き続き、地方債の発行抑制など将来世代に過度な負担を残さないよう努めていく。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159385</xdr:rowOff>
    </xdr:from>
    <xdr:to>
      <xdr:col>81</xdr:col>
      <xdr:colOff>44450</xdr:colOff>
      <xdr:row>15</xdr:row>
      <xdr:rowOff>8043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55968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8043</xdr:rowOff>
    </xdr:from>
    <xdr:to>
      <xdr:col>77</xdr:col>
      <xdr:colOff>44450</xdr:colOff>
      <xdr:row>15</xdr:row>
      <xdr:rowOff>72390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57979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72390</xdr:rowOff>
    </xdr:from>
    <xdr:to>
      <xdr:col>72</xdr:col>
      <xdr:colOff>203200</xdr:colOff>
      <xdr:row>16</xdr:row>
      <xdr:rowOff>8184</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644140"/>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8184</xdr:rowOff>
    </xdr:from>
    <xdr:to>
      <xdr:col>68</xdr:col>
      <xdr:colOff>152400</xdr:colOff>
      <xdr:row>17</xdr:row>
      <xdr:rowOff>40499</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2751384"/>
          <a:ext cx="889000" cy="20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145979</xdr:rowOff>
    </xdr:from>
    <xdr:to>
      <xdr:col>68</xdr:col>
      <xdr:colOff>203200</xdr:colOff>
      <xdr:row>14</xdr:row>
      <xdr:rowOff>76129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108585</xdr:rowOff>
    </xdr:from>
    <xdr:to>
      <xdr:col>81</xdr:col>
      <xdr:colOff>95250</xdr:colOff>
      <xdr:row>15</xdr:row>
      <xdr:rowOff>38735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50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80662</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4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128693</xdr:rowOff>
    </xdr:from>
    <xdr:to>
      <xdr:col>77</xdr:col>
      <xdr:colOff>95250</xdr:colOff>
      <xdr:row>15</xdr:row>
      <xdr:rowOff>58843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52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43620</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615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107967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128834</xdr:rowOff>
    </xdr:from>
    <xdr:to>
      <xdr:col>68</xdr:col>
      <xdr:colOff>203200</xdr:colOff>
      <xdr:row>16</xdr:row>
      <xdr:rowOff>58984</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70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43761</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786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161149</xdr:rowOff>
    </xdr:from>
    <xdr:to>
      <xdr:col>64</xdr:col>
      <xdr:colOff>152400</xdr:colOff>
      <xdr:row>17</xdr:row>
      <xdr:rowOff>91299</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90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76076</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静岡県掛川市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115,126
109,703
265.69
57,786,930
56,214,808
1,397,923
28,638,346
40,937,556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人件費に係る経常収支比率は、令和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21.1</a:t>
          </a:r>
          <a:r>
            <a:rPr kumimoji="1" lang="ja-JP" altLang="ja-JP" sz="1100">
              <a:solidFill>
                <a:schemeClr val="dk1"/>
              </a:solidFill>
              <a:effectLst/>
              <a:latin typeface="+mn-lt"/>
              <a:ea typeface="+mn-ea"/>
              <a:cs typeface="+mn-cs"/>
            </a:rPr>
            <a:t>％と類似団体内平均値と比較して低い水準となっている。これは、平成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年の合併を契機に、平成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年度までの第２次改革プランの推進により</a:t>
          </a:r>
          <a:r>
            <a:rPr kumimoji="1" lang="en-US" altLang="ja-JP" sz="1100">
              <a:solidFill>
                <a:schemeClr val="dk1"/>
              </a:solidFill>
              <a:effectLst/>
              <a:latin typeface="+mn-lt"/>
              <a:ea typeface="+mn-ea"/>
              <a:cs typeface="+mn-cs"/>
            </a:rPr>
            <a:t>162</a:t>
          </a:r>
          <a:r>
            <a:rPr kumimoji="1" lang="ja-JP" altLang="ja-JP" sz="1100">
              <a:solidFill>
                <a:schemeClr val="dk1"/>
              </a:solidFill>
              <a:effectLst/>
              <a:latin typeface="+mn-lt"/>
              <a:ea typeface="+mn-ea"/>
              <a:cs typeface="+mn-cs"/>
            </a:rPr>
            <a:t>人の職員削減を行った影響によるものである。今後は、働き方改革を推進し時間外手当の縮減を図るなど、業務の効率化に取り組むことで人件費の抑制に努めていく。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63500</xdr:rowOff>
    </xdr:from>
    <xdr:to>
      <xdr:col>24</xdr:col>
      <xdr:colOff>25400</xdr:colOff>
      <xdr:row>35</xdr:row>
      <xdr:rowOff>44450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928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25400</xdr:rowOff>
    </xdr:from>
    <xdr:to>
      <xdr:col>19</xdr:col>
      <xdr:colOff>187325</xdr:colOff>
      <xdr:row>34</xdr:row>
      <xdr:rowOff>63500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54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57150</xdr:rowOff>
    </xdr:from>
    <xdr:to>
      <xdr:col>15</xdr:col>
      <xdr:colOff>98425</xdr:colOff>
      <xdr:row>34</xdr:row>
      <xdr:rowOff>25400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15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57150</xdr:rowOff>
    </xdr:from>
    <xdr:to>
      <xdr:col>11</xdr:col>
      <xdr:colOff>9525</xdr:colOff>
      <xdr:row>34</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7150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165100</xdr:rowOff>
    </xdr:from>
    <xdr:to>
      <xdr:col>24</xdr:col>
      <xdr:colOff>76200</xdr:colOff>
      <xdr:row>35</xdr:row>
      <xdr:rowOff>95250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3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12700</xdr:rowOff>
    </xdr:from>
    <xdr:to>
      <xdr:col>20</xdr:col>
      <xdr:colOff>38100</xdr:colOff>
      <xdr:row>34</xdr:row>
      <xdr:rowOff>114300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1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146050</xdr:rowOff>
    </xdr:from>
    <xdr:to>
      <xdr:col>15</xdr:col>
      <xdr:colOff>149225</xdr:colOff>
      <xdr:row>34</xdr:row>
      <xdr:rowOff>76200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6350</xdr:rowOff>
    </xdr:from>
    <xdr:to>
      <xdr:col>11</xdr:col>
      <xdr:colOff>60325</xdr:colOff>
      <xdr:row>33</xdr:row>
      <xdr:rowOff>107950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118127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114300</xdr:rowOff>
    </xdr:from>
    <xdr:to>
      <xdr:col>6</xdr:col>
      <xdr:colOff>171450</xdr:colOff>
      <xdr:row>35</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54627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物件費に係る経常収支比率は、令和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17.9</a:t>
          </a:r>
          <a:r>
            <a:rPr kumimoji="1" lang="ja-JP" altLang="ja-JP" sz="1100">
              <a:solidFill>
                <a:schemeClr val="dk1"/>
              </a:solidFill>
              <a:effectLst/>
              <a:latin typeface="+mn-lt"/>
              <a:ea typeface="+mn-ea"/>
              <a:cs typeface="+mn-cs"/>
            </a:rPr>
            <a:t>％と類似団体内平均値と比較して</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ポイント上回っており、対前年度比では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ポイントの増となっている。これは</a:t>
          </a:r>
          <a:r>
            <a:rPr kumimoji="1" lang="ja-JP" altLang="en-US" sz="1100">
              <a:solidFill>
                <a:schemeClr val="dk1"/>
              </a:solidFill>
              <a:effectLst/>
              <a:latin typeface="+mn-lt"/>
              <a:ea typeface="+mn-ea"/>
              <a:cs typeface="+mn-cs"/>
            </a:rPr>
            <a:t>放課後児童健全育成事業委託料</a:t>
          </a:r>
          <a:r>
            <a:rPr kumimoji="1" lang="ja-JP" altLang="ja-JP" sz="1100">
              <a:solidFill>
                <a:schemeClr val="dk1"/>
              </a:solidFill>
              <a:effectLst/>
              <a:latin typeface="+mn-lt"/>
              <a:ea typeface="+mn-ea"/>
              <a:cs typeface="+mn-cs"/>
            </a:rPr>
            <a:t>の増などによるものである。今後も引き続き、公共施設の適正配置などの業務改善を進め、物件費の歳出抑制を図るとともに、自主財源の確保に努めていく。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139700</xdr:rowOff>
    </xdr:from>
    <xdr:to>
      <xdr:col>82</xdr:col>
      <xdr:colOff>107950</xdr:colOff>
      <xdr:row>17</xdr:row>
      <xdr:rowOff>57150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829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101600</xdr:rowOff>
    </xdr:from>
    <xdr:to>
      <xdr:col>78</xdr:col>
      <xdr:colOff>69850</xdr:colOff>
      <xdr:row>16</xdr:row>
      <xdr:rowOff>139700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4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99077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9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16</xdr:row>
      <xdr:rowOff>101600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79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79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80027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149877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88900</xdr:rowOff>
    </xdr:from>
    <xdr:to>
      <xdr:col>78</xdr:col>
      <xdr:colOff>120650</xdr:colOff>
      <xdr:row>17</xdr:row>
      <xdr:rowOff>19050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3827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50800</xdr:rowOff>
    </xdr:from>
    <xdr:to>
      <xdr:col>74</xdr:col>
      <xdr:colOff>31750</xdr:colOff>
      <xdr:row>16</xdr:row>
      <xdr:rowOff>152400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137177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扶助費に係る経常収支比率は、令和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％と類似団体内平均値と比較して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下回っており低い水準を維持している。しかし、生活保護費や障害福祉サービスをはじめとする扶助費は年々増加傾向にあるため、住民の福祉の向上を図りつつも先を見据えた計画を策定するなど、可能な限り抑制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09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57</xdr:row>
      <xdr:rowOff>37193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792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80934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02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78015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13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78015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613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15620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35577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98170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その他に係る経常収支比率は、令和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11.6</a:t>
          </a:r>
          <a:r>
            <a:rPr kumimoji="1" lang="ja-JP" altLang="ja-JP" sz="1100">
              <a:solidFill>
                <a:schemeClr val="dk1"/>
              </a:solidFill>
              <a:effectLst/>
              <a:latin typeface="+mn-lt"/>
              <a:ea typeface="+mn-ea"/>
              <a:cs typeface="+mn-cs"/>
            </a:rPr>
            <a:t>％と類似団体内平均値と比較して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ポイント下回っている。主なものは繰出金</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％で、各特別会計に対して繰出を行うものである。今後は、</a:t>
          </a:r>
          <a:r>
            <a:rPr kumimoji="1" lang="ja-JP" altLang="en-US" sz="1100">
              <a:solidFill>
                <a:schemeClr val="dk1"/>
              </a:solidFill>
              <a:effectLst/>
              <a:latin typeface="+mn-lt"/>
              <a:ea typeface="+mn-ea"/>
              <a:cs typeface="+mn-cs"/>
            </a:rPr>
            <a:t>診療報酬の増額改定や</a:t>
          </a:r>
          <a:r>
            <a:rPr kumimoji="1" lang="ja-JP" altLang="ja-JP" sz="1100">
              <a:solidFill>
                <a:schemeClr val="dk1"/>
              </a:solidFill>
              <a:effectLst/>
              <a:latin typeface="+mn-lt"/>
              <a:ea typeface="+mn-ea"/>
              <a:cs typeface="+mn-cs"/>
            </a:rPr>
            <a:t>高齢化を背景に国民健康保険特別会計や介護保険特別会計への繰出金がさらに増加すると考えられるため、本来の独立採算性の観点から段階的な料金の見直しや保険事業における保険税の適正化を図ることにより、歳出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139700</xdr:rowOff>
    </xdr:from>
    <xdr:to>
      <xdr:col>82</xdr:col>
      <xdr:colOff>107950</xdr:colOff>
      <xdr:row>57</xdr:row>
      <xdr:rowOff>19050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40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114300</xdr:rowOff>
    </xdr:from>
    <xdr:to>
      <xdr:col>78</xdr:col>
      <xdr:colOff>69850</xdr:colOff>
      <xdr:row>56</xdr:row>
      <xdr:rowOff>139700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15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0</xdr:rowOff>
    </xdr:from>
    <xdr:to>
      <xdr:col>73</xdr:col>
      <xdr:colOff>180975</xdr:colOff>
      <xdr:row>56</xdr:row>
      <xdr:rowOff>114300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01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0</xdr:rowOff>
    </xdr:from>
    <xdr:to>
      <xdr:col>69</xdr:col>
      <xdr:colOff>92075</xdr:colOff>
      <xdr:row>57</xdr:row>
      <xdr:rowOff>19050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01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156227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88900</xdr:rowOff>
    </xdr:from>
    <xdr:to>
      <xdr:col>78</xdr:col>
      <xdr:colOff>120650</xdr:colOff>
      <xdr:row>57</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29227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63500</xdr:rowOff>
    </xdr:from>
    <xdr:to>
      <xdr:col>74</xdr:col>
      <xdr:colOff>31750</xdr:colOff>
      <xdr:row>56</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120650</xdr:rowOff>
    </xdr:from>
    <xdr:to>
      <xdr:col>69</xdr:col>
      <xdr:colOff>142875</xdr:colOff>
      <xdr:row>56</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60977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139700</xdr:rowOff>
    </xdr:from>
    <xdr:to>
      <xdr:col>65</xdr:col>
      <xdr:colOff>53975</xdr:colOff>
      <xdr:row>57</xdr:row>
      <xdr:rowOff>69850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80027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補助費等に係る経常収支比率は、令和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％と類似団体内平均値と比較して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ポイント下回っているが、対前年度比では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ポイントの増となっている。これは、</a:t>
          </a:r>
          <a:r>
            <a:rPr kumimoji="1" lang="ja-JP" altLang="en-US" sz="1100">
              <a:solidFill>
                <a:schemeClr val="dk1"/>
              </a:solidFill>
              <a:effectLst/>
              <a:latin typeface="+mn-lt"/>
              <a:ea typeface="+mn-ea"/>
              <a:cs typeface="+mn-cs"/>
            </a:rPr>
            <a:t>物価高騰対応重点支援給付金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皆増</a:t>
          </a:r>
          <a:r>
            <a:rPr kumimoji="1" lang="ja-JP" altLang="ja-JP" sz="1100">
              <a:solidFill>
                <a:schemeClr val="dk1"/>
              </a:solidFill>
              <a:effectLst/>
              <a:latin typeface="+mn-lt"/>
              <a:ea typeface="+mn-ea"/>
              <a:cs typeface="+mn-cs"/>
            </a:rPr>
            <a:t>などによるものである。今後、市単独補助金に関しては、対象団体の決算状況や補助金交付による行政効果等を勘案しながら、見直しを進めていく。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37</xdr:row>
      <xdr:rowOff>14986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29462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122428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285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113284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16661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67564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1666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152163</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公債費に係る経常収支比率は、令和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16.5</a:t>
          </a:r>
          <a:r>
            <a:rPr kumimoji="1" lang="ja-JP" altLang="ja-JP" sz="1100">
              <a:solidFill>
                <a:schemeClr val="dk1"/>
              </a:solidFill>
              <a:effectLst/>
              <a:latin typeface="+mn-lt"/>
              <a:ea typeface="+mn-ea"/>
              <a:cs typeface="+mn-cs"/>
            </a:rPr>
            <a:t>％と類似団体内平均値と比較すると例年高い値で推移している。これは、公共施設の整備を推進するため積極的に地方債を活用してきたこと、地方債償還期間を短く設定したことなどの影響によるものであ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償還</a:t>
          </a:r>
          <a:r>
            <a:rPr kumimoji="1" lang="ja-JP" altLang="ja-JP" sz="1100">
              <a:solidFill>
                <a:schemeClr val="dk1"/>
              </a:solidFill>
              <a:effectLst/>
              <a:latin typeface="+mn-lt"/>
              <a:ea typeface="+mn-ea"/>
              <a:cs typeface="+mn-cs"/>
            </a:rPr>
            <a:t>額が大きい地方債の元金償還</a:t>
          </a:r>
          <a:r>
            <a:rPr kumimoji="1" lang="ja-JP" altLang="en-US" sz="1100">
              <a:solidFill>
                <a:schemeClr val="dk1"/>
              </a:solidFill>
              <a:effectLst/>
              <a:latin typeface="+mn-lt"/>
              <a:ea typeface="+mn-ea"/>
              <a:cs typeface="+mn-cs"/>
            </a:rPr>
            <a:t>終了</a:t>
          </a:r>
          <a:r>
            <a:rPr kumimoji="1" lang="ja-JP" altLang="ja-JP" sz="1100">
              <a:solidFill>
                <a:schemeClr val="dk1"/>
              </a:solidFill>
              <a:effectLst/>
              <a:latin typeface="+mn-lt"/>
              <a:ea typeface="+mn-ea"/>
              <a:cs typeface="+mn-cs"/>
            </a:rPr>
            <a:t>の影響などにより対前年度比</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となったが、今後は事業の選択と集中により公債費の抑制に努めていく。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159657</xdr:rowOff>
    </xdr:from>
    <xdr:to>
      <xdr:col>24</xdr:col>
      <xdr:colOff>25400</xdr:colOff>
      <xdr:row>79</xdr:row>
      <xdr:rowOff>144962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532757"/>
          <a:ext cx="8382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140079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0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99242</xdr:rowOff>
    </xdr:from>
    <xdr:to>
      <xdr:col>19</xdr:col>
      <xdr:colOff>187325</xdr:colOff>
      <xdr:row>79</xdr:row>
      <xdr:rowOff>144962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6437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116132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14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159657</xdr:rowOff>
    </xdr:from>
    <xdr:to>
      <xdr:col>15</xdr:col>
      <xdr:colOff>98425</xdr:colOff>
      <xdr:row>79</xdr:row>
      <xdr:rowOff>99242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532757"/>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129195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1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159657</xdr:rowOff>
    </xdr:from>
    <xdr:to>
      <xdr:col>11</xdr:col>
      <xdr:colOff>9525</xdr:colOff>
      <xdr:row>79</xdr:row>
      <xdr:rowOff>158024</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532757"/>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148789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108857</xdr:rowOff>
    </xdr:from>
    <xdr:to>
      <xdr:col>24</xdr:col>
      <xdr:colOff>76200</xdr:colOff>
      <xdr:row>79</xdr:row>
      <xdr:rowOff>39007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80934</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45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94162</xdr:rowOff>
    </xdr:from>
    <xdr:to>
      <xdr:col>20</xdr:col>
      <xdr:colOff>38100</xdr:colOff>
      <xdr:row>80</xdr:row>
      <xdr:rowOff>24312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63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9089</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72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48442</xdr:rowOff>
    </xdr:from>
    <xdr:to>
      <xdr:col>15</xdr:col>
      <xdr:colOff>149225</xdr:colOff>
      <xdr:row>79</xdr:row>
      <xdr:rowOff>150042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134819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7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108857</xdr:rowOff>
    </xdr:from>
    <xdr:to>
      <xdr:col>11</xdr:col>
      <xdr:colOff>60325</xdr:colOff>
      <xdr:row>79</xdr:row>
      <xdr:rowOff>39007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23784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107224</xdr:rowOff>
    </xdr:from>
    <xdr:to>
      <xdr:col>6</xdr:col>
      <xdr:colOff>171450</xdr:colOff>
      <xdr:row>80</xdr:row>
      <xdr:rowOff>37374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65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22151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73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公債費以外の経常収支比率は、令和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73.5</a:t>
          </a:r>
          <a:r>
            <a:rPr kumimoji="1" lang="ja-JP" altLang="ja-JP" sz="1100">
              <a:solidFill>
                <a:schemeClr val="dk1"/>
              </a:solidFill>
              <a:effectLst/>
              <a:latin typeface="+mn-lt"/>
              <a:ea typeface="+mn-ea"/>
              <a:cs typeface="+mn-cs"/>
            </a:rPr>
            <a:t>％と類似団体内平均値と比較して</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ポイント下回っており低い水準を維持している。今後は、公共施設マネジメントの推進により物件費等の抑制に努めるとともに、企業誘致等の市税増収施策の展開や受益者負担の見直しなど自主財源比率の高い収入構造を構築し、突発的な財政需要にも対応できるよう安定した財政基盤を築い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30987</xdr:rowOff>
    </xdr:from>
    <xdr:to>
      <xdr:col>82</xdr:col>
      <xdr:colOff>107950</xdr:colOff>
      <xdr:row>81</xdr:row>
      <xdr:rowOff>1270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3061187"/>
          <a:ext cx="0" cy="82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117365</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80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30987</xdr:rowOff>
    </xdr:from>
    <xdr:to>
      <xdr:col>82</xdr:col>
      <xdr:colOff>196850</xdr:colOff>
      <xdr:row>76</xdr:row>
      <xdr:rowOff>30987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06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26415</xdr:rowOff>
    </xdr:from>
    <xdr:to>
      <xdr:col>82</xdr:col>
      <xdr:colOff>107950</xdr:colOff>
      <xdr:row>77</xdr:row>
      <xdr:rowOff>1270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56615"/>
          <a:ext cx="8382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120142</xdr:rowOff>
    </xdr:from>
    <xdr:to>
      <xdr:col>78</xdr:col>
      <xdr:colOff>69850</xdr:colOff>
      <xdr:row>76</xdr:row>
      <xdr:rowOff>26415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78892"/>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62992</xdr:rowOff>
    </xdr:from>
    <xdr:to>
      <xdr:col>73</xdr:col>
      <xdr:colOff>180975</xdr:colOff>
      <xdr:row>75</xdr:row>
      <xdr:rowOff>120142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75029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62992</xdr:rowOff>
    </xdr:from>
    <xdr:to>
      <xdr:col>69</xdr:col>
      <xdr:colOff>92075</xdr:colOff>
      <xdr:row>75</xdr:row>
      <xdr:rowOff>156718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75029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147065</xdr:rowOff>
    </xdr:from>
    <xdr:to>
      <xdr:col>78</xdr:col>
      <xdr:colOff>120650</xdr:colOff>
      <xdr:row>76</xdr:row>
      <xdr:rowOff>77215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87393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69342</xdr:rowOff>
    </xdr:from>
    <xdr:to>
      <xdr:col>74</xdr:col>
      <xdr:colOff>31750</xdr:colOff>
      <xdr:row>75</xdr:row>
      <xdr:rowOff>170942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9669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12192</xdr:rowOff>
    </xdr:from>
    <xdr:to>
      <xdr:col>69</xdr:col>
      <xdr:colOff>142875</xdr:colOff>
      <xdr:row>74</xdr:row>
      <xdr:rowOff>113792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123969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6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静岡県掛川市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29327</xdr:rowOff>
    </xdr:from>
    <xdr:to>
      <xdr:col>29</xdr:col>
      <xdr:colOff>127000</xdr:colOff>
      <xdr:row>19</xdr:row>
      <xdr:rowOff>101427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334502"/>
          <a:ext cx="647700" cy="72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101427</xdr:rowOff>
    </xdr:from>
    <xdr:to>
      <xdr:col>26</xdr:col>
      <xdr:colOff>50800</xdr:colOff>
      <xdr:row>19</xdr:row>
      <xdr:rowOff>147422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406602"/>
          <a:ext cx="698500" cy="45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80017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70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147422</xdr:rowOff>
    </xdr:from>
    <xdr:to>
      <xdr:col>22</xdr:col>
      <xdr:colOff>114300</xdr:colOff>
      <xdr:row>19</xdr:row>
      <xdr:rowOff>153708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452597"/>
          <a:ext cx="698500" cy="6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119359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153708</xdr:rowOff>
    </xdr:from>
    <xdr:to>
      <xdr:col>18</xdr:col>
      <xdr:colOff>177800</xdr:colOff>
      <xdr:row>19</xdr:row>
      <xdr:rowOff>163012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58883"/>
          <a:ext cx="698500" cy="9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130789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32239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149977</xdr:rowOff>
    </xdr:from>
    <xdr:to>
      <xdr:col>29</xdr:col>
      <xdr:colOff>177800</xdr:colOff>
      <xdr:row>19</xdr:row>
      <xdr:rowOff>80127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83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58554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9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50627</xdr:rowOff>
    </xdr:from>
    <xdr:to>
      <xdr:col>26</xdr:col>
      <xdr:colOff>101600</xdr:colOff>
      <xdr:row>19</xdr:row>
      <xdr:rowOff>152227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55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137004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4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96622</xdr:rowOff>
    </xdr:from>
    <xdr:to>
      <xdr:col>22</xdr:col>
      <xdr:colOff>165100</xdr:colOff>
      <xdr:row>20</xdr:row>
      <xdr:rowOff>26772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401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11549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88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102908</xdr:rowOff>
    </xdr:from>
    <xdr:to>
      <xdr:col>19</xdr:col>
      <xdr:colOff>38100</xdr:colOff>
      <xdr:row>20</xdr:row>
      <xdr:rowOff>33058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408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17835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9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112212</xdr:rowOff>
    </xdr:from>
    <xdr:to>
      <xdr:col>15</xdr:col>
      <xdr:colOff>101600</xdr:colOff>
      <xdr:row>20</xdr:row>
      <xdr:rowOff>42362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17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27139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503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242710</xdr:rowOff>
    </xdr:from>
    <xdr:to>
      <xdr:col>29</xdr:col>
      <xdr:colOff>127000</xdr:colOff>
      <xdr:row>34</xdr:row>
      <xdr:rowOff>309614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510160"/>
          <a:ext cx="647700" cy="66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49572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59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242710</xdr:rowOff>
    </xdr:from>
    <xdr:to>
      <xdr:col>26</xdr:col>
      <xdr:colOff>50800</xdr:colOff>
      <xdr:row>34</xdr:row>
      <xdr:rowOff>298488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510160"/>
          <a:ext cx="698500" cy="55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174045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4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298488</xdr:rowOff>
    </xdr:from>
    <xdr:to>
      <xdr:col>22</xdr:col>
      <xdr:colOff>114300</xdr:colOff>
      <xdr:row>34</xdr:row>
      <xdr:rowOff>338265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565938"/>
          <a:ext cx="698500" cy="39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179150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8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323634</xdr:rowOff>
    </xdr:from>
    <xdr:to>
      <xdr:col>18</xdr:col>
      <xdr:colOff>177800</xdr:colOff>
      <xdr:row>34</xdr:row>
      <xdr:rowOff>338265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591084"/>
          <a:ext cx="698500" cy="14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191228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1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218394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258814</xdr:rowOff>
    </xdr:from>
    <xdr:to>
      <xdr:col>29</xdr:col>
      <xdr:colOff>177800</xdr:colOff>
      <xdr:row>35</xdr:row>
      <xdr:rowOff>17514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26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103890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7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191910</xdr:rowOff>
    </xdr:from>
    <xdr:to>
      <xdr:col>26</xdr:col>
      <xdr:colOff>101600</xdr:colOff>
      <xdr:row>34</xdr:row>
      <xdr:rowOff>293509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5936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303687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2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247688</xdr:rowOff>
    </xdr:from>
    <xdr:to>
      <xdr:col>22</xdr:col>
      <xdr:colOff>165100</xdr:colOff>
      <xdr:row>35</xdr:row>
      <xdr:rowOff>6388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15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16565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84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287465</xdr:rowOff>
    </xdr:from>
    <xdr:to>
      <xdr:col>19</xdr:col>
      <xdr:colOff>38100</xdr:colOff>
      <xdr:row>35</xdr:row>
      <xdr:rowOff>46165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54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56342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2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272834</xdr:rowOff>
    </xdr:from>
    <xdr:to>
      <xdr:col>15</xdr:col>
      <xdr:colOff>101600</xdr:colOff>
      <xdr:row>35</xdr:row>
      <xdr:rowOff>31534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40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41711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0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静岡県掛川市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115,126
109,703
265.69
57,786,930
56,214,808
1,397,923
28,638,346
40,937,556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8810</xdr:rowOff>
    </xdr:from>
    <xdr:to>
      <xdr:col>24</xdr:col>
      <xdr:colOff>63500</xdr:colOff>
      <xdr:row>37</xdr:row>
      <xdr:rowOff>78272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81010"/>
          <a:ext cx="838200" cy="24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138229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96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78272</xdr:rowOff>
    </xdr:from>
    <xdr:to>
      <xdr:col>19</xdr:col>
      <xdr:colOff>177800</xdr:colOff>
      <xdr:row>37</xdr:row>
      <xdr:rowOff>111517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21922"/>
          <a:ext cx="889000" cy="3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139394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6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111517</xdr:rowOff>
    </xdr:from>
    <xdr:to>
      <xdr:col>15</xdr:col>
      <xdr:colOff>50800</xdr:colOff>
      <xdr:row>37</xdr:row>
      <xdr:rowOff>123372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55167"/>
          <a:ext cx="889000" cy="1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149975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122359</xdr:rowOff>
    </xdr:from>
    <xdr:to>
      <xdr:col>10</xdr:col>
      <xdr:colOff>114300</xdr:colOff>
      <xdr:row>37</xdr:row>
      <xdr:rowOff>123372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66009"/>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150498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73296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129460</xdr:rowOff>
    </xdr:from>
    <xdr:to>
      <xdr:col>24</xdr:col>
      <xdr:colOff>114300</xdr:colOff>
      <xdr:row>36</xdr:row>
      <xdr:rowOff>59610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3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107887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0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27472</xdr:rowOff>
    </xdr:from>
    <xdr:to>
      <xdr:col>20</xdr:col>
      <xdr:colOff>38100</xdr:colOff>
      <xdr:row>37</xdr:row>
      <xdr:rowOff>129072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7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120199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6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60717</xdr:rowOff>
    </xdr:from>
    <xdr:to>
      <xdr:col>15</xdr:col>
      <xdr:colOff>101600</xdr:colOff>
      <xdr:row>37</xdr:row>
      <xdr:rowOff>162317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0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153444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9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72572</xdr:rowOff>
    </xdr:from>
    <xdr:to>
      <xdr:col>10</xdr:col>
      <xdr:colOff>165100</xdr:colOff>
      <xdr:row>38</xdr:row>
      <xdr:rowOff>2722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1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165299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0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71559</xdr:rowOff>
    </xdr:from>
    <xdr:to>
      <xdr:col>6</xdr:col>
      <xdr:colOff>38100</xdr:colOff>
      <xdr:row>38</xdr:row>
      <xdr:rowOff>1709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164286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5238</xdr:rowOff>
    </xdr:from>
    <xdr:to>
      <xdr:col>24</xdr:col>
      <xdr:colOff>63500</xdr:colOff>
      <xdr:row>54</xdr:row>
      <xdr:rowOff>26703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263538"/>
          <a:ext cx="838200" cy="2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65819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2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168297</xdr:rowOff>
    </xdr:from>
    <xdr:to>
      <xdr:col>19</xdr:col>
      <xdr:colOff>177800</xdr:colOff>
      <xdr:row>54</xdr:row>
      <xdr:rowOff>26703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255147"/>
          <a:ext cx="889000" cy="2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97434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2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168297</xdr:rowOff>
    </xdr:from>
    <xdr:to>
      <xdr:col>15</xdr:col>
      <xdr:colOff>50800</xdr:colOff>
      <xdr:row>54</xdr:row>
      <xdr:rowOff>58227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255147"/>
          <a:ext cx="889000" cy="6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73545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0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58227</xdr:rowOff>
    </xdr:from>
    <xdr:to>
      <xdr:col>10</xdr:col>
      <xdr:colOff>114300</xdr:colOff>
      <xdr:row>54</xdr:row>
      <xdr:rowOff>159657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316527"/>
          <a:ext cx="889000" cy="10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153212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88541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125888</xdr:rowOff>
    </xdr:from>
    <xdr:to>
      <xdr:col>24</xdr:col>
      <xdr:colOff>114300</xdr:colOff>
      <xdr:row>54</xdr:row>
      <xdr:rowOff>56038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148765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06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147353</xdr:rowOff>
    </xdr:from>
    <xdr:to>
      <xdr:col>20</xdr:col>
      <xdr:colOff>38100</xdr:colOff>
      <xdr:row>54</xdr:row>
      <xdr:rowOff>77503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23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94030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00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117497</xdr:rowOff>
    </xdr:from>
    <xdr:to>
      <xdr:col>15</xdr:col>
      <xdr:colOff>101600</xdr:colOff>
      <xdr:row>54</xdr:row>
      <xdr:rowOff>47647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0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64174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897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7427</xdr:rowOff>
    </xdr:from>
    <xdr:to>
      <xdr:col>10</xdr:col>
      <xdr:colOff>165100</xdr:colOff>
      <xdr:row>54</xdr:row>
      <xdr:rowOff>109027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26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125554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04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108857</xdr:rowOff>
    </xdr:from>
    <xdr:to>
      <xdr:col>6</xdr:col>
      <xdr:colOff>38100</xdr:colOff>
      <xdr:row>55</xdr:row>
      <xdr:rowOff>39007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55534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14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95250</xdr:rowOff>
    </xdr:from>
    <xdr:to>
      <xdr:col>24</xdr:col>
      <xdr:colOff>63500</xdr:colOff>
      <xdr:row>76</xdr:row>
      <xdr:rowOff>99061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254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50309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3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99061</xdr:rowOff>
    </xdr:from>
    <xdr:to>
      <xdr:col>19</xdr:col>
      <xdr:colOff>177800</xdr:colOff>
      <xdr:row>76</xdr:row>
      <xdr:rowOff>142748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29261"/>
          <a:ext cx="889000" cy="4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69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142748</xdr:rowOff>
    </xdr:from>
    <xdr:to>
      <xdr:col>15</xdr:col>
      <xdr:colOff>50800</xdr:colOff>
      <xdr:row>77</xdr:row>
      <xdr:rowOff>54356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72948"/>
          <a:ext cx="8890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25417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80138</xdr:rowOff>
    </xdr:from>
    <xdr:to>
      <xdr:col>10</xdr:col>
      <xdr:colOff>114300</xdr:colOff>
      <xdr:row>77</xdr:row>
      <xdr:rowOff>54356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110338"/>
          <a:ext cx="889000" cy="14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34053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44450</xdr:rowOff>
    </xdr:from>
    <xdr:to>
      <xdr:col>24</xdr:col>
      <xdr:colOff>114300</xdr:colOff>
      <xdr:row>76</xdr:row>
      <xdr:rowOff>146050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22877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48261</xdr:rowOff>
    </xdr:from>
    <xdr:to>
      <xdr:col>20</xdr:col>
      <xdr:colOff>38100</xdr:colOff>
      <xdr:row>76</xdr:row>
      <xdr:rowOff>149861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7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140988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91948</xdr:rowOff>
    </xdr:from>
    <xdr:to>
      <xdr:col>15</xdr:col>
      <xdr:colOff>101600</xdr:colOff>
      <xdr:row>77</xdr:row>
      <xdr:rowOff>22098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2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13225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1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3556</xdr:rowOff>
    </xdr:from>
    <xdr:to>
      <xdr:col>10</xdr:col>
      <xdr:colOff>165100</xdr:colOff>
      <xdr:row>77</xdr:row>
      <xdr:rowOff>105156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0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96283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9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29338</xdr:rowOff>
    </xdr:from>
    <xdr:to>
      <xdr:col>6</xdr:col>
      <xdr:colOff>38100</xdr:colOff>
      <xdr:row>76</xdr:row>
      <xdr:rowOff>130938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5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122065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5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78367</xdr:rowOff>
    </xdr:from>
    <xdr:to>
      <xdr:col>24</xdr:col>
      <xdr:colOff>62865</xdr:colOff>
      <xdr:row>96</xdr:row>
      <xdr:rowOff>36807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80317"/>
          <a:ext cx="1270" cy="815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40634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4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36807</xdr:rowOff>
    </xdr:from>
    <xdr:to>
      <xdr:col>24</xdr:col>
      <xdr:colOff>152400</xdr:colOff>
      <xdr:row>96</xdr:row>
      <xdr:rowOff>36807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49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25044</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5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78367</xdr:rowOff>
    </xdr:from>
    <xdr:to>
      <xdr:col>24</xdr:col>
      <xdr:colOff>152400</xdr:colOff>
      <xdr:row>91</xdr:row>
      <xdr:rowOff>78367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36807</xdr:rowOff>
    </xdr:from>
    <xdr:to>
      <xdr:col>24</xdr:col>
      <xdr:colOff>63500</xdr:colOff>
      <xdr:row>96</xdr:row>
      <xdr:rowOff>143312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96007"/>
          <a:ext cx="838200" cy="10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122361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5895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99484</xdr:rowOff>
    </xdr:from>
    <xdr:to>
      <xdr:col>24</xdr:col>
      <xdr:colOff>114300</xdr:colOff>
      <xdr:row>94</xdr:row>
      <xdr:rowOff>29634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0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143312</xdr:rowOff>
    </xdr:from>
    <xdr:to>
      <xdr:col>19</xdr:col>
      <xdr:colOff>177800</xdr:colOff>
      <xdr:row>97</xdr:row>
      <xdr:rowOff>100290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02512"/>
          <a:ext cx="889000" cy="12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114641</xdr:rowOff>
    </xdr:from>
    <xdr:to>
      <xdr:col>20</xdr:col>
      <xdr:colOff>38100</xdr:colOff>
      <xdr:row>95</xdr:row>
      <xdr:rowOff>44791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3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61318</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0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97844</xdr:rowOff>
    </xdr:from>
    <xdr:to>
      <xdr:col>15</xdr:col>
      <xdr:colOff>50800</xdr:colOff>
      <xdr:row>97</xdr:row>
      <xdr:rowOff>100290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85594"/>
          <a:ext cx="889000" cy="34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136334</xdr:rowOff>
    </xdr:from>
    <xdr:to>
      <xdr:col>15</xdr:col>
      <xdr:colOff>101600</xdr:colOff>
      <xdr:row>96</xdr:row>
      <xdr:rowOff>66484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83011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19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97844</xdr:rowOff>
    </xdr:from>
    <xdr:to>
      <xdr:col>10</xdr:col>
      <xdr:colOff>114300</xdr:colOff>
      <xdr:row>98</xdr:row>
      <xdr:rowOff>117411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85594"/>
          <a:ext cx="889000" cy="53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29099</xdr:rowOff>
    </xdr:from>
    <xdr:to>
      <xdr:col>10</xdr:col>
      <xdr:colOff>165100</xdr:colOff>
      <xdr:row>94</xdr:row>
      <xdr:rowOff>130699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1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147226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592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53924</xdr:rowOff>
    </xdr:from>
    <xdr:to>
      <xdr:col>6</xdr:col>
      <xdr:colOff>38100</xdr:colOff>
      <xdr:row>97</xdr:row>
      <xdr:rowOff>155524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8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157457</xdr:rowOff>
    </xdr:from>
    <xdr:to>
      <xdr:col>24</xdr:col>
      <xdr:colOff>114300</xdr:colOff>
      <xdr:row>96</xdr:row>
      <xdr:rowOff>87607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4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72384</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6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92512</xdr:rowOff>
    </xdr:from>
    <xdr:to>
      <xdr:col>20</xdr:col>
      <xdr:colOff>38100</xdr:colOff>
      <xdr:row>97</xdr:row>
      <xdr:rowOff>22662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5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13789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49490</xdr:rowOff>
    </xdr:from>
    <xdr:to>
      <xdr:col>15</xdr:col>
      <xdr:colOff>101600</xdr:colOff>
      <xdr:row>97</xdr:row>
      <xdr:rowOff>151090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8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142217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7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47044</xdr:rowOff>
    </xdr:from>
    <xdr:to>
      <xdr:col>10</xdr:col>
      <xdr:colOff>165100</xdr:colOff>
      <xdr:row>95</xdr:row>
      <xdr:rowOff>148644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3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139771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42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66611</xdr:rowOff>
    </xdr:from>
    <xdr:to>
      <xdr:col>6</xdr:col>
      <xdr:colOff>38100</xdr:colOff>
      <xdr:row>98</xdr:row>
      <xdr:rowOff>168211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6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159338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6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154559</xdr:rowOff>
    </xdr:from>
    <xdr:to>
      <xdr:col>54</xdr:col>
      <xdr:colOff>189865</xdr:colOff>
      <xdr:row>39</xdr:row>
      <xdr:rowOff>122294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983859"/>
          <a:ext cx="1270" cy="82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126121</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1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122294</xdr:rowOff>
    </xdr:from>
    <xdr:to>
      <xdr:col>55</xdr:col>
      <xdr:colOff>88900</xdr:colOff>
      <xdr:row>39</xdr:row>
      <xdr:rowOff>122294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808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101236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75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154559</xdr:rowOff>
    </xdr:from>
    <xdr:to>
      <xdr:col>55</xdr:col>
      <xdr:colOff>88900</xdr:colOff>
      <xdr:row>34</xdr:row>
      <xdr:rowOff>154559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98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167034</xdr:rowOff>
    </xdr:from>
    <xdr:to>
      <xdr:col>55</xdr:col>
      <xdr:colOff>0</xdr:colOff>
      <xdr:row>37</xdr:row>
      <xdr:rowOff>158380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39234"/>
          <a:ext cx="838200" cy="16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94509</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438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116082</xdr:rowOff>
    </xdr:from>
    <xdr:to>
      <xdr:col>55</xdr:col>
      <xdr:colOff>50800</xdr:colOff>
      <xdr:row>38</xdr:row>
      <xdr:rowOff>46231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459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90257</xdr:rowOff>
    </xdr:from>
    <xdr:to>
      <xdr:col>50</xdr:col>
      <xdr:colOff>114300</xdr:colOff>
      <xdr:row>37</xdr:row>
      <xdr:rowOff>158380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33907"/>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147715</xdr:rowOff>
    </xdr:from>
    <xdr:to>
      <xdr:col>50</xdr:col>
      <xdr:colOff>165100</xdr:colOff>
      <xdr:row>38</xdr:row>
      <xdr:rowOff>77865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49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68993</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58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90257</xdr:rowOff>
    </xdr:from>
    <xdr:to>
      <xdr:col>45</xdr:col>
      <xdr:colOff>177800</xdr:colOff>
      <xdr:row>38</xdr:row>
      <xdr:rowOff>17062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33907"/>
          <a:ext cx="889000" cy="9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135143</xdr:rowOff>
    </xdr:from>
    <xdr:to>
      <xdr:col>46</xdr:col>
      <xdr:colOff>38100</xdr:colOff>
      <xdr:row>38</xdr:row>
      <xdr:rowOff>65292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4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56419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5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62586</xdr:rowOff>
    </xdr:from>
    <xdr:to>
      <xdr:col>41</xdr:col>
      <xdr:colOff>50800</xdr:colOff>
      <xdr:row>38</xdr:row>
      <xdr:rowOff>17062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377536"/>
          <a:ext cx="889000" cy="115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154149</xdr:rowOff>
    </xdr:from>
    <xdr:to>
      <xdr:col>41</xdr:col>
      <xdr:colOff>101600</xdr:colOff>
      <xdr:row>38</xdr:row>
      <xdr:rowOff>84299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9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75426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59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107210</xdr:rowOff>
    </xdr:from>
    <xdr:to>
      <xdr:col>36</xdr:col>
      <xdr:colOff>165100</xdr:colOff>
      <xdr:row>32</xdr:row>
      <xdr:rowOff>37360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28487</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1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116234</xdr:rowOff>
    </xdr:from>
    <xdr:to>
      <xdr:col>55</xdr:col>
      <xdr:colOff>50800</xdr:colOff>
      <xdr:row>37</xdr:row>
      <xdr:rowOff>46384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8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139111</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3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107580</xdr:rowOff>
    </xdr:from>
    <xdr:to>
      <xdr:col>50</xdr:col>
      <xdr:colOff>165100</xdr:colOff>
      <xdr:row>38</xdr:row>
      <xdr:rowOff>37729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512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54257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22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39457</xdr:rowOff>
    </xdr:from>
    <xdr:to>
      <xdr:col>46</xdr:col>
      <xdr:colOff>38100</xdr:colOff>
      <xdr:row>37</xdr:row>
      <xdr:rowOff>141057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157584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15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137711</xdr:rowOff>
    </xdr:from>
    <xdr:to>
      <xdr:col>41</xdr:col>
      <xdr:colOff>101600</xdr:colOff>
      <xdr:row>38</xdr:row>
      <xdr:rowOff>67861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8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84388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25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11786</xdr:rowOff>
    </xdr:from>
    <xdr:to>
      <xdr:col>36</xdr:col>
      <xdr:colOff>165100</xdr:colOff>
      <xdr:row>31</xdr:row>
      <xdr:rowOff>113386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3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129913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101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170104</xdr:rowOff>
    </xdr:from>
    <xdr:to>
      <xdr:col>55</xdr:col>
      <xdr:colOff>0</xdr:colOff>
      <xdr:row>58</xdr:row>
      <xdr:rowOff>97675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71304"/>
          <a:ext cx="838200" cy="27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58970</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88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82576</xdr:rowOff>
    </xdr:from>
    <xdr:to>
      <xdr:col>50</xdr:col>
      <xdr:colOff>114300</xdr:colOff>
      <xdr:row>58</xdr:row>
      <xdr:rowOff>97675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855226"/>
          <a:ext cx="889000" cy="18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7155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82576</xdr:rowOff>
    </xdr:from>
    <xdr:to>
      <xdr:col>45</xdr:col>
      <xdr:colOff>177800</xdr:colOff>
      <xdr:row>57</xdr:row>
      <xdr:rowOff>104826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855226"/>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13847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9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141160</xdr:rowOff>
    </xdr:from>
    <xdr:to>
      <xdr:col>41</xdr:col>
      <xdr:colOff>50800</xdr:colOff>
      <xdr:row>57</xdr:row>
      <xdr:rowOff>104826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742360"/>
          <a:ext cx="889000" cy="13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13771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95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93794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119304</xdr:rowOff>
    </xdr:from>
    <xdr:to>
      <xdr:col>55</xdr:col>
      <xdr:colOff>50800</xdr:colOff>
      <xdr:row>57</xdr:row>
      <xdr:rowOff>49454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2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97731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9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46875</xdr:rowOff>
    </xdr:from>
    <xdr:to>
      <xdr:col>50</xdr:col>
      <xdr:colOff>165100</xdr:colOff>
      <xdr:row>58</xdr:row>
      <xdr:rowOff>148475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139602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08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31776</xdr:rowOff>
    </xdr:from>
    <xdr:to>
      <xdr:col>46</xdr:col>
      <xdr:colOff>38100</xdr:colOff>
      <xdr:row>57</xdr:row>
      <xdr:rowOff>133376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0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149903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57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54026</xdr:rowOff>
    </xdr:from>
    <xdr:to>
      <xdr:col>41</xdr:col>
      <xdr:colOff>101600</xdr:colOff>
      <xdr:row>57</xdr:row>
      <xdr:rowOff>155626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2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60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90360</xdr:rowOff>
    </xdr:from>
    <xdr:to>
      <xdr:col>36</xdr:col>
      <xdr:colOff>165100</xdr:colOff>
      <xdr:row>57</xdr:row>
      <xdr:rowOff>20510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9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37037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46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48439</xdr:rowOff>
    </xdr:from>
    <xdr:to>
      <xdr:col>55</xdr:col>
      <xdr:colOff>0</xdr:colOff>
      <xdr:row>78</xdr:row>
      <xdr:rowOff>79218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421539"/>
          <a:ext cx="838200" cy="3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168322</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9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135716</xdr:rowOff>
    </xdr:from>
    <xdr:to>
      <xdr:col>50</xdr:col>
      <xdr:colOff>114300</xdr:colOff>
      <xdr:row>78</xdr:row>
      <xdr:rowOff>79218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337366"/>
          <a:ext cx="889000" cy="11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121570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9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135716</xdr:rowOff>
    </xdr:from>
    <xdr:to>
      <xdr:col>45</xdr:col>
      <xdr:colOff>177800</xdr:colOff>
      <xdr:row>78</xdr:row>
      <xdr:rowOff>108088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337366"/>
          <a:ext cx="889000" cy="14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143876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51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20779</xdr:rowOff>
    </xdr:from>
    <xdr:to>
      <xdr:col>41</xdr:col>
      <xdr:colOff>50800</xdr:colOff>
      <xdr:row>78</xdr:row>
      <xdr:rowOff>108088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222429"/>
          <a:ext cx="889000" cy="25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146677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7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54705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4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169089</xdr:rowOff>
    </xdr:from>
    <xdr:to>
      <xdr:col>55</xdr:col>
      <xdr:colOff>50800</xdr:colOff>
      <xdr:row>78</xdr:row>
      <xdr:rowOff>99239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7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147516</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4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28418</xdr:rowOff>
    </xdr:from>
    <xdr:to>
      <xdr:col>50</xdr:col>
      <xdr:colOff>165100</xdr:colOff>
      <xdr:row>78</xdr:row>
      <xdr:rowOff>130018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0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146545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17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84916</xdr:rowOff>
    </xdr:from>
    <xdr:to>
      <xdr:col>46</xdr:col>
      <xdr:colOff>38100</xdr:colOff>
      <xdr:row>78</xdr:row>
      <xdr:rowOff>15066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2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31593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06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57288</xdr:rowOff>
    </xdr:from>
    <xdr:to>
      <xdr:col>41</xdr:col>
      <xdr:colOff>101600</xdr:colOff>
      <xdr:row>78</xdr:row>
      <xdr:rowOff>158888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3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150015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52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141429</xdr:rowOff>
    </xdr:from>
    <xdr:to>
      <xdr:col>36</xdr:col>
      <xdr:colOff>165100</xdr:colOff>
      <xdr:row>77</xdr:row>
      <xdr:rowOff>71579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17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88106</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94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150089</xdr:rowOff>
    </xdr:from>
    <xdr:to>
      <xdr:col>55</xdr:col>
      <xdr:colOff>0</xdr:colOff>
      <xdr:row>97</xdr:row>
      <xdr:rowOff>158026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609289"/>
          <a:ext cx="838200" cy="17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148886</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65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75958</xdr:rowOff>
    </xdr:from>
    <xdr:to>
      <xdr:col>50</xdr:col>
      <xdr:colOff>114300</xdr:colOff>
      <xdr:row>97</xdr:row>
      <xdr:rowOff>158026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706608"/>
          <a:ext cx="889000" cy="8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63110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5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146214</xdr:rowOff>
    </xdr:from>
    <xdr:to>
      <xdr:col>45</xdr:col>
      <xdr:colOff>177800</xdr:colOff>
      <xdr:row>97</xdr:row>
      <xdr:rowOff>75958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605414"/>
          <a:ext cx="889000" cy="10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77754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146214</xdr:rowOff>
    </xdr:from>
    <xdr:to>
      <xdr:col>41</xdr:col>
      <xdr:colOff>50800</xdr:colOff>
      <xdr:row>97</xdr:row>
      <xdr:rowOff>125413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605414"/>
          <a:ext cx="889000" cy="15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88943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71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53345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34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99289</xdr:rowOff>
    </xdr:from>
    <xdr:to>
      <xdr:col>55</xdr:col>
      <xdr:colOff>50800</xdr:colOff>
      <xdr:row>97</xdr:row>
      <xdr:rowOff>29439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5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77716</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3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107226</xdr:rowOff>
    </xdr:from>
    <xdr:to>
      <xdr:col>50</xdr:col>
      <xdr:colOff>165100</xdr:colOff>
      <xdr:row>98</xdr:row>
      <xdr:rowOff>37376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3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28503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3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25158</xdr:rowOff>
    </xdr:from>
    <xdr:to>
      <xdr:col>46</xdr:col>
      <xdr:colOff>38100</xdr:colOff>
      <xdr:row>97</xdr:row>
      <xdr:rowOff>126758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5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117885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4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95414</xdr:rowOff>
    </xdr:from>
    <xdr:to>
      <xdr:col>41</xdr:col>
      <xdr:colOff>101600</xdr:colOff>
      <xdr:row>97</xdr:row>
      <xdr:rowOff>25564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5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42091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32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74613</xdr:rowOff>
    </xdr:from>
    <xdr:to>
      <xdr:col>36</xdr:col>
      <xdr:colOff>165100</xdr:colOff>
      <xdr:row>98</xdr:row>
      <xdr:rowOff>4763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0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167340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9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136761</xdr:rowOff>
    </xdr:from>
    <xdr:to>
      <xdr:col>85</xdr:col>
      <xdr:colOff>127000</xdr:colOff>
      <xdr:row>35</xdr:row>
      <xdr:rowOff>168275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137511"/>
          <a:ext cx="838200" cy="3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163829</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07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81407</xdr:rowOff>
    </xdr:from>
    <xdr:to>
      <xdr:col>81</xdr:col>
      <xdr:colOff>50800</xdr:colOff>
      <xdr:row>35</xdr:row>
      <xdr:rowOff>136761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082157"/>
          <a:ext cx="889000" cy="5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47569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56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81407</xdr:rowOff>
    </xdr:from>
    <xdr:to>
      <xdr:col>76</xdr:col>
      <xdr:colOff>114300</xdr:colOff>
      <xdr:row>38</xdr:row>
      <xdr:rowOff>48097</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082157"/>
          <a:ext cx="889000" cy="48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36466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55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46464</xdr:rowOff>
    </xdr:from>
    <xdr:to>
      <xdr:col>71</xdr:col>
      <xdr:colOff>177800</xdr:colOff>
      <xdr:row>38</xdr:row>
      <xdr:rowOff>48097</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390114"/>
          <a:ext cx="8890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24056</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710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24056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53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117475</xdr:rowOff>
    </xdr:from>
    <xdr:to>
      <xdr:col>85</xdr:col>
      <xdr:colOff>177800</xdr:colOff>
      <xdr:row>36</xdr:row>
      <xdr:rowOff>47625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1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140352</xdr:rowOff>
    </xdr:from>
    <xdr:ext cx="469744"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596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85961</xdr:rowOff>
    </xdr:from>
    <xdr:to>
      <xdr:col>81</xdr:col>
      <xdr:colOff>101600</xdr:colOff>
      <xdr:row>36</xdr:row>
      <xdr:rowOff>16111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08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32638</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46428" y="586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30607</xdr:rowOff>
    </xdr:from>
    <xdr:to>
      <xdr:col>76</xdr:col>
      <xdr:colOff>165100</xdr:colOff>
      <xdr:row>35</xdr:row>
      <xdr:rowOff>132207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0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148734</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57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168747</xdr:rowOff>
    </xdr:from>
    <xdr:to>
      <xdr:col>72</xdr:col>
      <xdr:colOff>38100</xdr:colOff>
      <xdr:row>38</xdr:row>
      <xdr:rowOff>98897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51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115424</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28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167114</xdr:rowOff>
    </xdr:from>
    <xdr:to>
      <xdr:col>67</xdr:col>
      <xdr:colOff>101600</xdr:colOff>
      <xdr:row>37</xdr:row>
      <xdr:rowOff>97264</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33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113791</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79428" y="611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2749</xdr:rowOff>
    </xdr:from>
    <xdr:to>
      <xdr:col>85</xdr:col>
      <xdr:colOff>127000</xdr:colOff>
      <xdr:row>74</xdr:row>
      <xdr:rowOff>69273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690049"/>
          <a:ext cx="838200" cy="6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95521</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782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2749</xdr:rowOff>
    </xdr:from>
    <xdr:to>
      <xdr:col>81</xdr:col>
      <xdr:colOff>50800</xdr:colOff>
      <xdr:row>74</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690049"/>
          <a:ext cx="889000" cy="3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34656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41287</xdr:rowOff>
    </xdr:from>
    <xdr:to>
      <xdr:col>76</xdr:col>
      <xdr:colOff>114300</xdr:colOff>
      <xdr:row>74</xdr:row>
      <xdr:rowOff>86722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728587"/>
          <a:ext cx="889000" cy="4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33799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49670</xdr:rowOff>
    </xdr:from>
    <xdr:to>
      <xdr:col>71</xdr:col>
      <xdr:colOff>177800</xdr:colOff>
      <xdr:row>74</xdr:row>
      <xdr:rowOff>86722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736970"/>
          <a:ext cx="889000" cy="3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34732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78605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18473</xdr:rowOff>
    </xdr:from>
    <xdr:to>
      <xdr:col>85</xdr:col>
      <xdr:colOff>177800</xdr:colOff>
      <xdr:row>74</xdr:row>
      <xdr:rowOff>120073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70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41350</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5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123399</xdr:rowOff>
    </xdr:from>
    <xdr:to>
      <xdr:col>81</xdr:col>
      <xdr:colOff>101600</xdr:colOff>
      <xdr:row>74</xdr:row>
      <xdr:rowOff>53549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63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70076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41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161937</xdr:rowOff>
    </xdr:from>
    <xdr:to>
      <xdr:col>76</xdr:col>
      <xdr:colOff>165100</xdr:colOff>
      <xdr:row>74</xdr:row>
      <xdr:rowOff>92087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67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108614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45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35922</xdr:rowOff>
    </xdr:from>
    <xdr:to>
      <xdr:col>72</xdr:col>
      <xdr:colOff>38100</xdr:colOff>
      <xdr:row>74</xdr:row>
      <xdr:rowOff>137522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72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154049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4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170320</xdr:rowOff>
    </xdr:from>
    <xdr:to>
      <xdr:col>67</xdr:col>
      <xdr:colOff>101600</xdr:colOff>
      <xdr:row>74</xdr:row>
      <xdr:rowOff>100470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6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116997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4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40815</xdr:rowOff>
    </xdr:from>
    <xdr:to>
      <xdr:col>85</xdr:col>
      <xdr:colOff>127000</xdr:colOff>
      <xdr:row>99</xdr:row>
      <xdr:rowOff>10998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842915"/>
          <a:ext cx="838200" cy="14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23423</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482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10998</xdr:rowOff>
    </xdr:from>
    <xdr:to>
      <xdr:col>81</xdr:col>
      <xdr:colOff>50800</xdr:colOff>
      <xdr:row>99</xdr:row>
      <xdr:rowOff>73684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984548"/>
          <a:ext cx="889000" cy="6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153681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44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139700</xdr:rowOff>
    </xdr:from>
    <xdr:to>
      <xdr:col>76</xdr:col>
      <xdr:colOff>114300</xdr:colOff>
      <xdr:row>99</xdr:row>
      <xdr:rowOff>73684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3703300" y="16770350"/>
          <a:ext cx="889000" cy="27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141778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42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139700</xdr:rowOff>
    </xdr:from>
    <xdr:to>
      <xdr:col>71</xdr:col>
      <xdr:colOff>177800</xdr:colOff>
      <xdr:row>99</xdr:row>
      <xdr:rowOff>69732</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770350"/>
          <a:ext cx="889000" cy="2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128143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4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124911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161465</xdr:rowOff>
    </xdr:from>
    <xdr:to>
      <xdr:col>85</xdr:col>
      <xdr:colOff>177800</xdr:colOff>
      <xdr:row>98</xdr:row>
      <xdr:rowOff>91615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79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139892</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77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131648</xdr:rowOff>
    </xdr:from>
    <xdr:to>
      <xdr:col>81</xdr:col>
      <xdr:colOff>101600</xdr:colOff>
      <xdr:row>99</xdr:row>
      <xdr:rowOff>61798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93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52925</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428" y="1702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22884</xdr:rowOff>
    </xdr:from>
    <xdr:to>
      <xdr:col>76</xdr:col>
      <xdr:colOff>165100</xdr:colOff>
      <xdr:row>99</xdr:row>
      <xdr:rowOff>124484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99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115611</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57428" y="1708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88900</xdr:rowOff>
    </xdr:from>
    <xdr:to>
      <xdr:col>72</xdr:col>
      <xdr:colOff>38100</xdr:colOff>
      <xdr:row>98</xdr:row>
      <xdr:rowOff>19050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71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10177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81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18932</xdr:rowOff>
    </xdr:from>
    <xdr:to>
      <xdr:col>67</xdr:col>
      <xdr:colOff>101600</xdr:colOff>
      <xdr:row>99</xdr:row>
      <xdr:rowOff>120532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99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111659</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708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54301</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6740851"/>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135290</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13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54301</xdr:rowOff>
    </xdr:from>
    <xdr:to>
      <xdr:col>111</xdr:col>
      <xdr:colOff>177800</xdr:colOff>
      <xdr:row>39</xdr:row>
      <xdr:rowOff>95286</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0434300" y="6740851"/>
          <a:ext cx="889000" cy="4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1450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00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95286</xdr:rowOff>
    </xdr:from>
    <xdr:to>
      <xdr:col>107</xdr:col>
      <xdr:colOff>50800</xdr:colOff>
      <xdr:row>39</xdr:row>
      <xdr:rowOff>95449</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9545300" y="6781836"/>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4389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81407</xdr:rowOff>
    </xdr:from>
    <xdr:to>
      <xdr:col>102</xdr:col>
      <xdr:colOff>114300</xdr:colOff>
      <xdr:row>39</xdr:row>
      <xdr:rowOff>95449</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6767957"/>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62029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83910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3501</xdr:rowOff>
    </xdr:from>
    <xdr:to>
      <xdr:col>112</xdr:col>
      <xdr:colOff>38100</xdr:colOff>
      <xdr:row>39</xdr:row>
      <xdr:rowOff>105101</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69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96228</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4017" y="6782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44486</xdr:rowOff>
    </xdr:from>
    <xdr:to>
      <xdr:col>107</xdr:col>
      <xdr:colOff>101600</xdr:colOff>
      <xdr:row>39</xdr:row>
      <xdr:rowOff>146086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7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137213</xdr:rowOff>
    </xdr:from>
    <xdr:ext cx="313932"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277333" y="68237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44649</xdr:rowOff>
    </xdr:from>
    <xdr:to>
      <xdr:col>102</xdr:col>
      <xdr:colOff>165100</xdr:colOff>
      <xdr:row>39</xdr:row>
      <xdr:rowOff>146249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73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137376</xdr:rowOff>
    </xdr:from>
    <xdr:ext cx="313932"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388333" y="6823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30607</xdr:rowOff>
    </xdr:from>
    <xdr:to>
      <xdr:col>98</xdr:col>
      <xdr:colOff>38100</xdr:colOff>
      <xdr:row>39</xdr:row>
      <xdr:rowOff>132207</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671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123334</xdr:rowOff>
    </xdr:from>
    <xdr:ext cx="378565"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467017" y="6809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40563</xdr:rowOff>
    </xdr:from>
    <xdr:to>
      <xdr:col>116</xdr:col>
      <xdr:colOff>63500</xdr:colOff>
      <xdr:row>53</xdr:row>
      <xdr:rowOff>51384</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1323300" y="9127413"/>
          <a:ext cx="8382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136517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737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51384</xdr:rowOff>
    </xdr:from>
    <xdr:to>
      <xdr:col>111</xdr:col>
      <xdr:colOff>177800</xdr:colOff>
      <xdr:row>53</xdr:row>
      <xdr:rowOff>58242</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20434300" y="913823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57573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8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58242</xdr:rowOff>
    </xdr:from>
    <xdr:to>
      <xdr:col>107</xdr:col>
      <xdr:colOff>50800</xdr:colOff>
      <xdr:row>53</xdr:row>
      <xdr:rowOff>92913</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9545300" y="9145092"/>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46906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81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92913</xdr:rowOff>
    </xdr:from>
    <xdr:to>
      <xdr:col>102</xdr:col>
      <xdr:colOff>114300</xdr:colOff>
      <xdr:row>53</xdr:row>
      <xdr:rowOff>117373</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flipV="1">
          <a:off x="18656300" y="9179763"/>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44696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81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47972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82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161213</xdr:rowOff>
    </xdr:from>
    <xdr:to>
      <xdr:col>116</xdr:col>
      <xdr:colOff>114300</xdr:colOff>
      <xdr:row>53</xdr:row>
      <xdr:rowOff>91363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907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12640</xdr:rowOff>
    </xdr:from>
    <xdr:ext cx="534377"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892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584</xdr:rowOff>
    </xdr:from>
    <xdr:to>
      <xdr:col>112</xdr:col>
      <xdr:colOff>38100</xdr:colOff>
      <xdr:row>53</xdr:row>
      <xdr:rowOff>102184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908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118711</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56111" y="886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7442</xdr:rowOff>
    </xdr:from>
    <xdr:to>
      <xdr:col>107</xdr:col>
      <xdr:colOff>101600</xdr:colOff>
      <xdr:row>53</xdr:row>
      <xdr:rowOff>109042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909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125569</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67111" y="886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42113</xdr:rowOff>
    </xdr:from>
    <xdr:to>
      <xdr:col>102</xdr:col>
      <xdr:colOff>165100</xdr:colOff>
      <xdr:row>53</xdr:row>
      <xdr:rowOff>143713</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912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160240</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278111" y="890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66573</xdr:rowOff>
    </xdr:from>
    <xdr:to>
      <xdr:col>98</xdr:col>
      <xdr:colOff>38100</xdr:colOff>
      <xdr:row>53</xdr:row>
      <xdr:rowOff>168173</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915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13250</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389111" y="892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10541</xdr:rowOff>
    </xdr:from>
    <xdr:to>
      <xdr:col>116</xdr:col>
      <xdr:colOff>63500</xdr:colOff>
      <xdr:row>75</xdr:row>
      <xdr:rowOff>147793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869291"/>
          <a:ext cx="838200" cy="13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98335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44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147793</xdr:rowOff>
    </xdr:from>
    <xdr:to>
      <xdr:col>111</xdr:col>
      <xdr:colOff>177800</xdr:colOff>
      <xdr:row>76</xdr:row>
      <xdr:rowOff>10038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3006543"/>
          <a:ext cx="889000" cy="3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83309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42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45471</xdr:rowOff>
    </xdr:from>
    <xdr:to>
      <xdr:col>107</xdr:col>
      <xdr:colOff>50800</xdr:colOff>
      <xdr:row>76</xdr:row>
      <xdr:rowOff>10038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545300" y="12732771"/>
          <a:ext cx="889000" cy="30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150426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45471</xdr:rowOff>
    </xdr:from>
    <xdr:to>
      <xdr:col>102</xdr:col>
      <xdr:colOff>114300</xdr:colOff>
      <xdr:row>75</xdr:row>
      <xdr:rowOff>105501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732771"/>
          <a:ext cx="889000" cy="23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69318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131191</xdr:rowOff>
    </xdr:from>
    <xdr:to>
      <xdr:col>116</xdr:col>
      <xdr:colOff>114300</xdr:colOff>
      <xdr:row>75</xdr:row>
      <xdr:rowOff>61341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81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109618</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7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96993</xdr:rowOff>
    </xdr:from>
    <xdr:to>
      <xdr:col>112</xdr:col>
      <xdr:colOff>38100</xdr:colOff>
      <xdr:row>76</xdr:row>
      <xdr:rowOff>27143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95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18270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04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130688</xdr:rowOff>
    </xdr:from>
    <xdr:to>
      <xdr:col>107</xdr:col>
      <xdr:colOff>101600</xdr:colOff>
      <xdr:row>76</xdr:row>
      <xdr:rowOff>60838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98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51965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08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166121</xdr:rowOff>
    </xdr:from>
    <xdr:to>
      <xdr:col>102</xdr:col>
      <xdr:colOff>165100</xdr:colOff>
      <xdr:row>74</xdr:row>
      <xdr:rowOff>96271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68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112798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45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54701</xdr:rowOff>
    </xdr:from>
    <xdr:to>
      <xdr:col>98</xdr:col>
      <xdr:colOff>38100</xdr:colOff>
      <xdr:row>75</xdr:row>
      <xdr:rowOff>156301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91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147429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00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普通建設事業費は住民一人当た</a:t>
          </a:r>
          <a:r>
            <a:rPr kumimoji="1" lang="ja-JP" altLang="en-US" sz="1100">
              <a:solidFill>
                <a:schemeClr val="dk1"/>
              </a:solidFill>
              <a:effectLst/>
              <a:latin typeface="+mn-lt"/>
              <a:ea typeface="+mn-ea"/>
              <a:cs typeface="+mn-cs"/>
            </a:rPr>
            <a:t>り</a:t>
          </a:r>
          <a:r>
            <a:rPr kumimoji="1" lang="en-US" altLang="ja-JP" sz="1100">
              <a:solidFill>
                <a:schemeClr val="dk1"/>
              </a:solidFill>
              <a:effectLst/>
              <a:latin typeface="+mn-lt"/>
              <a:ea typeface="+mn-ea"/>
              <a:cs typeface="+mn-cs"/>
            </a:rPr>
            <a:t>60,606</a:t>
          </a:r>
          <a:r>
            <a:rPr kumimoji="1" lang="ja-JP" altLang="ja-JP" sz="1100">
              <a:solidFill>
                <a:schemeClr val="dk1"/>
              </a:solidFill>
              <a:effectLst/>
              <a:latin typeface="+mn-lt"/>
              <a:ea typeface="+mn-ea"/>
              <a:cs typeface="+mn-cs"/>
            </a:rPr>
            <a:t>円となっており、類似団体内平均値と比較して</a:t>
          </a:r>
          <a:r>
            <a:rPr kumimoji="1" lang="en-US" altLang="ja-JP" sz="1100">
              <a:solidFill>
                <a:schemeClr val="dk1"/>
              </a:solidFill>
              <a:effectLst/>
              <a:latin typeface="+mn-lt"/>
              <a:ea typeface="+mn-ea"/>
              <a:cs typeface="+mn-cs"/>
            </a:rPr>
            <a:t>6,552</a:t>
          </a:r>
          <a:r>
            <a:rPr kumimoji="1" lang="ja-JP" altLang="ja-JP" sz="1100">
              <a:solidFill>
                <a:schemeClr val="dk1"/>
              </a:solidFill>
              <a:effectLst/>
              <a:latin typeface="+mn-lt"/>
              <a:ea typeface="+mn-ea"/>
              <a:cs typeface="+mn-cs"/>
            </a:rPr>
            <a:t>円低い水準となっている。また、対前年度比は</a:t>
          </a:r>
          <a:r>
            <a:rPr kumimoji="1" lang="en-US" altLang="ja-JP" sz="1100">
              <a:solidFill>
                <a:schemeClr val="dk1"/>
              </a:solidFill>
              <a:effectLst/>
              <a:latin typeface="+mn-lt"/>
              <a:ea typeface="+mn-ea"/>
              <a:cs typeface="+mn-cs"/>
            </a:rPr>
            <a:t>21,297</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となっており、これは</a:t>
          </a:r>
          <a:r>
            <a:rPr kumimoji="1" lang="ja-JP" altLang="en-US" sz="1100">
              <a:solidFill>
                <a:schemeClr val="dk1"/>
              </a:solidFill>
              <a:effectLst/>
              <a:latin typeface="+mn-lt"/>
              <a:ea typeface="+mn-ea"/>
              <a:cs typeface="+mn-cs"/>
            </a:rPr>
            <a:t>同報無線設備事業の皆増及び海岸防災林整備推進事業の増</a:t>
          </a:r>
          <a:r>
            <a:rPr kumimoji="1" lang="ja-JP" altLang="ja-JP" sz="1100">
              <a:solidFill>
                <a:schemeClr val="dk1"/>
              </a:solidFill>
              <a:effectLst/>
              <a:latin typeface="+mn-lt"/>
              <a:ea typeface="+mn-ea"/>
              <a:cs typeface="+mn-cs"/>
            </a:rPr>
            <a:t>などによるものである。</a:t>
          </a:r>
          <a:endParaRPr lang="ja-JP" altLang="ja-JP" sz="1400">
            <a:effectLst/>
          </a:endParaRPr>
        </a:p>
        <a:p>
          <a:r>
            <a:rPr kumimoji="1" lang="ja-JP" altLang="ja-JP" sz="1100">
              <a:solidFill>
                <a:schemeClr val="dk1"/>
              </a:solidFill>
              <a:effectLst/>
              <a:latin typeface="+mn-lt"/>
              <a:ea typeface="+mn-ea"/>
              <a:cs typeface="+mn-cs"/>
            </a:rPr>
            <a:t>補助費等は住民一人当たり</a:t>
          </a:r>
          <a:r>
            <a:rPr kumimoji="1" lang="en-US" altLang="ja-JP" sz="1100">
              <a:solidFill>
                <a:schemeClr val="dk1"/>
              </a:solidFill>
              <a:effectLst/>
              <a:latin typeface="+mn-lt"/>
              <a:ea typeface="+mn-ea"/>
              <a:cs typeface="+mn-cs"/>
            </a:rPr>
            <a:t>70,989</a:t>
          </a:r>
          <a:r>
            <a:rPr kumimoji="1" lang="ja-JP" altLang="ja-JP" sz="1100">
              <a:solidFill>
                <a:schemeClr val="dk1"/>
              </a:solidFill>
              <a:effectLst/>
              <a:latin typeface="+mn-lt"/>
              <a:ea typeface="+mn-ea"/>
              <a:cs typeface="+mn-cs"/>
            </a:rPr>
            <a:t>円となっており、類似団体内平均値と比較して</a:t>
          </a:r>
          <a:r>
            <a:rPr kumimoji="1" lang="en-US" altLang="ja-JP" sz="1100">
              <a:solidFill>
                <a:schemeClr val="dk1"/>
              </a:solidFill>
              <a:effectLst/>
              <a:latin typeface="+mn-lt"/>
              <a:ea typeface="+mn-ea"/>
              <a:cs typeface="+mn-cs"/>
            </a:rPr>
            <a:t>15,736</a:t>
          </a:r>
          <a:r>
            <a:rPr kumimoji="1" lang="ja-JP" altLang="ja-JP" sz="1100">
              <a:solidFill>
                <a:schemeClr val="dk1"/>
              </a:solidFill>
              <a:effectLst/>
              <a:latin typeface="+mn-lt"/>
              <a:ea typeface="+mn-ea"/>
              <a:cs typeface="+mn-cs"/>
            </a:rPr>
            <a:t>円高い水準となっている。また、対前年度比は</a:t>
          </a:r>
          <a:r>
            <a:rPr kumimoji="1" lang="en-US" altLang="ja-JP" sz="1100">
              <a:solidFill>
                <a:schemeClr val="dk1"/>
              </a:solidFill>
              <a:effectLst/>
              <a:latin typeface="+mn-lt"/>
              <a:ea typeface="+mn-ea"/>
              <a:cs typeface="+mn-cs"/>
            </a:rPr>
            <a:t>14,955</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となっており、これは物価高騰対応重点支援給付金の皆増などによるものである。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14,056</a:t>
          </a:r>
          <a:r>
            <a:rPr kumimoji="1" lang="ja-JP" altLang="ja-JP" sz="1100">
              <a:solidFill>
                <a:schemeClr val="dk1"/>
              </a:solidFill>
              <a:effectLst/>
              <a:latin typeface="+mn-lt"/>
              <a:ea typeface="+mn-ea"/>
              <a:cs typeface="+mn-cs"/>
            </a:rPr>
            <a:t>円となっており、類似団体内平均値と比較して</a:t>
          </a:r>
          <a:r>
            <a:rPr kumimoji="1" lang="en-US" altLang="ja-JP" sz="1100">
              <a:solidFill>
                <a:schemeClr val="dk1"/>
              </a:solidFill>
              <a:effectLst/>
              <a:latin typeface="+mn-lt"/>
              <a:ea typeface="+mn-ea"/>
              <a:cs typeface="+mn-cs"/>
            </a:rPr>
            <a:t>9,855</a:t>
          </a:r>
          <a:r>
            <a:rPr kumimoji="1" lang="ja-JP" altLang="ja-JP" sz="1100">
              <a:solidFill>
                <a:schemeClr val="dk1"/>
              </a:solidFill>
              <a:effectLst/>
              <a:latin typeface="+mn-lt"/>
              <a:ea typeface="+mn-ea"/>
              <a:cs typeface="+mn-cs"/>
            </a:rPr>
            <a:t>円低い水準となっている。また、対前年度比は</a:t>
          </a:r>
          <a:r>
            <a:rPr kumimoji="1" lang="en-US" altLang="ja-JP" sz="1100">
              <a:solidFill>
                <a:schemeClr val="dk1"/>
              </a:solidFill>
              <a:effectLst/>
              <a:latin typeface="+mn-lt"/>
              <a:ea typeface="+mn-ea"/>
              <a:cs typeface="+mn-cs"/>
            </a:rPr>
            <a:t>8,674</a:t>
          </a:r>
          <a:r>
            <a:rPr kumimoji="1" lang="ja-JP" altLang="ja-JP" sz="1100">
              <a:solidFill>
                <a:schemeClr val="dk1"/>
              </a:solidFill>
              <a:effectLst/>
              <a:latin typeface="+mn-lt"/>
              <a:ea typeface="+mn-ea"/>
              <a:cs typeface="+mn-cs"/>
            </a:rPr>
            <a:t>円の増となっており、これは地域振興基金への積立金の増などによるものである。</a:t>
          </a:r>
          <a:endParaRPr lang="ja-JP" altLang="ja-JP">
            <a:effectLst/>
          </a:endParaRPr>
        </a:p>
        <a:p>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68,508</a:t>
          </a:r>
          <a:r>
            <a:rPr kumimoji="1" lang="ja-JP" altLang="ja-JP" sz="1100">
              <a:solidFill>
                <a:schemeClr val="dk1"/>
              </a:solidFill>
              <a:effectLst/>
              <a:latin typeface="+mn-lt"/>
              <a:ea typeface="+mn-ea"/>
              <a:cs typeface="+mn-cs"/>
            </a:rPr>
            <a:t>円となっており、類似団体内平均値と比較して</a:t>
          </a:r>
          <a:r>
            <a:rPr kumimoji="1" lang="en-US" altLang="ja-JP" sz="1100">
              <a:solidFill>
                <a:schemeClr val="dk1"/>
              </a:solidFill>
              <a:effectLst/>
              <a:latin typeface="+mn-lt"/>
              <a:ea typeface="+mn-ea"/>
              <a:cs typeface="+mn-cs"/>
            </a:rPr>
            <a:t>5,682</a:t>
          </a:r>
          <a:r>
            <a:rPr kumimoji="1" lang="ja-JP" altLang="ja-JP" sz="1100">
              <a:solidFill>
                <a:schemeClr val="dk1"/>
              </a:solidFill>
              <a:effectLst/>
              <a:latin typeface="+mn-lt"/>
              <a:ea typeface="+mn-ea"/>
              <a:cs typeface="+mn-cs"/>
            </a:rPr>
            <a:t>円低い水準となっている。また、対前年度比は</a:t>
          </a:r>
          <a:r>
            <a:rPr kumimoji="1" lang="en-US" altLang="ja-JP" sz="1100">
              <a:solidFill>
                <a:schemeClr val="dk1"/>
              </a:solidFill>
              <a:effectLst/>
              <a:latin typeface="+mn-lt"/>
              <a:ea typeface="+mn-ea"/>
              <a:cs typeface="+mn-cs"/>
            </a:rPr>
            <a:t>7,377</a:t>
          </a:r>
          <a:r>
            <a:rPr kumimoji="1" lang="ja-JP" altLang="ja-JP" sz="1100">
              <a:solidFill>
                <a:schemeClr val="dk1"/>
              </a:solidFill>
              <a:effectLst/>
              <a:latin typeface="+mn-lt"/>
              <a:ea typeface="+mn-ea"/>
              <a:cs typeface="+mn-cs"/>
            </a:rPr>
            <a:t>円の増となっており、</a:t>
          </a:r>
          <a:r>
            <a:rPr kumimoji="1" lang="ja-JP" altLang="en-US" sz="1100">
              <a:solidFill>
                <a:schemeClr val="dk1"/>
              </a:solidFill>
              <a:effectLst/>
              <a:latin typeface="+mn-lt"/>
              <a:ea typeface="+mn-ea"/>
              <a:cs typeface="+mn-cs"/>
            </a:rPr>
            <a:t>退職手当の増及び給与改定による増などによるものである。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43,697</a:t>
          </a:r>
          <a:r>
            <a:rPr kumimoji="1" lang="ja-JP" altLang="ja-JP" sz="1100">
              <a:solidFill>
                <a:schemeClr val="dk1"/>
              </a:solidFill>
              <a:effectLst/>
              <a:latin typeface="+mn-lt"/>
              <a:ea typeface="+mn-ea"/>
              <a:cs typeface="+mn-cs"/>
            </a:rPr>
            <a:t>円となっており、類似団体内平均値と比較して</a:t>
          </a:r>
          <a:r>
            <a:rPr kumimoji="1" lang="en-US" altLang="ja-JP" sz="1100">
              <a:solidFill>
                <a:schemeClr val="dk1"/>
              </a:solidFill>
              <a:effectLst/>
              <a:latin typeface="+mn-lt"/>
              <a:ea typeface="+mn-ea"/>
              <a:cs typeface="+mn-cs"/>
            </a:rPr>
            <a:t>5,177</a:t>
          </a:r>
          <a:r>
            <a:rPr kumimoji="1" lang="ja-JP" altLang="ja-JP" sz="1100">
              <a:solidFill>
                <a:schemeClr val="dk1"/>
              </a:solidFill>
              <a:effectLst/>
              <a:latin typeface="+mn-lt"/>
              <a:ea typeface="+mn-ea"/>
              <a:cs typeface="+mn-cs"/>
            </a:rPr>
            <a:t>円高い水準となっている。また、対前年度比は</a:t>
          </a:r>
          <a:r>
            <a:rPr kumimoji="1" lang="en-US" altLang="ja-JP" sz="1100">
              <a:solidFill>
                <a:schemeClr val="dk1"/>
              </a:solidFill>
              <a:effectLst/>
              <a:latin typeface="+mn-lt"/>
              <a:ea typeface="+mn-ea"/>
              <a:cs typeface="+mn-cs"/>
            </a:rPr>
            <a:t>3,492</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となっており、償還額が大きい地方債の元金償還終了の影響によ</a:t>
          </a:r>
          <a:r>
            <a:rPr kumimoji="1" lang="ja-JP" altLang="en-US" sz="1100">
              <a:solidFill>
                <a:schemeClr val="dk1"/>
              </a:solidFill>
              <a:effectLst/>
              <a:latin typeface="+mn-lt"/>
              <a:ea typeface="+mn-ea"/>
              <a:cs typeface="+mn-cs"/>
            </a:rPr>
            <a:t>る減</a:t>
          </a:r>
          <a:r>
            <a:rPr kumimoji="1" lang="ja-JP" altLang="ja-JP" sz="1100">
              <a:solidFill>
                <a:schemeClr val="dk1"/>
              </a:solidFill>
              <a:effectLst/>
              <a:latin typeface="+mn-lt"/>
              <a:ea typeface="+mn-ea"/>
              <a:cs typeface="+mn-cs"/>
            </a:rPr>
            <a:t>などによるものである。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静岡県掛川市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115,126
109,703
265.69
57,786,930
56,214,808
1,397,923
28,638,346
40,937,556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14.1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43906</xdr:rowOff>
    </xdr:from>
    <xdr:to>
      <xdr:col>24</xdr:col>
      <xdr:colOff>63500</xdr:colOff>
      <xdr:row>36</xdr:row>
      <xdr:rowOff>97246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216106"/>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66057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23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43906</xdr:rowOff>
    </xdr:from>
    <xdr:to>
      <xdr:col>19</xdr:col>
      <xdr:colOff>177800</xdr:colOff>
      <xdr:row>36</xdr:row>
      <xdr:rowOff>82006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1610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79120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3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82006</xdr:rowOff>
    </xdr:from>
    <xdr:to>
      <xdr:col>15</xdr:col>
      <xdr:colOff>50800</xdr:colOff>
      <xdr:row>37</xdr:row>
      <xdr:rowOff>84727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254206"/>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115043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7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84727</xdr:rowOff>
    </xdr:from>
    <xdr:to>
      <xdr:col>10</xdr:col>
      <xdr:colOff>114300</xdr:colOff>
      <xdr:row>38</xdr:row>
      <xdr:rowOff>52615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28377"/>
          <a:ext cx="889000" cy="13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147700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28501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46446</xdr:rowOff>
    </xdr:from>
    <xdr:to>
      <xdr:col>24</xdr:col>
      <xdr:colOff>114300</xdr:colOff>
      <xdr:row>36</xdr:row>
      <xdr:rowOff>148046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1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24873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9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164556</xdr:rowOff>
    </xdr:from>
    <xdr:to>
      <xdr:col>20</xdr:col>
      <xdr:colOff>38100</xdr:colOff>
      <xdr:row>36</xdr:row>
      <xdr:rowOff>94706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6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85833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5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31206</xdr:rowOff>
    </xdr:from>
    <xdr:to>
      <xdr:col>15</xdr:col>
      <xdr:colOff>101600</xdr:colOff>
      <xdr:row>36</xdr:row>
      <xdr:rowOff>132806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0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123933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9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33927</xdr:rowOff>
    </xdr:from>
    <xdr:to>
      <xdr:col>10</xdr:col>
      <xdr:colOff>165100</xdr:colOff>
      <xdr:row>37</xdr:row>
      <xdr:rowOff>135527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7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126654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1815</xdr:rowOff>
    </xdr:from>
    <xdr:to>
      <xdr:col>6</xdr:col>
      <xdr:colOff>38100</xdr:colOff>
      <xdr:row>38</xdr:row>
      <xdr:rowOff>103415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94542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0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59360</xdr:rowOff>
    </xdr:from>
    <xdr:to>
      <xdr:col>24</xdr:col>
      <xdr:colOff>62865</xdr:colOff>
      <xdr:row>58</xdr:row>
      <xdr:rowOff>128206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3310"/>
          <a:ext cx="1270" cy="126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132033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128206</xdr:rowOff>
    </xdr:from>
    <xdr:to>
      <xdr:col>24</xdr:col>
      <xdr:colOff>152400</xdr:colOff>
      <xdr:row>58</xdr:row>
      <xdr:rowOff>128206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7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6037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7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59360</xdr:rowOff>
    </xdr:from>
    <xdr:to>
      <xdr:col>24</xdr:col>
      <xdr:colOff>152400</xdr:colOff>
      <xdr:row>51</xdr:row>
      <xdr:rowOff>59360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139700</xdr:rowOff>
    </xdr:from>
    <xdr:to>
      <xdr:col>24</xdr:col>
      <xdr:colOff>63500</xdr:colOff>
      <xdr:row>57</xdr:row>
      <xdr:rowOff>170421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740900"/>
          <a:ext cx="838200" cy="20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28236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45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5359</xdr:rowOff>
    </xdr:from>
    <xdr:to>
      <xdr:col>24</xdr:col>
      <xdr:colOff>114300</xdr:colOff>
      <xdr:row>56</xdr:row>
      <xdr:rowOff>106959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0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170421</xdr:rowOff>
    </xdr:from>
    <xdr:to>
      <xdr:col>19</xdr:col>
      <xdr:colOff>177800</xdr:colOff>
      <xdr:row>58</xdr:row>
      <xdr:rowOff>39230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43071"/>
          <a:ext cx="889000" cy="4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125171</xdr:rowOff>
    </xdr:from>
    <xdr:to>
      <xdr:col>20</xdr:col>
      <xdr:colOff>38100</xdr:colOff>
      <xdr:row>57</xdr:row>
      <xdr:rowOff>55321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71848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50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49161</xdr:rowOff>
    </xdr:from>
    <xdr:to>
      <xdr:col>15</xdr:col>
      <xdr:colOff>50800</xdr:colOff>
      <xdr:row>58</xdr:row>
      <xdr:rowOff>39230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821811"/>
          <a:ext cx="889000" cy="16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121539</xdr:rowOff>
    </xdr:from>
    <xdr:to>
      <xdr:col>15</xdr:col>
      <xdr:colOff>101600</xdr:colOff>
      <xdr:row>57</xdr:row>
      <xdr:rowOff>51689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68216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160719</xdr:rowOff>
    </xdr:from>
    <xdr:to>
      <xdr:col>10</xdr:col>
      <xdr:colOff>114300</xdr:colOff>
      <xdr:row>57</xdr:row>
      <xdr:rowOff>49161</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33219"/>
          <a:ext cx="889000" cy="108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99454</xdr:rowOff>
    </xdr:from>
    <xdr:to>
      <xdr:col>10</xdr:col>
      <xdr:colOff>165100</xdr:colOff>
      <xdr:row>57</xdr:row>
      <xdr:rowOff>29604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46131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139052</xdr:rowOff>
    </xdr:from>
    <xdr:to>
      <xdr:col>6</xdr:col>
      <xdr:colOff>38100</xdr:colOff>
      <xdr:row>50</xdr:row>
      <xdr:rowOff>69202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85729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88900</xdr:rowOff>
    </xdr:from>
    <xdr:to>
      <xdr:col>24</xdr:col>
      <xdr:colOff>114300</xdr:colOff>
      <xdr:row>57</xdr:row>
      <xdr:rowOff>19050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67327</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6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119621</xdr:rowOff>
    </xdr:from>
    <xdr:to>
      <xdr:col>20</xdr:col>
      <xdr:colOff>38100</xdr:colOff>
      <xdr:row>58</xdr:row>
      <xdr:rowOff>49771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9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40898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98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159880</xdr:rowOff>
    </xdr:from>
    <xdr:to>
      <xdr:col>15</xdr:col>
      <xdr:colOff>101600</xdr:colOff>
      <xdr:row>58</xdr:row>
      <xdr:rowOff>90030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81157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02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169811</xdr:rowOff>
    </xdr:from>
    <xdr:to>
      <xdr:col>10</xdr:col>
      <xdr:colOff>165100</xdr:colOff>
      <xdr:row>57</xdr:row>
      <xdr:rowOff>99961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77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91088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86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109919</xdr:rowOff>
    </xdr:from>
    <xdr:to>
      <xdr:col>6</xdr:col>
      <xdr:colOff>38100</xdr:colOff>
      <xdr:row>51</xdr:row>
      <xdr:rowOff>40069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68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31196</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77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44537</xdr:rowOff>
    </xdr:from>
    <xdr:to>
      <xdr:col>24</xdr:col>
      <xdr:colOff>62865</xdr:colOff>
      <xdr:row>76</xdr:row>
      <xdr:rowOff>150543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46037"/>
          <a:ext cx="1270" cy="1134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154370</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18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150543</xdr:rowOff>
    </xdr:from>
    <xdr:to>
      <xdr:col>24</xdr:col>
      <xdr:colOff>152400</xdr:colOff>
      <xdr:row>76</xdr:row>
      <xdr:rowOff>150543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18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162664</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44537</xdr:rowOff>
    </xdr:from>
    <xdr:to>
      <xdr:col>24</xdr:col>
      <xdr:colOff>152400</xdr:colOff>
      <xdr:row>70</xdr:row>
      <xdr:rowOff>44537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4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6035</xdr:rowOff>
    </xdr:from>
    <xdr:to>
      <xdr:col>24</xdr:col>
      <xdr:colOff>63500</xdr:colOff>
      <xdr:row>77</xdr:row>
      <xdr:rowOff>37516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864785"/>
          <a:ext cx="838200" cy="37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58105</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402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35228</xdr:rowOff>
    </xdr:from>
    <xdr:to>
      <xdr:col>24</xdr:col>
      <xdr:colOff>114300</xdr:colOff>
      <xdr:row>73</xdr:row>
      <xdr:rowOff>136828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55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712</xdr:rowOff>
    </xdr:from>
    <xdr:to>
      <xdr:col>19</xdr:col>
      <xdr:colOff>177800</xdr:colOff>
      <xdr:row>77</xdr:row>
      <xdr:rowOff>37516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202362"/>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88067</xdr:rowOff>
    </xdr:from>
    <xdr:to>
      <xdr:col>20</xdr:col>
      <xdr:colOff>38100</xdr:colOff>
      <xdr:row>75</xdr:row>
      <xdr:rowOff>18217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77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34744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55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57927</xdr:rowOff>
    </xdr:from>
    <xdr:to>
      <xdr:col>15</xdr:col>
      <xdr:colOff>50800</xdr:colOff>
      <xdr:row>77</xdr:row>
      <xdr:rowOff>712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088127"/>
          <a:ext cx="889000" cy="11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63607</xdr:rowOff>
    </xdr:from>
    <xdr:to>
      <xdr:col>15</xdr:col>
      <xdr:colOff>101600</xdr:colOff>
      <xdr:row>75</xdr:row>
      <xdr:rowOff>165207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9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10284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69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57927</xdr:rowOff>
    </xdr:from>
    <xdr:to>
      <xdr:col>10</xdr:col>
      <xdr:colOff>114300</xdr:colOff>
      <xdr:row>78</xdr:row>
      <xdr:rowOff>111875</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088127"/>
          <a:ext cx="889000" cy="39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90892</xdr:rowOff>
    </xdr:from>
    <xdr:to>
      <xdr:col>10</xdr:col>
      <xdr:colOff>165100</xdr:colOff>
      <xdr:row>75</xdr:row>
      <xdr:rowOff>21042</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7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37569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55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143993</xdr:rowOff>
    </xdr:from>
    <xdr:to>
      <xdr:col>6</xdr:col>
      <xdr:colOff>38100</xdr:colOff>
      <xdr:row>77</xdr:row>
      <xdr:rowOff>74143</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7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90670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94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126685</xdr:rowOff>
    </xdr:from>
    <xdr:to>
      <xdr:col>24</xdr:col>
      <xdr:colOff>114300</xdr:colOff>
      <xdr:row>75</xdr:row>
      <xdr:rowOff>56835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8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105112</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792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158166</xdr:rowOff>
    </xdr:from>
    <xdr:to>
      <xdr:col>20</xdr:col>
      <xdr:colOff>38100</xdr:colOff>
      <xdr:row>77</xdr:row>
      <xdr:rowOff>88316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18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79443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281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121362</xdr:rowOff>
    </xdr:from>
    <xdr:to>
      <xdr:col>15</xdr:col>
      <xdr:colOff>101600</xdr:colOff>
      <xdr:row>77</xdr:row>
      <xdr:rowOff>51512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15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42639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24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7127</xdr:rowOff>
    </xdr:from>
    <xdr:to>
      <xdr:col>10</xdr:col>
      <xdr:colOff>165100</xdr:colOff>
      <xdr:row>76</xdr:row>
      <xdr:rowOff>108727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03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99854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13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61075</xdr:rowOff>
    </xdr:from>
    <xdr:to>
      <xdr:col>6</xdr:col>
      <xdr:colOff>38100</xdr:colOff>
      <xdr:row>78</xdr:row>
      <xdr:rowOff>162675</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4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153802</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52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8072</xdr:rowOff>
    </xdr:from>
    <xdr:to>
      <xdr:col>24</xdr:col>
      <xdr:colOff>62865</xdr:colOff>
      <xdr:row>98</xdr:row>
      <xdr:rowOff>149713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38572"/>
          <a:ext cx="1270" cy="1513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153540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149713</xdr:rowOff>
    </xdr:from>
    <xdr:to>
      <xdr:col>24</xdr:col>
      <xdr:colOff>152400</xdr:colOff>
      <xdr:row>98</xdr:row>
      <xdr:rowOff>149713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5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126199</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8072</xdr:rowOff>
    </xdr:from>
    <xdr:to>
      <xdr:col>24</xdr:col>
      <xdr:colOff>152400</xdr:colOff>
      <xdr:row>90</xdr:row>
      <xdr:rowOff>8072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3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145597</xdr:rowOff>
    </xdr:from>
    <xdr:to>
      <xdr:col>24</xdr:col>
      <xdr:colOff>63500</xdr:colOff>
      <xdr:row>94</xdr:row>
      <xdr:rowOff>107925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090447"/>
          <a:ext cx="838200" cy="13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118946</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235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140519</xdr:rowOff>
    </xdr:from>
    <xdr:to>
      <xdr:col>24</xdr:col>
      <xdr:colOff>114300</xdr:colOff>
      <xdr:row>95</xdr:row>
      <xdr:rowOff>70669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25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128544</xdr:rowOff>
    </xdr:from>
    <xdr:to>
      <xdr:col>19</xdr:col>
      <xdr:colOff>177800</xdr:colOff>
      <xdr:row>94</xdr:row>
      <xdr:rowOff>107925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073394"/>
          <a:ext cx="889000" cy="15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127259</xdr:rowOff>
    </xdr:from>
    <xdr:to>
      <xdr:col>20</xdr:col>
      <xdr:colOff>38100</xdr:colOff>
      <xdr:row>95</xdr:row>
      <xdr:rowOff>57409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2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48536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3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128544</xdr:rowOff>
    </xdr:from>
    <xdr:to>
      <xdr:col>15</xdr:col>
      <xdr:colOff>50800</xdr:colOff>
      <xdr:row>94</xdr:row>
      <xdr:rowOff>79944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073394"/>
          <a:ext cx="889000" cy="12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101702</xdr:rowOff>
    </xdr:from>
    <xdr:to>
      <xdr:col>15</xdr:col>
      <xdr:colOff>101600</xdr:colOff>
      <xdr:row>95</xdr:row>
      <xdr:rowOff>31852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21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22979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31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79944</xdr:rowOff>
    </xdr:from>
    <xdr:to>
      <xdr:col>10</xdr:col>
      <xdr:colOff>114300</xdr:colOff>
      <xdr:row>95</xdr:row>
      <xdr:rowOff>72309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196244"/>
          <a:ext cx="889000" cy="16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89906</xdr:rowOff>
    </xdr:from>
    <xdr:to>
      <xdr:col>10</xdr:col>
      <xdr:colOff>165100</xdr:colOff>
      <xdr:row>95</xdr:row>
      <xdr:rowOff>20056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20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29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132700</xdr:rowOff>
    </xdr:from>
    <xdr:to>
      <xdr:col>6</xdr:col>
      <xdr:colOff>38100</xdr:colOff>
      <xdr:row>97</xdr:row>
      <xdr:rowOff>62850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53977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68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94797</xdr:rowOff>
    </xdr:from>
    <xdr:to>
      <xdr:col>24</xdr:col>
      <xdr:colOff>114300</xdr:colOff>
      <xdr:row>94</xdr:row>
      <xdr:rowOff>24947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03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117674</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89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57125</xdr:rowOff>
    </xdr:from>
    <xdr:to>
      <xdr:col>20</xdr:col>
      <xdr:colOff>38100</xdr:colOff>
      <xdr:row>94</xdr:row>
      <xdr:rowOff>158725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17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3802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94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77744</xdr:rowOff>
    </xdr:from>
    <xdr:to>
      <xdr:col>15</xdr:col>
      <xdr:colOff>101600</xdr:colOff>
      <xdr:row>94</xdr:row>
      <xdr:rowOff>7894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02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24421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79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29144</xdr:rowOff>
    </xdr:from>
    <xdr:to>
      <xdr:col>10</xdr:col>
      <xdr:colOff>165100</xdr:colOff>
      <xdr:row>94</xdr:row>
      <xdr:rowOff>130744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14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147271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92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21509</xdr:rowOff>
    </xdr:from>
    <xdr:to>
      <xdr:col>6</xdr:col>
      <xdr:colOff>38100</xdr:colOff>
      <xdr:row>95</xdr:row>
      <xdr:rowOff>123109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30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139636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08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94529</xdr:rowOff>
    </xdr:from>
    <xdr:to>
      <xdr:col>55</xdr:col>
      <xdr:colOff>0</xdr:colOff>
      <xdr:row>31</xdr:row>
      <xdr:rowOff>103581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5409479"/>
          <a:ext cx="8382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54251</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97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103581</xdr:rowOff>
    </xdr:from>
    <xdr:to>
      <xdr:col>50</xdr:col>
      <xdr:colOff>114300</xdr:colOff>
      <xdr:row>31</xdr:row>
      <xdr:rowOff>117754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5418531"/>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160504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5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117754</xdr:rowOff>
    </xdr:from>
    <xdr:to>
      <xdr:col>45</xdr:col>
      <xdr:colOff>177800</xdr:colOff>
      <xdr:row>31</xdr:row>
      <xdr:rowOff>159177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5432704"/>
          <a:ext cx="889000" cy="4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162059</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50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159177</xdr:rowOff>
    </xdr:from>
    <xdr:to>
      <xdr:col>41</xdr:col>
      <xdr:colOff>50800</xdr:colOff>
      <xdr:row>32</xdr:row>
      <xdr:rowOff>13330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5474127"/>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157761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50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154378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49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43729</xdr:rowOff>
    </xdr:from>
    <xdr:to>
      <xdr:col>55</xdr:col>
      <xdr:colOff>50800</xdr:colOff>
      <xdr:row>31</xdr:row>
      <xdr:rowOff>145329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535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66606</xdr:rowOff>
    </xdr:from>
    <xdr:ext cx="534377"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521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52781</xdr:rowOff>
    </xdr:from>
    <xdr:to>
      <xdr:col>50</xdr:col>
      <xdr:colOff>165100</xdr:colOff>
      <xdr:row>31</xdr:row>
      <xdr:rowOff>154381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536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29</xdr:row>
      <xdr:rowOff>170908</xdr:rowOff>
    </xdr:from>
    <xdr:ext cx="534377"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372111" y="514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66954</xdr:rowOff>
    </xdr:from>
    <xdr:to>
      <xdr:col>46</xdr:col>
      <xdr:colOff>38100</xdr:colOff>
      <xdr:row>31</xdr:row>
      <xdr:rowOff>168554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538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13631</xdr:rowOff>
    </xdr:from>
    <xdr:ext cx="534377"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483111" y="515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108377</xdr:rowOff>
    </xdr:from>
    <xdr:to>
      <xdr:col>41</xdr:col>
      <xdr:colOff>101600</xdr:colOff>
      <xdr:row>32</xdr:row>
      <xdr:rowOff>38527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542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55054</xdr:rowOff>
    </xdr:from>
    <xdr:ext cx="534377"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594111" y="51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133980</xdr:rowOff>
    </xdr:from>
    <xdr:to>
      <xdr:col>36</xdr:col>
      <xdr:colOff>165100</xdr:colOff>
      <xdr:row>32</xdr:row>
      <xdr:rowOff>64130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44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80657</xdr:rowOff>
    </xdr:from>
    <xdr:ext cx="534377"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05111" y="522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17399</xdr:rowOff>
    </xdr:from>
    <xdr:to>
      <xdr:col>55</xdr:col>
      <xdr:colOff>0</xdr:colOff>
      <xdr:row>56</xdr:row>
      <xdr:rowOff>40259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61859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93921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9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40259</xdr:rowOff>
    </xdr:from>
    <xdr:to>
      <xdr:col>50</xdr:col>
      <xdr:colOff>114300</xdr:colOff>
      <xdr:row>56</xdr:row>
      <xdr:rowOff>53784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641459"/>
          <a:ext cx="8890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84891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85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53784</xdr:rowOff>
    </xdr:from>
    <xdr:to>
      <xdr:col>45</xdr:col>
      <xdr:colOff>177800</xdr:colOff>
      <xdr:row>56</xdr:row>
      <xdr:rowOff>85903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654984"/>
          <a:ext cx="889000" cy="3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80739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85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39078</xdr:rowOff>
    </xdr:from>
    <xdr:to>
      <xdr:col>41</xdr:col>
      <xdr:colOff>50800</xdr:colOff>
      <xdr:row>56</xdr:row>
      <xdr:rowOff>85903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640278"/>
          <a:ext cx="8890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90758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86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130611</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9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138049</xdr:rowOff>
    </xdr:from>
    <xdr:to>
      <xdr:col>55</xdr:col>
      <xdr:colOff>50800</xdr:colOff>
      <xdr:row>56</xdr:row>
      <xdr:rowOff>68199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56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160926</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41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160909</xdr:rowOff>
    </xdr:from>
    <xdr:to>
      <xdr:col>50</xdr:col>
      <xdr:colOff>165100</xdr:colOff>
      <xdr:row>56</xdr:row>
      <xdr:rowOff>91059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59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107586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36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2984</xdr:rowOff>
    </xdr:from>
    <xdr:to>
      <xdr:col>46</xdr:col>
      <xdr:colOff>38100</xdr:colOff>
      <xdr:row>56</xdr:row>
      <xdr:rowOff>104584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0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121111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37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35103</xdr:rowOff>
    </xdr:from>
    <xdr:to>
      <xdr:col>41</xdr:col>
      <xdr:colOff>101600</xdr:colOff>
      <xdr:row>56</xdr:row>
      <xdr:rowOff>136703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3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153230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41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159728</xdr:rowOff>
    </xdr:from>
    <xdr:to>
      <xdr:col>36</xdr:col>
      <xdr:colOff>165100</xdr:colOff>
      <xdr:row>56</xdr:row>
      <xdr:rowOff>89878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8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106405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36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134148</xdr:rowOff>
    </xdr:from>
    <xdr:to>
      <xdr:col>55</xdr:col>
      <xdr:colOff>0</xdr:colOff>
      <xdr:row>77</xdr:row>
      <xdr:rowOff>158609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35798"/>
          <a:ext cx="838200" cy="2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169122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27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11978</xdr:rowOff>
    </xdr:from>
    <xdr:to>
      <xdr:col>50</xdr:col>
      <xdr:colOff>114300</xdr:colOff>
      <xdr:row>77</xdr:row>
      <xdr:rowOff>158609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213628"/>
          <a:ext cx="889000" cy="14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77836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43524</xdr:rowOff>
    </xdr:from>
    <xdr:to>
      <xdr:col>45</xdr:col>
      <xdr:colOff>177800</xdr:colOff>
      <xdr:row>77</xdr:row>
      <xdr:rowOff>11978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073724"/>
          <a:ext cx="889000" cy="13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27511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171279</xdr:rowOff>
    </xdr:from>
    <xdr:to>
      <xdr:col>41</xdr:col>
      <xdr:colOff>50800</xdr:colOff>
      <xdr:row>76</xdr:row>
      <xdr:rowOff>43524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030029"/>
          <a:ext cx="889000" cy="4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103641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10927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83348</xdr:rowOff>
    </xdr:from>
    <xdr:to>
      <xdr:col>55</xdr:col>
      <xdr:colOff>50800</xdr:colOff>
      <xdr:row>78</xdr:row>
      <xdr:rowOff>13498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8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61775</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6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107809</xdr:rowOff>
    </xdr:from>
    <xdr:to>
      <xdr:col>50</xdr:col>
      <xdr:colOff>165100</xdr:colOff>
      <xdr:row>78</xdr:row>
      <xdr:rowOff>37959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0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29086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40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132628</xdr:rowOff>
    </xdr:from>
    <xdr:to>
      <xdr:col>46</xdr:col>
      <xdr:colOff>38100</xdr:colOff>
      <xdr:row>77</xdr:row>
      <xdr:rowOff>62778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16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53905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25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164174</xdr:rowOff>
    </xdr:from>
    <xdr:to>
      <xdr:col>41</xdr:col>
      <xdr:colOff>101600</xdr:colOff>
      <xdr:row>76</xdr:row>
      <xdr:rowOff>94324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02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110851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79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120479</xdr:rowOff>
    </xdr:from>
    <xdr:to>
      <xdr:col>36</xdr:col>
      <xdr:colOff>165100</xdr:colOff>
      <xdr:row>76</xdr:row>
      <xdr:rowOff>50629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9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67156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75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150803</xdr:rowOff>
    </xdr:from>
    <xdr:to>
      <xdr:col>55</xdr:col>
      <xdr:colOff>0</xdr:colOff>
      <xdr:row>97</xdr:row>
      <xdr:rowOff>102584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610003"/>
          <a:ext cx="838200" cy="12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85239</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544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47574</xdr:rowOff>
    </xdr:from>
    <xdr:to>
      <xdr:col>50</xdr:col>
      <xdr:colOff>114300</xdr:colOff>
      <xdr:row>97</xdr:row>
      <xdr:rowOff>102584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678224"/>
          <a:ext cx="889000" cy="5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102002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38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12174</xdr:rowOff>
    </xdr:from>
    <xdr:to>
      <xdr:col>45</xdr:col>
      <xdr:colOff>177800</xdr:colOff>
      <xdr:row>97</xdr:row>
      <xdr:rowOff>47574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642824"/>
          <a:ext cx="889000" cy="3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110117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3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164308</xdr:rowOff>
    </xdr:from>
    <xdr:to>
      <xdr:col>41</xdr:col>
      <xdr:colOff>50800</xdr:colOff>
      <xdr:row>97</xdr:row>
      <xdr:rowOff>12174</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6623508"/>
          <a:ext cx="889000" cy="1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96065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7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109030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73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100003</xdr:rowOff>
    </xdr:from>
    <xdr:to>
      <xdr:col>55</xdr:col>
      <xdr:colOff>50800</xdr:colOff>
      <xdr:row>97</xdr:row>
      <xdr:rowOff>30153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55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122880</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41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51784</xdr:rowOff>
    </xdr:from>
    <xdr:to>
      <xdr:col>50</xdr:col>
      <xdr:colOff>165100</xdr:colOff>
      <xdr:row>97</xdr:row>
      <xdr:rowOff>153384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68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144511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77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168224</xdr:rowOff>
    </xdr:from>
    <xdr:to>
      <xdr:col>46</xdr:col>
      <xdr:colOff>38100</xdr:colOff>
      <xdr:row>97</xdr:row>
      <xdr:rowOff>98374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62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89501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72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132824</xdr:rowOff>
    </xdr:from>
    <xdr:to>
      <xdr:col>41</xdr:col>
      <xdr:colOff>101600</xdr:colOff>
      <xdr:row>97</xdr:row>
      <xdr:rowOff>62974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59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79501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36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113508</xdr:rowOff>
    </xdr:from>
    <xdr:to>
      <xdr:col>36</xdr:col>
      <xdr:colOff>165100</xdr:colOff>
      <xdr:row>97</xdr:row>
      <xdr:rowOff>43658</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57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60185</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34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132156</xdr:rowOff>
    </xdr:from>
    <xdr:to>
      <xdr:col>85</xdr:col>
      <xdr:colOff>127000</xdr:colOff>
      <xdr:row>38</xdr:row>
      <xdr:rowOff>50500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132906"/>
          <a:ext cx="838200" cy="43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44467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16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45837</xdr:rowOff>
    </xdr:from>
    <xdr:to>
      <xdr:col>81</xdr:col>
      <xdr:colOff>50800</xdr:colOff>
      <xdr:row>38</xdr:row>
      <xdr:rowOff>50500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560937"/>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125051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2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146009</xdr:rowOff>
    </xdr:from>
    <xdr:to>
      <xdr:col>76</xdr:col>
      <xdr:colOff>114300</xdr:colOff>
      <xdr:row>38</xdr:row>
      <xdr:rowOff>45837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489659"/>
          <a:ext cx="889000" cy="7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160804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146009</xdr:rowOff>
    </xdr:from>
    <xdr:to>
      <xdr:col>71</xdr:col>
      <xdr:colOff>177800</xdr:colOff>
      <xdr:row>38</xdr:row>
      <xdr:rowOff>44968</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489659"/>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160484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115587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81356</xdr:rowOff>
    </xdr:from>
    <xdr:to>
      <xdr:col>85</xdr:col>
      <xdr:colOff>177800</xdr:colOff>
      <xdr:row>36</xdr:row>
      <xdr:rowOff>11506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08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104233</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93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171150</xdr:rowOff>
    </xdr:from>
    <xdr:to>
      <xdr:col>81</xdr:col>
      <xdr:colOff>101600</xdr:colOff>
      <xdr:row>38</xdr:row>
      <xdr:rowOff>101300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92427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0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166487</xdr:rowOff>
    </xdr:from>
    <xdr:to>
      <xdr:col>76</xdr:col>
      <xdr:colOff>165100</xdr:colOff>
      <xdr:row>38</xdr:row>
      <xdr:rowOff>96637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1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87764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0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95209</xdr:rowOff>
    </xdr:from>
    <xdr:to>
      <xdr:col>72</xdr:col>
      <xdr:colOff>38100</xdr:colOff>
      <xdr:row>38</xdr:row>
      <xdr:rowOff>25360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388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16487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53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165618</xdr:rowOff>
    </xdr:from>
    <xdr:to>
      <xdr:col>67</xdr:col>
      <xdr:colOff>101600</xdr:colOff>
      <xdr:row>38</xdr:row>
      <xdr:rowOff>95768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0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86895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0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28089</xdr:rowOff>
    </xdr:from>
    <xdr:to>
      <xdr:col>85</xdr:col>
      <xdr:colOff>127000</xdr:colOff>
      <xdr:row>58</xdr:row>
      <xdr:rowOff>34827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972189"/>
          <a:ext cx="838200" cy="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168100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97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28763</xdr:rowOff>
    </xdr:from>
    <xdr:to>
      <xdr:col>81</xdr:col>
      <xdr:colOff>50800</xdr:colOff>
      <xdr:row>58</xdr:row>
      <xdr:rowOff>34827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972863"/>
          <a:ext cx="889000" cy="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51720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65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25781</xdr:rowOff>
    </xdr:from>
    <xdr:to>
      <xdr:col>76</xdr:col>
      <xdr:colOff>114300</xdr:colOff>
      <xdr:row>58</xdr:row>
      <xdr:rowOff>28763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969881"/>
          <a:ext cx="889000" cy="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73895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7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105269</xdr:rowOff>
    </xdr:from>
    <xdr:to>
      <xdr:col>71</xdr:col>
      <xdr:colOff>177800</xdr:colOff>
      <xdr:row>58</xdr:row>
      <xdr:rowOff>25781</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877919"/>
          <a:ext cx="889000" cy="9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107147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0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27671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148739</xdr:rowOff>
    </xdr:from>
    <xdr:to>
      <xdr:col>85</xdr:col>
      <xdr:colOff>177800</xdr:colOff>
      <xdr:row>58</xdr:row>
      <xdr:rowOff>78889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92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127166</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89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155477</xdr:rowOff>
    </xdr:from>
    <xdr:to>
      <xdr:col>81</xdr:col>
      <xdr:colOff>101600</xdr:colOff>
      <xdr:row>58</xdr:row>
      <xdr:rowOff>85627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92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76754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1002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149413</xdr:rowOff>
    </xdr:from>
    <xdr:to>
      <xdr:col>76</xdr:col>
      <xdr:colOff>165100</xdr:colOff>
      <xdr:row>58</xdr:row>
      <xdr:rowOff>79563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92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70690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1001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146431</xdr:rowOff>
    </xdr:from>
    <xdr:to>
      <xdr:col>72</xdr:col>
      <xdr:colOff>38100</xdr:colOff>
      <xdr:row>58</xdr:row>
      <xdr:rowOff>76581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91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93108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69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54469</xdr:rowOff>
    </xdr:from>
    <xdr:to>
      <xdr:col>67</xdr:col>
      <xdr:colOff>101600</xdr:colOff>
      <xdr:row>57</xdr:row>
      <xdr:rowOff>156069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82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1146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60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136761</xdr:rowOff>
    </xdr:from>
    <xdr:to>
      <xdr:col>85</xdr:col>
      <xdr:colOff>127000</xdr:colOff>
      <xdr:row>75</xdr:row>
      <xdr:rowOff>168275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2995511"/>
          <a:ext cx="838200" cy="3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163828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65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81407</xdr:rowOff>
    </xdr:from>
    <xdr:to>
      <xdr:col>81</xdr:col>
      <xdr:colOff>50800</xdr:colOff>
      <xdr:row>75</xdr:row>
      <xdr:rowOff>136761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2940157"/>
          <a:ext cx="889000" cy="5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47570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42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81407</xdr:rowOff>
    </xdr:from>
    <xdr:to>
      <xdr:col>76</xdr:col>
      <xdr:colOff>114300</xdr:colOff>
      <xdr:row>78</xdr:row>
      <xdr:rowOff>48096</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2940157"/>
          <a:ext cx="889000" cy="48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36465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40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46464</xdr:rowOff>
    </xdr:from>
    <xdr:to>
      <xdr:col>71</xdr:col>
      <xdr:colOff>177800</xdr:colOff>
      <xdr:row>78</xdr:row>
      <xdr:rowOff>48096</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248114"/>
          <a:ext cx="889000" cy="17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24057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568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24057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39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117475</xdr:rowOff>
    </xdr:from>
    <xdr:to>
      <xdr:col>85</xdr:col>
      <xdr:colOff>177800</xdr:colOff>
      <xdr:row>76</xdr:row>
      <xdr:rowOff>47625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29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140352</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282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85961</xdr:rowOff>
    </xdr:from>
    <xdr:to>
      <xdr:col>81</xdr:col>
      <xdr:colOff>101600</xdr:colOff>
      <xdr:row>76</xdr:row>
      <xdr:rowOff>16111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294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32638</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271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30607</xdr:rowOff>
    </xdr:from>
    <xdr:to>
      <xdr:col>76</xdr:col>
      <xdr:colOff>165100</xdr:colOff>
      <xdr:row>75</xdr:row>
      <xdr:rowOff>132207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288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148734</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266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168746</xdr:rowOff>
    </xdr:from>
    <xdr:to>
      <xdr:col>72</xdr:col>
      <xdr:colOff>38100</xdr:colOff>
      <xdr:row>78</xdr:row>
      <xdr:rowOff>98896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37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115423</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14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167114</xdr:rowOff>
    </xdr:from>
    <xdr:to>
      <xdr:col>67</xdr:col>
      <xdr:colOff>101600</xdr:colOff>
      <xdr:row>77</xdr:row>
      <xdr:rowOff>97264</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1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113791</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297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2750</xdr:rowOff>
    </xdr:from>
    <xdr:to>
      <xdr:col>85</xdr:col>
      <xdr:colOff>127000</xdr:colOff>
      <xdr:row>94</xdr:row>
      <xdr:rowOff>69272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119050"/>
          <a:ext cx="838200" cy="6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95521</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2750</xdr:rowOff>
    </xdr:from>
    <xdr:to>
      <xdr:col>81</xdr:col>
      <xdr:colOff>50800</xdr:colOff>
      <xdr:row>94</xdr:row>
      <xdr:rowOff>41287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119050"/>
          <a:ext cx="889000" cy="3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34656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41287</xdr:rowOff>
    </xdr:from>
    <xdr:to>
      <xdr:col>76</xdr:col>
      <xdr:colOff>114300</xdr:colOff>
      <xdr:row>94</xdr:row>
      <xdr:rowOff>86722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157587"/>
          <a:ext cx="889000" cy="4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33799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49670</xdr:rowOff>
    </xdr:from>
    <xdr:to>
      <xdr:col>71</xdr:col>
      <xdr:colOff>177800</xdr:colOff>
      <xdr:row>94</xdr:row>
      <xdr:rowOff>86722</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165970"/>
          <a:ext cx="889000" cy="3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78604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18472</xdr:rowOff>
    </xdr:from>
    <xdr:to>
      <xdr:col>85</xdr:col>
      <xdr:colOff>177800</xdr:colOff>
      <xdr:row>94</xdr:row>
      <xdr:rowOff>120072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13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41349</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98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123400</xdr:rowOff>
    </xdr:from>
    <xdr:to>
      <xdr:col>81</xdr:col>
      <xdr:colOff>101600</xdr:colOff>
      <xdr:row>94</xdr:row>
      <xdr:rowOff>53550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06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70077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84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161937</xdr:rowOff>
    </xdr:from>
    <xdr:to>
      <xdr:col>76</xdr:col>
      <xdr:colOff>165100</xdr:colOff>
      <xdr:row>94</xdr:row>
      <xdr:rowOff>92087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10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108614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588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35922</xdr:rowOff>
    </xdr:from>
    <xdr:to>
      <xdr:col>72</xdr:col>
      <xdr:colOff>38100</xdr:colOff>
      <xdr:row>94</xdr:row>
      <xdr:rowOff>137522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15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154049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92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170320</xdr:rowOff>
    </xdr:from>
    <xdr:to>
      <xdr:col>67</xdr:col>
      <xdr:colOff>101600</xdr:colOff>
      <xdr:row>94</xdr:row>
      <xdr:rowOff>100470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1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116997</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89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167,686</a:t>
          </a:r>
          <a:r>
            <a:rPr kumimoji="1" lang="ja-JP" altLang="ja-JP" sz="1100">
              <a:solidFill>
                <a:schemeClr val="dk1"/>
              </a:solidFill>
              <a:effectLst/>
              <a:latin typeface="+mn-lt"/>
              <a:ea typeface="+mn-ea"/>
              <a:cs typeface="+mn-cs"/>
            </a:rPr>
            <a:t>円となっており、類似団体内平均値と比較して</a:t>
          </a:r>
          <a:r>
            <a:rPr kumimoji="1" lang="en-US" altLang="ja-JP" sz="1100">
              <a:solidFill>
                <a:schemeClr val="dk1"/>
              </a:solidFill>
              <a:effectLst/>
              <a:latin typeface="+mn-lt"/>
              <a:ea typeface="+mn-ea"/>
              <a:cs typeface="+mn-cs"/>
            </a:rPr>
            <a:t>16,101</a:t>
          </a:r>
          <a:r>
            <a:rPr kumimoji="1" lang="ja-JP" altLang="ja-JP" sz="1100">
              <a:solidFill>
                <a:schemeClr val="dk1"/>
              </a:solidFill>
              <a:effectLst/>
              <a:latin typeface="+mn-lt"/>
              <a:ea typeface="+mn-ea"/>
              <a:cs typeface="+mn-cs"/>
            </a:rPr>
            <a:t>円低い水準となっている。また、対前年度比は</a:t>
          </a:r>
          <a:r>
            <a:rPr kumimoji="1" lang="en-US" altLang="ja-JP" sz="1100">
              <a:solidFill>
                <a:schemeClr val="dk1"/>
              </a:solidFill>
              <a:effectLst/>
              <a:latin typeface="+mn-lt"/>
              <a:ea typeface="+mn-ea"/>
              <a:cs typeface="+mn-cs"/>
            </a:rPr>
            <a:t>22,928</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となっており、これは</a:t>
          </a:r>
          <a:r>
            <a:rPr kumimoji="1" lang="ja-JP" altLang="en-US" sz="1100">
              <a:solidFill>
                <a:schemeClr val="dk1"/>
              </a:solidFill>
              <a:effectLst/>
              <a:latin typeface="+mn-lt"/>
              <a:ea typeface="+mn-ea"/>
              <a:cs typeface="+mn-cs"/>
            </a:rPr>
            <a:t>公定価格の増額による私立保育園等運営費の増な</a:t>
          </a:r>
          <a:r>
            <a:rPr kumimoji="1" lang="ja-JP" altLang="ja-JP" sz="1100">
              <a:solidFill>
                <a:schemeClr val="dk1"/>
              </a:solidFill>
              <a:effectLst/>
              <a:latin typeface="+mn-lt"/>
              <a:ea typeface="+mn-ea"/>
              <a:cs typeface="+mn-cs"/>
            </a:rPr>
            <a:t>どによるものである。</a:t>
          </a:r>
          <a:endParaRPr lang="ja-JP" altLang="ja-JP" sz="1400">
            <a:effectLst/>
          </a:endParaRPr>
        </a:p>
        <a:p>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63,000</a:t>
          </a:r>
          <a:r>
            <a:rPr kumimoji="1" lang="ja-JP" altLang="ja-JP" sz="1100">
              <a:solidFill>
                <a:schemeClr val="dk1"/>
              </a:solidFill>
              <a:effectLst/>
              <a:latin typeface="+mn-lt"/>
              <a:ea typeface="+mn-ea"/>
              <a:cs typeface="+mn-cs"/>
            </a:rPr>
            <a:t>円となっており、類似団体内平均値と比較して</a:t>
          </a:r>
          <a:r>
            <a:rPr kumimoji="1" lang="en-US" altLang="ja-JP" sz="1100">
              <a:solidFill>
                <a:schemeClr val="dk1"/>
              </a:solidFill>
              <a:effectLst/>
              <a:latin typeface="+mn-lt"/>
              <a:ea typeface="+mn-ea"/>
              <a:cs typeface="+mn-cs"/>
            </a:rPr>
            <a:t>6,578</a:t>
          </a:r>
          <a:r>
            <a:rPr kumimoji="1" lang="ja-JP" altLang="ja-JP" sz="1100">
              <a:solidFill>
                <a:schemeClr val="dk1"/>
              </a:solidFill>
              <a:effectLst/>
              <a:latin typeface="+mn-lt"/>
              <a:ea typeface="+mn-ea"/>
              <a:cs typeface="+mn-cs"/>
            </a:rPr>
            <a:t>円低い水準となっている。また、対前年度比は</a:t>
          </a:r>
          <a:r>
            <a:rPr kumimoji="1" lang="en-US" altLang="ja-JP" sz="1100">
              <a:solidFill>
                <a:schemeClr val="dk1"/>
              </a:solidFill>
              <a:effectLst/>
              <a:latin typeface="+mn-lt"/>
              <a:ea typeface="+mn-ea"/>
              <a:cs typeface="+mn-cs"/>
            </a:rPr>
            <a:t>15,919</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となっており、これは</a:t>
          </a:r>
          <a:r>
            <a:rPr kumimoji="1" lang="ja-JP" altLang="en-US" sz="1100">
              <a:solidFill>
                <a:schemeClr val="dk1"/>
              </a:solidFill>
              <a:effectLst/>
              <a:latin typeface="+mn-lt"/>
              <a:ea typeface="+mn-ea"/>
              <a:cs typeface="+mn-cs"/>
            </a:rPr>
            <a:t>地域振興基金積立金の皆増及び定年退職手当の増</a:t>
          </a:r>
          <a:r>
            <a:rPr kumimoji="1" lang="ja-JP" altLang="ja-JP" sz="1100">
              <a:solidFill>
                <a:schemeClr val="dk1"/>
              </a:solidFill>
              <a:effectLst/>
              <a:latin typeface="+mn-lt"/>
              <a:ea typeface="+mn-ea"/>
              <a:cs typeface="+mn-cs"/>
            </a:rPr>
            <a:t>などによるものである。</a:t>
          </a:r>
          <a:endParaRPr lang="ja-JP" altLang="ja-JP" sz="1400">
            <a:effectLst/>
          </a:endParaRPr>
        </a:p>
        <a:p>
          <a:r>
            <a:rPr kumimoji="1" lang="ja-JP" altLang="en-US" sz="1100">
              <a:solidFill>
                <a:schemeClr val="dk1"/>
              </a:solidFill>
              <a:effectLst/>
              <a:latin typeface="+mn-lt"/>
              <a:ea typeface="+mn-ea"/>
              <a:cs typeface="+mn-cs"/>
            </a:rPr>
            <a:t>消防</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21,415</a:t>
          </a:r>
          <a:r>
            <a:rPr kumimoji="1" lang="ja-JP" altLang="ja-JP" sz="1100">
              <a:solidFill>
                <a:schemeClr val="dk1"/>
              </a:solidFill>
              <a:effectLst/>
              <a:latin typeface="+mn-lt"/>
              <a:ea typeface="+mn-ea"/>
              <a:cs typeface="+mn-cs"/>
            </a:rPr>
            <a:t>円となっており、類似団体内平均値と比較して</a:t>
          </a:r>
          <a:r>
            <a:rPr kumimoji="1" lang="en-US" altLang="ja-JP" sz="1100">
              <a:solidFill>
                <a:schemeClr val="dk1"/>
              </a:solidFill>
              <a:effectLst/>
              <a:latin typeface="+mn-lt"/>
              <a:ea typeface="+mn-ea"/>
              <a:cs typeface="+mn-cs"/>
            </a:rPr>
            <a:t>3,415</a:t>
          </a:r>
          <a:r>
            <a:rPr kumimoji="1" lang="ja-JP" altLang="ja-JP" sz="1100">
              <a:solidFill>
                <a:schemeClr val="dk1"/>
              </a:solidFill>
              <a:effectLst/>
              <a:latin typeface="+mn-lt"/>
              <a:ea typeface="+mn-ea"/>
              <a:cs typeface="+mn-cs"/>
            </a:rPr>
            <a:t>円高い水準となっている。また、対前年度比は</a:t>
          </a:r>
          <a:r>
            <a:rPr kumimoji="1" lang="en-US" altLang="ja-JP" sz="1100">
              <a:solidFill>
                <a:schemeClr val="dk1"/>
              </a:solidFill>
              <a:effectLst/>
              <a:latin typeface="+mn-lt"/>
              <a:ea typeface="+mn-ea"/>
              <a:cs typeface="+mn-cs"/>
            </a:rPr>
            <a:t>9,464</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となっており、これは</a:t>
          </a:r>
          <a:r>
            <a:rPr kumimoji="1" lang="ja-JP" altLang="en-US" sz="1100">
              <a:solidFill>
                <a:schemeClr val="dk1"/>
              </a:solidFill>
              <a:effectLst/>
              <a:latin typeface="+mn-lt"/>
              <a:ea typeface="+mn-ea"/>
              <a:cs typeface="+mn-cs"/>
            </a:rPr>
            <a:t>同報無線整備事業及び消防通信指令事務協議会負担金の増</a:t>
          </a:r>
          <a:r>
            <a:rPr kumimoji="1" lang="ja-JP" altLang="ja-JP" sz="1100">
              <a:solidFill>
                <a:schemeClr val="dk1"/>
              </a:solidFill>
              <a:effectLst/>
              <a:latin typeface="+mn-lt"/>
              <a:ea typeface="+mn-ea"/>
              <a:cs typeface="+mn-cs"/>
            </a:rPr>
            <a:t>などによるものである。</a:t>
          </a:r>
          <a:endParaRPr lang="ja-JP" altLang="ja-JP" sz="1400">
            <a:effectLst/>
          </a:endParaRPr>
        </a:p>
        <a:p>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48,320</a:t>
          </a:r>
          <a:r>
            <a:rPr kumimoji="1" lang="ja-JP" altLang="ja-JP" sz="1100">
              <a:solidFill>
                <a:schemeClr val="dk1"/>
              </a:solidFill>
              <a:effectLst/>
              <a:latin typeface="+mn-lt"/>
              <a:ea typeface="+mn-ea"/>
              <a:cs typeface="+mn-cs"/>
            </a:rPr>
            <a:t>円となっており、類似団体内平均値と比較して</a:t>
          </a:r>
          <a:r>
            <a:rPr kumimoji="1" lang="en-US" altLang="ja-JP" sz="1100">
              <a:solidFill>
                <a:schemeClr val="dk1"/>
              </a:solidFill>
              <a:effectLst/>
              <a:latin typeface="+mn-lt"/>
              <a:ea typeface="+mn-ea"/>
              <a:cs typeface="+mn-cs"/>
            </a:rPr>
            <a:t>417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高</a:t>
          </a:r>
          <a:r>
            <a:rPr kumimoji="1" lang="ja-JP" altLang="ja-JP" sz="1100">
              <a:solidFill>
                <a:schemeClr val="dk1"/>
              </a:solidFill>
              <a:effectLst/>
              <a:latin typeface="+mn-lt"/>
              <a:ea typeface="+mn-ea"/>
              <a:cs typeface="+mn-cs"/>
            </a:rPr>
            <a:t>い水準となっている。また、対前年度比は</a:t>
          </a:r>
          <a:r>
            <a:rPr kumimoji="1" lang="en-US" altLang="ja-JP" sz="1100">
              <a:solidFill>
                <a:schemeClr val="dk1"/>
              </a:solidFill>
              <a:effectLst/>
              <a:latin typeface="+mn-lt"/>
              <a:ea typeface="+mn-ea"/>
              <a:cs typeface="+mn-cs"/>
            </a:rPr>
            <a:t>7,547</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の増となっており、これは</a:t>
          </a:r>
          <a:r>
            <a:rPr kumimoji="1" lang="ja-JP" altLang="en-US" sz="1100">
              <a:solidFill>
                <a:schemeClr val="dk1"/>
              </a:solidFill>
              <a:effectLst/>
              <a:latin typeface="+mn-lt"/>
              <a:ea typeface="+mn-ea"/>
              <a:cs typeface="+mn-cs"/>
            </a:rPr>
            <a:t>海岸防災林整備推進事業</a:t>
          </a:r>
          <a:r>
            <a:rPr kumimoji="1" lang="ja-JP" altLang="ja-JP" sz="1100">
              <a:solidFill>
                <a:schemeClr val="dk1"/>
              </a:solidFill>
              <a:effectLst/>
              <a:latin typeface="+mn-lt"/>
              <a:ea typeface="+mn-ea"/>
              <a:cs typeface="+mn-cs"/>
            </a:rPr>
            <a:t>の増などによるものである。</a:t>
          </a:r>
          <a:endParaRPr lang="ja-JP" altLang="ja-JP" sz="1400">
            <a:effectLst/>
          </a:endParaRPr>
        </a:p>
        <a:p>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43,697</a:t>
          </a:r>
          <a:r>
            <a:rPr kumimoji="1" lang="ja-JP" altLang="ja-JP" sz="1100">
              <a:solidFill>
                <a:schemeClr val="dk1"/>
              </a:solidFill>
              <a:effectLst/>
              <a:latin typeface="+mn-lt"/>
              <a:ea typeface="+mn-ea"/>
              <a:cs typeface="+mn-cs"/>
            </a:rPr>
            <a:t>円となっており、類似団体内平均値と比較して</a:t>
          </a:r>
          <a:r>
            <a:rPr kumimoji="1" lang="en-US" altLang="ja-JP" sz="1100">
              <a:solidFill>
                <a:schemeClr val="dk1"/>
              </a:solidFill>
              <a:effectLst/>
              <a:latin typeface="+mn-lt"/>
              <a:ea typeface="+mn-ea"/>
              <a:cs typeface="+mn-cs"/>
            </a:rPr>
            <a:t>5,177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水準となっている。また、対前年度比は</a:t>
          </a:r>
          <a:r>
            <a:rPr kumimoji="1" lang="en-US" altLang="ja-JP" sz="1100">
              <a:solidFill>
                <a:schemeClr val="dk1"/>
              </a:solidFill>
              <a:effectLst/>
              <a:latin typeface="+mn-lt"/>
              <a:ea typeface="+mn-ea"/>
              <a:cs typeface="+mn-cs"/>
            </a:rPr>
            <a:t>3,492</a:t>
          </a:r>
          <a:r>
            <a:rPr kumimoji="1" lang="ja-JP" altLang="ja-JP" sz="1100">
              <a:solidFill>
                <a:schemeClr val="dk1"/>
              </a:solidFill>
              <a:effectLst/>
              <a:latin typeface="+mn-lt"/>
              <a:ea typeface="+mn-ea"/>
              <a:cs typeface="+mn-cs"/>
            </a:rPr>
            <a:t>円の減となっており、償還額が大きい地方債の元金償還終了の影響による減などによるものである。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静岡県掛川市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年度当初予算は</a:t>
          </a:r>
          <a:r>
            <a:rPr kumimoji="1" lang="ja-JP" altLang="en-US" sz="1100">
              <a:solidFill>
                <a:schemeClr val="dk1"/>
              </a:solidFill>
              <a:effectLst/>
              <a:latin typeface="+mn-lt"/>
              <a:ea typeface="+mn-ea"/>
              <a:cs typeface="+mn-cs"/>
            </a:rPr>
            <a:t>過去最大規模であり、高齢化や医療高度化等を背景とした社会保障給付費の増や物価高騰に伴う物件費の増などに対し、財政調整基金を取り崩して対応したことで、財政調整基金残高は対前年度比</a:t>
          </a:r>
          <a:r>
            <a:rPr kumimoji="1" lang="en-US" altLang="ja-JP" sz="1100">
              <a:solidFill>
                <a:schemeClr val="dk1"/>
              </a:solidFill>
              <a:effectLst/>
              <a:latin typeface="+mn-lt"/>
              <a:ea typeface="+mn-ea"/>
              <a:cs typeface="+mn-cs"/>
            </a:rPr>
            <a:t>5.16%</a:t>
          </a:r>
          <a:r>
            <a:rPr kumimoji="1" lang="ja-JP" altLang="en-US" sz="1100">
              <a:solidFill>
                <a:schemeClr val="dk1"/>
              </a:solidFill>
              <a:effectLst/>
              <a:latin typeface="+mn-lt"/>
              <a:ea typeface="+mn-ea"/>
              <a:cs typeface="+mn-cs"/>
            </a:rPr>
            <a:t>減となった。</a:t>
          </a:r>
          <a:r>
            <a:rPr kumimoji="1" lang="ja-JP" altLang="ja-JP" sz="1100">
              <a:solidFill>
                <a:schemeClr val="dk1"/>
              </a:solidFill>
              <a:effectLst/>
              <a:latin typeface="+mn-lt"/>
              <a:ea typeface="+mn-ea"/>
              <a:cs typeface="+mn-cs"/>
            </a:rPr>
            <a:t>今後は、実質収支額の黒字幅を大きくするとともに、</a:t>
          </a:r>
          <a:r>
            <a:rPr kumimoji="1" lang="ja-JP" altLang="en-US" sz="1100">
              <a:solidFill>
                <a:schemeClr val="dk1"/>
              </a:solidFill>
              <a:effectLst/>
              <a:latin typeface="+mn-lt"/>
              <a:ea typeface="+mn-ea"/>
              <a:cs typeface="+mn-cs"/>
            </a:rPr>
            <a:t>実質単年度収支の赤字解消を図るため、</a:t>
          </a:r>
          <a:r>
            <a:rPr kumimoji="1" lang="ja-JP" altLang="ja-JP" sz="1100">
              <a:solidFill>
                <a:schemeClr val="dk1"/>
              </a:solidFill>
              <a:effectLst/>
              <a:latin typeface="+mn-lt"/>
              <a:ea typeface="+mn-ea"/>
              <a:cs typeface="+mn-cs"/>
            </a:rPr>
            <a:t>経常経費の増加を抑え、財源確保にも努めていく。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静岡県掛川市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全ての会計において黒字を維持している。</a:t>
          </a:r>
          <a:endParaRPr lang="ja-JP" altLang="ja-JP" sz="1400">
            <a:effectLst/>
          </a:endParaRPr>
        </a:p>
        <a:p>
          <a:r>
            <a:rPr kumimoji="1" lang="ja-JP" altLang="ja-JP" sz="1100">
              <a:solidFill>
                <a:schemeClr val="dk1"/>
              </a:solidFill>
              <a:effectLst/>
              <a:latin typeface="+mn-lt"/>
              <a:ea typeface="+mn-ea"/>
              <a:cs typeface="+mn-cs"/>
            </a:rPr>
            <a:t>水道事業会計は、令和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年度の純利益が工場用の使用水量の減などにより減少したことに加え、標準財政規模が大きくなったことから標準財政規模比は対前年度比</a:t>
          </a:r>
          <a:r>
            <a:rPr kumimoji="1" lang="en-US" altLang="ja-JP" sz="1100">
              <a:solidFill>
                <a:schemeClr val="dk1"/>
              </a:solidFill>
              <a:effectLst/>
              <a:latin typeface="+mn-lt"/>
              <a:ea typeface="+mn-ea"/>
              <a:cs typeface="+mn-cs"/>
            </a:rPr>
            <a:t>0.18</a:t>
          </a:r>
          <a:r>
            <a:rPr kumimoji="1" lang="ja-JP" altLang="ja-JP" sz="1100">
              <a:solidFill>
                <a:schemeClr val="dk1"/>
              </a:solidFill>
              <a:effectLst/>
              <a:latin typeface="+mn-lt"/>
              <a:ea typeface="+mn-ea"/>
              <a:cs typeface="+mn-cs"/>
            </a:rPr>
            <a:t>ポイント減となった。</a:t>
          </a:r>
          <a:endParaRPr lang="ja-JP" altLang="ja-JP" sz="1400">
            <a:effectLst/>
          </a:endParaRPr>
        </a:p>
        <a:p>
          <a:r>
            <a:rPr kumimoji="1" lang="ja-JP" altLang="ja-JP" sz="1100">
              <a:solidFill>
                <a:schemeClr val="dk1"/>
              </a:solidFill>
              <a:effectLst/>
              <a:latin typeface="+mn-lt"/>
              <a:ea typeface="+mn-ea"/>
              <a:cs typeface="+mn-cs"/>
            </a:rPr>
            <a:t>一般会計は、臨時財政対策債発行可能額の減</a:t>
          </a:r>
          <a:r>
            <a:rPr kumimoji="1" lang="ja-JP" altLang="en-US" sz="1100">
              <a:solidFill>
                <a:schemeClr val="dk1"/>
              </a:solidFill>
              <a:effectLst/>
              <a:latin typeface="+mn-lt"/>
              <a:ea typeface="+mn-ea"/>
              <a:cs typeface="+mn-cs"/>
            </a:rPr>
            <a:t>を上回る</a:t>
          </a:r>
          <a:r>
            <a:rPr kumimoji="1" lang="ja-JP" altLang="ja-JP" sz="1100">
              <a:solidFill>
                <a:schemeClr val="dk1"/>
              </a:solidFill>
              <a:effectLst/>
              <a:latin typeface="+mn-lt"/>
              <a:ea typeface="+mn-ea"/>
              <a:cs typeface="+mn-cs"/>
            </a:rPr>
            <a:t>基準財政収入額の増により標準財政規模が</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なった</a:t>
          </a:r>
          <a:r>
            <a:rPr kumimoji="1" lang="ja-JP" altLang="en-US" sz="1100">
              <a:solidFill>
                <a:schemeClr val="dk1"/>
              </a:solidFill>
              <a:effectLst/>
              <a:latin typeface="+mn-lt"/>
              <a:ea typeface="+mn-ea"/>
              <a:cs typeface="+mn-cs"/>
            </a:rPr>
            <a:t>が、実質収支の黒字幅減少額が大きかったことから、</a:t>
          </a:r>
          <a:r>
            <a:rPr kumimoji="1" lang="ja-JP" altLang="ja-JP" sz="1100">
              <a:solidFill>
                <a:schemeClr val="dk1"/>
              </a:solidFill>
              <a:effectLst/>
              <a:latin typeface="+mn-lt"/>
              <a:ea typeface="+mn-ea"/>
              <a:cs typeface="+mn-cs"/>
            </a:rPr>
            <a:t>標準財政規模比は対前年度比</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ポイント減となった。</a:t>
          </a:r>
          <a:endParaRPr lang="ja-JP" altLang="ja-JP" sz="1400">
            <a:effectLst/>
          </a:endParaRPr>
        </a:p>
        <a:p>
          <a:r>
            <a:rPr kumimoji="1" lang="ja-JP" altLang="ja-JP" sz="1100">
              <a:solidFill>
                <a:schemeClr val="tx1"/>
              </a:solidFill>
              <a:effectLst/>
              <a:latin typeface="+mn-lt"/>
              <a:ea typeface="+mn-ea"/>
              <a:cs typeface="+mn-cs"/>
            </a:rPr>
            <a:t>介護保険特別会計は、</a:t>
          </a:r>
          <a:r>
            <a:rPr kumimoji="1" lang="ja-JP" altLang="ja-JP" sz="1100">
              <a:solidFill>
                <a:schemeClr val="dk1"/>
              </a:solidFill>
              <a:effectLst/>
              <a:latin typeface="+mn-lt"/>
              <a:ea typeface="+mn-ea"/>
              <a:cs typeface="+mn-cs"/>
            </a:rPr>
            <a:t>給付費関連支出が増加していることから</a:t>
          </a:r>
          <a:r>
            <a:rPr kumimoji="1" lang="ja-JP" altLang="ja-JP" sz="1100">
              <a:solidFill>
                <a:schemeClr val="tx1"/>
              </a:solidFill>
              <a:effectLst/>
              <a:latin typeface="+mn-lt"/>
              <a:ea typeface="+mn-ea"/>
              <a:cs typeface="+mn-cs"/>
            </a:rPr>
            <a:t>標準財政規模比は対前年度比</a:t>
          </a:r>
          <a:r>
            <a:rPr kumimoji="1" lang="en-US" altLang="ja-JP" sz="1100">
              <a:solidFill>
                <a:schemeClr val="tx1"/>
              </a:solidFill>
              <a:effectLst/>
              <a:latin typeface="+mn-lt"/>
              <a:ea typeface="+mn-ea"/>
              <a:cs typeface="+mn-cs"/>
            </a:rPr>
            <a:t>0.42</a:t>
          </a:r>
          <a:r>
            <a:rPr kumimoji="1" lang="ja-JP" altLang="ja-JP" sz="1100">
              <a:solidFill>
                <a:schemeClr val="tx1"/>
              </a:solidFill>
              <a:effectLst/>
              <a:latin typeface="+mn-lt"/>
              <a:ea typeface="+mn-ea"/>
              <a:cs typeface="+mn-cs"/>
            </a:rPr>
            <a:t>ポイント減となった。今後は介護予防に注力することで介護給付費の抑制に努めていく。</a:t>
          </a:r>
          <a:endParaRPr lang="ja-JP" altLang="ja-JP" sz="1400">
            <a:solidFill>
              <a:schemeClr val="tx1"/>
            </a:solidFill>
            <a:effectLst/>
          </a:endParaRPr>
        </a:p>
        <a:p>
          <a:r>
            <a:rPr kumimoji="1" lang="ja-JP" altLang="ja-JP" sz="1100">
              <a:solidFill>
                <a:schemeClr val="tx1"/>
              </a:solidFill>
              <a:effectLst/>
              <a:latin typeface="+mn-lt"/>
              <a:ea typeface="+mn-ea"/>
              <a:cs typeface="+mn-cs"/>
            </a:rPr>
            <a:t>国民健康保険特別会計は、</a:t>
          </a:r>
          <a:r>
            <a:rPr kumimoji="1" lang="ja-JP" altLang="en-US" sz="1100">
              <a:solidFill>
                <a:schemeClr val="tx1"/>
              </a:solidFill>
              <a:effectLst/>
              <a:latin typeface="+mn-lt"/>
              <a:ea typeface="+mn-ea"/>
              <a:cs typeface="+mn-cs"/>
            </a:rPr>
            <a:t>法定外</a:t>
          </a:r>
          <a:r>
            <a:rPr kumimoji="1" lang="ja-JP" altLang="ja-JP" sz="1100">
              <a:solidFill>
                <a:schemeClr val="tx1"/>
              </a:solidFill>
              <a:effectLst/>
              <a:latin typeface="+mn-lt"/>
              <a:ea typeface="+mn-ea"/>
              <a:cs typeface="+mn-cs"/>
            </a:rPr>
            <a:t>繰入金の増などにより、標準財政規模比は対前年度比</a:t>
          </a:r>
          <a:r>
            <a:rPr kumimoji="1" lang="en-US" altLang="ja-JP" sz="1100">
              <a:solidFill>
                <a:schemeClr val="tx1"/>
              </a:solidFill>
              <a:effectLst/>
              <a:latin typeface="+mn-lt"/>
              <a:ea typeface="+mn-ea"/>
              <a:cs typeface="+mn-cs"/>
            </a:rPr>
            <a:t>0.09</a:t>
          </a:r>
          <a:r>
            <a:rPr kumimoji="1" lang="ja-JP" altLang="ja-JP" sz="1100">
              <a:solidFill>
                <a:schemeClr val="tx1"/>
              </a:solidFill>
              <a:effectLst/>
              <a:latin typeface="+mn-lt"/>
              <a:ea typeface="+mn-ea"/>
              <a:cs typeface="+mn-cs"/>
            </a:rPr>
            <a:t>ポイント増となった。今後は国保税の徴収率向上に努めるとともに効率的な運営に努め、さらなる繰入額の抑制を図っていく。</a:t>
          </a:r>
          <a:endParaRPr lang="ja-JP" altLang="ja-JP" sz="1400">
            <a:solidFill>
              <a:schemeClr val="tx1"/>
            </a:solidFill>
            <a:effectLst/>
          </a:endParaRPr>
        </a:p>
        <a:p>
          <a:r>
            <a:rPr kumimoji="1" lang="ja-JP" altLang="ja-JP" sz="1100">
              <a:solidFill>
                <a:schemeClr val="tx1"/>
              </a:solidFill>
              <a:effectLst/>
              <a:latin typeface="+mn-lt"/>
              <a:ea typeface="+mn-ea"/>
              <a:cs typeface="+mn-cs"/>
            </a:rPr>
            <a:t>今後も各会計において適正な財政運営に努めたい。</a:t>
          </a:r>
          <a:endParaRPr lang="ja-JP" altLang="ja-JP" sz="140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57786930</v>
      </c>
      <c r="BO4" s="436"/>
      <c r="BP4" s="436"/>
      <c r="BQ4" s="436"/>
      <c r="BR4" s="436"/>
      <c r="BS4" s="436"/>
      <c r="BT4" s="436"/>
      <c r="BU4" s="437"/>
      <c r="BV4" s="435">
        <v>51781934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4.9000000000000004</v>
      </c>
      <c r="CU4" s="576"/>
      <c r="CV4" s="576"/>
      <c r="CW4" s="576"/>
      <c r="CX4" s="576"/>
      <c r="CY4" s="576"/>
      <c r="CZ4" s="576"/>
      <c r="DA4" s="577"/>
      <c r="DB4" s="575">
        <v>6.8</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56214808</v>
      </c>
      <c r="BO5" s="407"/>
      <c r="BP5" s="407"/>
      <c r="BQ5" s="407"/>
      <c r="BR5" s="407"/>
      <c r="BS5" s="407"/>
      <c r="BT5" s="407"/>
      <c r="BU5" s="408"/>
      <c r="BV5" s="406">
        <v>49765530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v>
      </c>
      <c r="CU5" s="404"/>
      <c r="CV5" s="404"/>
      <c r="CW5" s="404"/>
      <c r="CX5" s="404"/>
      <c r="CY5" s="404"/>
      <c r="CZ5" s="404"/>
      <c r="DA5" s="405"/>
      <c r="DB5" s="403">
        <v>89.2</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1572122</v>
      </c>
      <c r="BO6" s="407"/>
      <c r="BP6" s="407"/>
      <c r="BQ6" s="407"/>
      <c r="BR6" s="407"/>
      <c r="BS6" s="407"/>
      <c r="BT6" s="407"/>
      <c r="BU6" s="408"/>
      <c r="BV6" s="406">
        <v>2016404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90.4</v>
      </c>
      <c r="CU6" s="550"/>
      <c r="CV6" s="550"/>
      <c r="CW6" s="550"/>
      <c r="CX6" s="550"/>
      <c r="CY6" s="550"/>
      <c r="CZ6" s="550"/>
      <c r="DA6" s="551"/>
      <c r="DB6" s="549">
        <v>90.4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174199</v>
      </c>
      <c r="BO7" s="407"/>
      <c r="BP7" s="407"/>
      <c r="BQ7" s="407"/>
      <c r="BR7" s="407"/>
      <c r="BS7" s="407"/>
      <c r="BT7" s="407"/>
      <c r="BU7" s="408"/>
      <c r="BV7" s="406">
        <v>108805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28638346</v>
      </c>
      <c r="CU7" s="407"/>
      <c r="CV7" s="407"/>
      <c r="CW7" s="407"/>
      <c r="CX7" s="407"/>
      <c r="CY7" s="407"/>
      <c r="CZ7" s="407"/>
      <c r="DA7" s="408"/>
      <c r="DB7" s="406">
        <v>28028541</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1397923</v>
      </c>
      <c r="BO8" s="407"/>
      <c r="BP8" s="407"/>
      <c r="BQ8" s="407"/>
      <c r="BR8" s="407"/>
      <c r="BS8" s="407"/>
      <c r="BT8" s="407"/>
      <c r="BU8" s="408"/>
      <c r="BV8" s="406">
        <v>1907599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0.83</v>
      </c>
      <c r="CU8" s="510"/>
      <c r="CV8" s="510"/>
      <c r="CW8" s="510"/>
      <c r="CX8" s="510"/>
      <c r="CY8" s="510"/>
      <c r="CZ8" s="510"/>
      <c r="DA8" s="511"/>
      <c r="DB8" s="509">
        <v>0.84</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114954</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110</v>
      </c>
      <c r="AV9" s="465"/>
      <c r="AW9" s="465"/>
      <c r="AX9" s="465"/>
      <c r="AY9" s="420" t="s">
        <v>111</v>
      </c>
      <c r="AZ9" s="421"/>
      <c r="BA9" s="421"/>
      <c r="BB9" s="421"/>
      <c r="BC9" s="421"/>
      <c r="BD9" s="421"/>
      <c r="BE9" s="421"/>
      <c r="BF9" s="421"/>
      <c r="BG9" s="421"/>
      <c r="BH9" s="421"/>
      <c r="BI9" s="421"/>
      <c r="BJ9" s="421"/>
      <c r="BK9" s="421"/>
      <c r="BL9" s="421"/>
      <c r="BM9" s="422"/>
      <c r="BN9" s="406">
        <v>-509676</v>
      </c>
      <c r="BO9" s="407"/>
      <c r="BP9" s="407"/>
      <c r="BQ9" s="407"/>
      <c r="BR9" s="407"/>
      <c r="BS9" s="407"/>
      <c r="BT9" s="407"/>
      <c r="BU9" s="408"/>
      <c r="BV9" s="406">
        <v>-40355</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13</v>
      </c>
      <c r="CU9" s="404"/>
      <c r="CV9" s="404"/>
      <c r="CW9" s="404"/>
      <c r="CX9" s="404"/>
      <c r="CY9" s="404"/>
      <c r="CZ9" s="404"/>
      <c r="DA9" s="405"/>
      <c r="DB9" s="403">
        <v>15.1</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114602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6012</v>
      </c>
      <c r="BO10" s="407"/>
      <c r="BP10" s="407"/>
      <c r="BQ10" s="407"/>
      <c r="BR10" s="407"/>
      <c r="BS10" s="407"/>
      <c r="BT10" s="407"/>
      <c r="BU10" s="408"/>
      <c r="BV10" s="406">
        <v>375368</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12915</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115126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1399739</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109703</v>
      </c>
      <c r="S13" s="494"/>
      <c r="T13" s="494"/>
      <c r="U13" s="494"/>
      <c r="V13" s="495"/>
      <c r="W13" s="496" t="s">
        <v>131</v>
      </c>
      <c r="X13" s="392"/>
      <c r="Y13" s="392"/>
      <c r="Z13" s="392"/>
      <c r="AA13" s="392"/>
      <c r="AB13" s="393"/>
      <c r="AC13" s="359">
        <v>3517</v>
      </c>
      <c r="AD13" s="360"/>
      <c r="AE13" s="360"/>
      <c r="AF13" s="360"/>
      <c r="AG13" s="361"/>
      <c r="AH13" s="359">
        <v>4220</v>
      </c>
      <c r="AI13" s="360"/>
      <c r="AJ13" s="360"/>
      <c r="AK13" s="360"/>
      <c r="AL13" s="419"/>
      <c r="AM13" s="463" t="s">
        <v>132</v>
      </c>
      <c r="AN13" s="363"/>
      <c r="AO13" s="363"/>
      <c r="AP13" s="363"/>
      <c r="AQ13" s="363"/>
      <c r="AR13" s="363"/>
      <c r="AS13" s="363"/>
      <c r="AT13" s="364"/>
      <c r="AU13" s="464" t="s">
        <v>110</v>
      </c>
      <c r="AV13" s="465"/>
      <c r="AW13" s="465"/>
      <c r="AX13" s="465"/>
      <c r="AY13" s="420" t="s">
        <v>133</v>
      </c>
      <c r="AZ13" s="421"/>
      <c r="BA13" s="421"/>
      <c r="BB13" s="421"/>
      <c r="BC13" s="421"/>
      <c r="BD13" s="421"/>
      <c r="BE13" s="421"/>
      <c r="BF13" s="421"/>
      <c r="BG13" s="421"/>
      <c r="BH13" s="421"/>
      <c r="BI13" s="421"/>
      <c r="BJ13" s="421"/>
      <c r="BK13" s="421"/>
      <c r="BL13" s="421"/>
      <c r="BM13" s="422"/>
      <c r="BN13" s="406">
        <v>-1890488</v>
      </c>
      <c r="BO13" s="407"/>
      <c r="BP13" s="407"/>
      <c r="BQ13" s="407"/>
      <c r="BR13" s="407"/>
      <c r="BS13" s="407"/>
      <c r="BT13" s="407"/>
      <c r="BU13" s="408"/>
      <c r="BV13" s="406">
        <v>335013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7.9</v>
      </c>
      <c r="CU13" s="404"/>
      <c r="CV13" s="404"/>
      <c r="CW13" s="404"/>
      <c r="CX13" s="404"/>
      <c r="CY13" s="404"/>
      <c r="CZ13" s="404"/>
      <c r="DA13" s="405"/>
      <c r="DB13" s="403">
        <v>7.9</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115419</v>
      </c>
      <c r="S14" s="494"/>
      <c r="T14" s="494"/>
      <c r="U14" s="494"/>
      <c r="V14" s="495"/>
      <c r="W14" s="497"/>
      <c r="X14" s="395"/>
      <c r="Y14" s="395"/>
      <c r="Z14" s="395"/>
      <c r="AA14" s="395"/>
      <c r="AB14" s="396"/>
      <c r="AC14" s="486">
        <v>6</v>
      </c>
      <c r="AD14" s="487"/>
      <c r="AE14" s="487"/>
      <c r="AF14" s="487"/>
      <c r="AG14" s="488"/>
      <c r="AH14" s="486">
        <v>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14.1</v>
      </c>
      <c r="CU14" s="504"/>
      <c r="CV14" s="504"/>
      <c r="CW14" s="504"/>
      <c r="CX14" s="504"/>
      <c r="CY14" s="504"/>
      <c r="CZ14" s="504"/>
      <c r="DA14" s="505"/>
      <c r="DB14" s="503">
        <v>15.6</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110404</v>
      </c>
      <c r="S15" s="494"/>
      <c r="T15" s="494"/>
      <c r="U15" s="494"/>
      <c r="V15" s="495"/>
      <c r="W15" s="496" t="s">
        <v>137</v>
      </c>
      <c r="X15" s="392"/>
      <c r="Y15" s="392"/>
      <c r="Z15" s="392"/>
      <c r="AA15" s="392"/>
      <c r="AB15" s="393"/>
      <c r="AC15" s="359">
        <v>23825</v>
      </c>
      <c r="AD15" s="360"/>
      <c r="AE15" s="360"/>
      <c r="AF15" s="360"/>
      <c r="AG15" s="361"/>
      <c r="AH15" s="359">
        <v>24284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19122727</v>
      </c>
      <c r="BO15" s="436"/>
      <c r="BP15" s="436"/>
      <c r="BQ15" s="436"/>
      <c r="BR15" s="436"/>
      <c r="BS15" s="436"/>
      <c r="BT15" s="436"/>
      <c r="BU15" s="437"/>
      <c r="BV15" s="435">
        <v>18915289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40.299999999999997</v>
      </c>
      <c r="AD16" s="487"/>
      <c r="AE16" s="487"/>
      <c r="AF16" s="487"/>
      <c r="AG16" s="488"/>
      <c r="AH16" s="486">
        <v>40.299999999999997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23315318</v>
      </c>
      <c r="BO16" s="407"/>
      <c r="BP16" s="407"/>
      <c r="BQ16" s="407"/>
      <c r="BR16" s="407"/>
      <c r="BS16" s="407"/>
      <c r="BT16" s="407"/>
      <c r="BU16" s="408"/>
      <c r="BV16" s="406">
        <v>22636177</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31736</v>
      </c>
      <c r="AD17" s="360"/>
      <c r="AE17" s="360"/>
      <c r="AF17" s="360"/>
      <c r="AG17" s="361"/>
      <c r="AH17" s="359">
        <v>31729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24317256</v>
      </c>
      <c r="BO17" s="407"/>
      <c r="BP17" s="407"/>
      <c r="BQ17" s="407"/>
      <c r="BR17" s="407"/>
      <c r="BS17" s="407"/>
      <c r="BT17" s="407"/>
      <c r="BU17" s="408"/>
      <c r="BV17" s="406">
        <v>24034912</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265.69</v>
      </c>
      <c r="M18" s="459"/>
      <c r="N18" s="459"/>
      <c r="O18" s="459"/>
      <c r="P18" s="459"/>
      <c r="Q18" s="459"/>
      <c r="R18" s="460"/>
      <c r="S18" s="460"/>
      <c r="T18" s="460"/>
      <c r="U18" s="460"/>
      <c r="V18" s="461"/>
      <c r="W18" s="477"/>
      <c r="X18" s="478"/>
      <c r="Y18" s="478"/>
      <c r="Z18" s="478"/>
      <c r="AA18" s="478"/>
      <c r="AB18" s="502"/>
      <c r="AC18" s="376">
        <v>53.7</v>
      </c>
      <c r="AD18" s="377"/>
      <c r="AE18" s="377"/>
      <c r="AF18" s="377"/>
      <c r="AG18" s="462"/>
      <c r="AH18" s="376">
        <v>52.7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26274972</v>
      </c>
      <c r="BO18" s="407"/>
      <c r="BP18" s="407"/>
      <c r="BQ18" s="407"/>
      <c r="BR18" s="407"/>
      <c r="BS18" s="407"/>
      <c r="BT18" s="407"/>
      <c r="BU18" s="408"/>
      <c r="BV18" s="406">
        <v>25114426</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433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37015638</v>
      </c>
      <c r="BO19" s="407"/>
      <c r="BP19" s="407"/>
      <c r="BQ19" s="407"/>
      <c r="BR19" s="407"/>
      <c r="BS19" s="407"/>
      <c r="BT19" s="407"/>
      <c r="BU19" s="408"/>
      <c r="BV19" s="406">
        <v>35301735</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43770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40937556</v>
      </c>
      <c r="BO22" s="436"/>
      <c r="BP22" s="436"/>
      <c r="BQ22" s="436"/>
      <c r="BR22" s="436"/>
      <c r="BS22" s="436"/>
      <c r="BT22" s="436"/>
      <c r="BU22" s="437"/>
      <c r="BV22" s="435">
        <v>40605103</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25817815</v>
      </c>
      <c r="BO23" s="407"/>
      <c r="BP23" s="407"/>
      <c r="BQ23" s="407"/>
      <c r="BR23" s="407"/>
      <c r="BS23" s="407"/>
      <c r="BT23" s="407"/>
      <c r="BU23" s="408"/>
      <c r="BV23" s="406">
        <v>26962008</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9110</v>
      </c>
      <c r="R24" s="360"/>
      <c r="S24" s="360"/>
      <c r="T24" s="360"/>
      <c r="U24" s="360"/>
      <c r="V24" s="361"/>
      <c r="W24" s="449"/>
      <c r="X24" s="386"/>
      <c r="Y24" s="387"/>
      <c r="Z24" s="362" t="s">
        <v>162</v>
      </c>
      <c r="AA24" s="363"/>
      <c r="AB24" s="363"/>
      <c r="AC24" s="363"/>
      <c r="AD24" s="363"/>
      <c r="AE24" s="363"/>
      <c r="AF24" s="363"/>
      <c r="AG24" s="364"/>
      <c r="AH24" s="359">
        <v>659</v>
      </c>
      <c r="AI24" s="360"/>
      <c r="AJ24" s="360"/>
      <c r="AK24" s="360"/>
      <c r="AL24" s="361"/>
      <c r="AM24" s="359">
        <v>2152953</v>
      </c>
      <c r="AN24" s="360"/>
      <c r="AO24" s="360"/>
      <c r="AP24" s="360"/>
      <c r="AQ24" s="360"/>
      <c r="AR24" s="361"/>
      <c r="AS24" s="359">
        <v>3267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22859290</v>
      </c>
      <c r="BO24" s="407"/>
      <c r="BP24" s="407"/>
      <c r="BQ24" s="407"/>
      <c r="BR24" s="407"/>
      <c r="BS24" s="407"/>
      <c r="BT24" s="407"/>
      <c r="BU24" s="408"/>
      <c r="BV24" s="406">
        <v>20846430</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7340</v>
      </c>
      <c r="R25" s="360"/>
      <c r="S25" s="360"/>
      <c r="T25" s="360"/>
      <c r="U25" s="360"/>
      <c r="V25" s="361"/>
      <c r="W25" s="449"/>
      <c r="X25" s="386"/>
      <c r="Y25" s="387"/>
      <c r="Z25" s="362" t="s">
        <v>165</v>
      </c>
      <c r="AA25" s="363"/>
      <c r="AB25" s="363"/>
      <c r="AC25" s="363"/>
      <c r="AD25" s="363"/>
      <c r="AE25" s="363"/>
      <c r="AF25" s="363"/>
      <c r="AG25" s="364"/>
      <c r="AH25" s="359">
        <v>118</v>
      </c>
      <c r="AI25" s="360"/>
      <c r="AJ25" s="360"/>
      <c r="AK25" s="360"/>
      <c r="AL25" s="361"/>
      <c r="AM25" s="359">
        <v>377010</v>
      </c>
      <c r="AN25" s="360"/>
      <c r="AO25" s="360"/>
      <c r="AP25" s="360"/>
      <c r="AQ25" s="360"/>
      <c r="AR25" s="361"/>
      <c r="AS25" s="359">
        <v>3195</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16876643</v>
      </c>
      <c r="BO25" s="436"/>
      <c r="BP25" s="436"/>
      <c r="BQ25" s="436"/>
      <c r="BR25" s="436"/>
      <c r="BS25" s="436"/>
      <c r="BT25" s="436"/>
      <c r="BU25" s="437"/>
      <c r="BV25" s="435">
        <v>11302643</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6770</v>
      </c>
      <c r="R26" s="360"/>
      <c r="S26" s="360"/>
      <c r="T26" s="360"/>
      <c r="U26" s="360"/>
      <c r="V26" s="361"/>
      <c r="W26" s="449"/>
      <c r="X26" s="386"/>
      <c r="Y26" s="387"/>
      <c r="Z26" s="362" t="s">
        <v>168</v>
      </c>
      <c r="AA26" s="417"/>
      <c r="AB26" s="417"/>
      <c r="AC26" s="417"/>
      <c r="AD26" s="417"/>
      <c r="AE26" s="417"/>
      <c r="AF26" s="417"/>
      <c r="AG26" s="418"/>
      <c r="AH26" s="359">
        <v>16</v>
      </c>
      <c r="AI26" s="360"/>
      <c r="AJ26" s="360"/>
      <c r="AK26" s="360"/>
      <c r="AL26" s="361"/>
      <c r="AM26" s="359">
        <v>51760</v>
      </c>
      <c r="AN26" s="360"/>
      <c r="AO26" s="360"/>
      <c r="AP26" s="360"/>
      <c r="AQ26" s="360"/>
      <c r="AR26" s="361"/>
      <c r="AS26" s="359">
        <v>3235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4950</v>
      </c>
      <c r="R27" s="360"/>
      <c r="S27" s="360"/>
      <c r="T27" s="360"/>
      <c r="U27" s="360"/>
      <c r="V27" s="361"/>
      <c r="W27" s="449"/>
      <c r="X27" s="386"/>
      <c r="Y27" s="387"/>
      <c r="Z27" s="362" t="s">
        <v>171</v>
      </c>
      <c r="AA27" s="363"/>
      <c r="AB27" s="363"/>
      <c r="AC27" s="363"/>
      <c r="AD27" s="363"/>
      <c r="AE27" s="363"/>
      <c r="AF27" s="363"/>
      <c r="AG27" s="364"/>
      <c r="AH27" s="359">
        <v>51</v>
      </c>
      <c r="AI27" s="360"/>
      <c r="AJ27" s="360"/>
      <c r="AK27" s="360"/>
      <c r="AL27" s="361"/>
      <c r="AM27" s="359">
        <v>183617</v>
      </c>
      <c r="AN27" s="360"/>
      <c r="AO27" s="360"/>
      <c r="AP27" s="360"/>
      <c r="AQ27" s="360"/>
      <c r="AR27" s="361"/>
      <c r="AS27" s="359">
        <v>3600</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1729074</v>
      </c>
      <c r="BO27" s="441"/>
      <c r="BP27" s="441"/>
      <c r="BQ27" s="441"/>
      <c r="BR27" s="441"/>
      <c r="BS27" s="441"/>
      <c r="BT27" s="441"/>
      <c r="BU27" s="442"/>
      <c r="BV27" s="440">
        <v>1728210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4350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2520198</v>
      </c>
      <c r="BO28" s="436"/>
      <c r="BP28" s="436"/>
      <c r="BQ28" s="436"/>
      <c r="BR28" s="436"/>
      <c r="BS28" s="436"/>
      <c r="BT28" s="436"/>
      <c r="BU28" s="437"/>
      <c r="BV28" s="435">
        <v>3913925</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19</v>
      </c>
      <c r="M29" s="360"/>
      <c r="N29" s="360"/>
      <c r="O29" s="360"/>
      <c r="P29" s="361"/>
      <c r="Q29" s="359">
        <v>4110</v>
      </c>
      <c r="R29" s="360"/>
      <c r="S29" s="360"/>
      <c r="T29" s="360"/>
      <c r="U29" s="360"/>
      <c r="V29" s="361"/>
      <c r="W29" s="450"/>
      <c r="X29" s="451"/>
      <c r="Y29" s="452"/>
      <c r="Z29" s="362" t="s">
        <v>177</v>
      </c>
      <c r="AA29" s="363"/>
      <c r="AB29" s="363"/>
      <c r="AC29" s="363"/>
      <c r="AD29" s="363"/>
      <c r="AE29" s="363"/>
      <c r="AF29" s="363"/>
      <c r="AG29" s="364"/>
      <c r="AH29" s="359">
        <v>710</v>
      </c>
      <c r="AI29" s="360"/>
      <c r="AJ29" s="360"/>
      <c r="AK29" s="360"/>
      <c r="AL29" s="361"/>
      <c r="AM29" s="359">
        <v>2336570</v>
      </c>
      <c r="AN29" s="360"/>
      <c r="AO29" s="360"/>
      <c r="AP29" s="360"/>
      <c r="AQ29" s="360"/>
      <c r="AR29" s="361"/>
      <c r="AS29" s="359">
        <v>3291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101.2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5178412</v>
      </c>
      <c r="BO30" s="441"/>
      <c r="BP30" s="441"/>
      <c r="BQ30" s="441"/>
      <c r="BR30" s="441"/>
      <c r="BS30" s="441"/>
      <c r="BT30" s="441"/>
      <c r="BU30" s="442"/>
      <c r="BV30" s="440">
        <v>3934174</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12</v>
      </c>
      <c r="BX34" s="354"/>
      <c r="BY34" s="355" t="str">
        <f>IF('各会計、関係団体の財政状況及び健全化判断比率'!B68="","",'各会計、関係団体の財政状況及び健全化判断比率'!B68)</f>
        <v>小笠老人ホーム施設組合</v>
      </c>
      <c r="BZ34" s="355"/>
      <c r="CA34" s="355"/>
      <c r="CB34" s="355"/>
      <c r="CC34" s="355"/>
      <c r="CD34" s="355"/>
      <c r="CE34" s="355"/>
      <c r="CF34" s="355"/>
      <c r="CG34" s="355"/>
      <c r="CH34" s="355"/>
      <c r="CI34" s="355"/>
      <c r="CJ34" s="355"/>
      <c r="CK34" s="355"/>
      <c r="CL34" s="355"/>
      <c r="CM34" s="355"/>
      <c r="CN34" s="163"/>
      <c r="CO34" s="354">
        <f>IF(CQ34="","",MAX(C34:D43,U34:V43,AM34:AN43,BE34:BF43,BW34:BX43)+1)</f>
        <v>22</v>
      </c>
      <c r="CP34" s="354"/>
      <c r="CQ34" s="355" t="str">
        <f>IF('各会計、関係団体の財政状況及び健全化判断比率'!BS7="","",'各会計、関係団体の財政状況及び健全化判断比率'!BS7)</f>
        <v>大東マリーナ</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公共用地取得特別会計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IF('各会計、関係団体の財政状況及び健全化判断比率'!B32="","",'各会計、関係団体の財政状況及び健全化判断比率'!B32)</f>
        <v>簡易水道事業会計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13</v>
      </c>
      <c r="BX35" s="354"/>
      <c r="BY35" s="355" t="str">
        <f>IF('各会計、関係団体の財政状況及び健全化判断比率'!B69="","",'各会計、関係団体の財政状況及び健全化判断比率'!B69)</f>
        <v>東遠広域施設組合</v>
      </c>
      <c r="BZ35" s="355"/>
      <c r="CA35" s="355"/>
      <c r="CB35" s="355"/>
      <c r="CC35" s="355"/>
      <c r="CD35" s="355"/>
      <c r="CE35" s="355"/>
      <c r="CF35" s="355"/>
      <c r="CG35" s="355"/>
      <c r="CH35" s="355"/>
      <c r="CI35" s="355"/>
      <c r="CJ35" s="355"/>
      <c r="CK35" s="355"/>
      <c r="CL35" s="355"/>
      <c r="CM35" s="355"/>
      <c r="CN35" s="163"/>
      <c r="CO35" s="354">
        <f t="shared" ref="CO35:CO43" si="3">IF(CQ35="","",CO34+1)</f>
        <v>23</v>
      </c>
      <c r="CP35" s="354"/>
      <c r="CQ35" s="355" t="str">
        <f>IF('各会計、関係団体の財政状況及び健全化判断比率'!BS8="","",'各会計、関係団体の財政状況及び健全化判断比率'!BS8)</f>
        <v>かけがわ報徳パワー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f>IF(E36="","",C35+1)</f>
        <v>3</v>
      </c>
      <c r="D36" s="354"/>
      <c r="E36" s="355" t="str">
        <f>IF('各会計、関係団体の財政状況及び健全化判断比率'!B9="","",'各会計、関係団体の財政状況及び健全化判断比率'!B9)</f>
        <v>掛川駅周辺施設管理特別会計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後期高齢者医療保険特別会計</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IF('各会計、関係団体の財政状況及び健全化判断比率'!B33="","",'各会計、関係団体の財政状況及び健全化判断比率'!B33)</f>
        <v>公共下水道事業会計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14</v>
      </c>
      <c r="BX36" s="354"/>
      <c r="BY36" s="355" t="str">
        <f>IF('各会計、関係団体の財政状況及び健全化判断比率'!B70="","",'各会計、関係団体の財政状況及び健全化判断比率'!B70)</f>
        <v>東遠学園組合</v>
      </c>
      <c r="BZ36" s="355"/>
      <c r="CA36" s="355"/>
      <c r="CB36" s="355"/>
      <c r="CC36" s="355"/>
      <c r="CD36" s="355"/>
      <c r="CE36" s="355"/>
      <c r="CF36" s="355"/>
      <c r="CG36" s="355"/>
      <c r="CH36" s="355"/>
      <c r="CI36" s="355"/>
      <c r="CJ36" s="355"/>
      <c r="CK36" s="355"/>
      <c r="CL36" s="355"/>
      <c r="CM36" s="355"/>
      <c r="CN36" s="163"/>
      <c r="CO36" s="354">
        <f t="shared" si="3"/>
        <v>24</v>
      </c>
      <c r="CP36" s="354"/>
      <c r="CQ36" s="355" t="str">
        <f>IF('各会計、関係団体の財政状況及び健全化判断比率'!BS9="","",'各会計、関係団体の財政状況及び健全化判断比率'!BS9)</f>
        <v>これっしかどころ</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f t="shared" si="0"/>
        <v>10</v>
      </c>
      <c r="AN37" s="354"/>
      <c r="AO37" s="355" t="str">
        <f>IF('各会計、関係団体の財政状況及び健全化判断比率'!B34="","",'各会計、関係団体の財政状況及び健全化判断比率'!B34)</f>
        <v>農業集落排水事業会計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15</v>
      </c>
      <c r="BX37" s="354"/>
      <c r="BY37" s="355" t="str">
        <f>IF('各会計、関係団体の財政状況及び健全化判断比率'!B71="","",'各会計、関係団体の財政状況及び健全化判断比率'!B71)</f>
        <v>東遠地区聖苑組合</v>
      </c>
      <c r="BZ37" s="355"/>
      <c r="CA37" s="355"/>
      <c r="CB37" s="355"/>
      <c r="CC37" s="355"/>
      <c r="CD37" s="355"/>
      <c r="CE37" s="355"/>
      <c r="CF37" s="355"/>
      <c r="CG37" s="355"/>
      <c r="CH37" s="355"/>
      <c r="CI37" s="355"/>
      <c r="CJ37" s="355"/>
      <c r="CK37" s="355"/>
      <c r="CL37" s="355"/>
      <c r="CM37" s="355"/>
      <c r="CN37" s="163"/>
      <c r="CO37" s="354">
        <f t="shared" si="3"/>
        <v>25</v>
      </c>
      <c r="CP37" s="354"/>
      <c r="CQ37" s="355" t="str">
        <f>IF('各会計、関係団体の財政状況及び健全化判断比率'!BS10="","",'各会計、関係団体の財政状況及び健全化判断比率'!BS10)</f>
        <v>掛川市土地開発公社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f t="shared" si="0"/>
        <v>11</v>
      </c>
      <c r="AN38" s="354"/>
      <c r="AO38" s="355" t="str">
        <f>IF('各会計、関係団体の財政状況及び健全化判断比率'!B35="","",'各会計、関係団体の財政状況及び健全化判断比率'!B35)</f>
        <v>浄化槽市町村設置推進事業会計</v>
      </c>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16</v>
      </c>
      <c r="BX38" s="354"/>
      <c r="BY38" s="355" t="str">
        <f>IF('各会計、関係団体の財政状況及び健全化判断比率'!B72="","",'各会計、関係団体の財政状況及び健全化判断比率'!B72)</f>
        <v>中東遠看護専門学校組合</v>
      </c>
      <c r="BZ38" s="355"/>
      <c r="CA38" s="355"/>
      <c r="CB38" s="355"/>
      <c r="CC38" s="355"/>
      <c r="CD38" s="355"/>
      <c r="CE38" s="355"/>
      <c r="CF38" s="355"/>
      <c r="CG38" s="355"/>
      <c r="CH38" s="355"/>
      <c r="CI38" s="355"/>
      <c r="CJ38" s="355"/>
      <c r="CK38" s="355"/>
      <c r="CL38" s="355"/>
      <c r="CM38" s="355"/>
      <c r="CN38" s="163"/>
      <c r="CO38" s="354">
        <f t="shared" si="3"/>
        <v>26</v>
      </c>
      <c r="CP38" s="354"/>
      <c r="CQ38" s="355" t="str">
        <f>IF('各会計、関係団体の財政状況及び健全化判断比率'!BS11="","",'各会計、関係団体の財政状況及び健全化判断比率'!BS11)</f>
        <v>かけがわ街づくり</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17</v>
      </c>
      <c r="BX39" s="354"/>
      <c r="BY39" s="355" t="str">
        <f>IF('各会計、関係団体の財政状況及び健全化判断比率'!B73="","",'各会計、関係団体の財政状況及び健全化判断比率'!B73)</f>
        <v>掛川市・菊川市衛生施設組合</v>
      </c>
      <c r="BZ39" s="355"/>
      <c r="CA39" s="355"/>
      <c r="CB39" s="355"/>
      <c r="CC39" s="355"/>
      <c r="CD39" s="355"/>
      <c r="CE39" s="355"/>
      <c r="CF39" s="355"/>
      <c r="CG39" s="355"/>
      <c r="CH39" s="355"/>
      <c r="CI39" s="355"/>
      <c r="CJ39" s="355"/>
      <c r="CK39" s="355"/>
      <c r="CL39" s="355"/>
      <c r="CM39" s="355"/>
      <c r="CN39" s="163"/>
      <c r="CO39" s="354">
        <f t="shared" si="3"/>
        <v>27</v>
      </c>
      <c r="CP39" s="354"/>
      <c r="CQ39" s="355" t="str">
        <f>IF('各会計、関係団体の財政状況及び健全化判断比率'!BS12="","",'各会計、関係団体の財政状況及び健全化判断比率'!BS12)</f>
        <v>中東遠タスクフォースセンター</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18</v>
      </c>
      <c r="BX40" s="354"/>
      <c r="BY40" s="355" t="str">
        <f>IF('各会計、関係団体の財政状況及び健全化判断比率'!B74="","",'各会計、関係団体の財政状況及び健全化判断比率'!B74)</f>
        <v>静岡県後期高齢者医療広域連合</v>
      </c>
      <c r="BZ40" s="355"/>
      <c r="CA40" s="355"/>
      <c r="CB40" s="355"/>
      <c r="CC40" s="355"/>
      <c r="CD40" s="355"/>
      <c r="CE40" s="355"/>
      <c r="CF40" s="355"/>
      <c r="CG40" s="355"/>
      <c r="CH40" s="355"/>
      <c r="CI40" s="355"/>
      <c r="CJ40" s="355"/>
      <c r="CK40" s="355"/>
      <c r="CL40" s="355"/>
      <c r="CM40" s="355"/>
      <c r="CN40" s="163"/>
      <c r="CO40" s="354">
        <f t="shared" si="3"/>
        <v>28</v>
      </c>
      <c r="CP40" s="354"/>
      <c r="CQ40" s="355" t="str">
        <f>IF('各会計、関係団体の財政状況及び健全化判断比率'!BS13="","",'各会計、関係団体の財政状況及び健全化判断比率'!BS13)</f>
        <v>小笠掛川勤労者福祉サービスセンター</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19</v>
      </c>
      <c r="BX41" s="354"/>
      <c r="BY41" s="355" t="str">
        <f>IF('各会計、関係団体の財政状況及び健全化判断比率'!B75="","",'各会計、関係団体の財政状況及び健全化判断比率'!B75)</f>
        <v>静岡地方税滞納整理機構</v>
      </c>
      <c r="BZ41" s="355"/>
      <c r="CA41" s="355"/>
      <c r="CB41" s="355"/>
      <c r="CC41" s="355"/>
      <c r="CD41" s="355"/>
      <c r="CE41" s="355"/>
      <c r="CF41" s="355"/>
      <c r="CG41" s="355"/>
      <c r="CH41" s="355"/>
      <c r="CI41" s="355"/>
      <c r="CJ41" s="355"/>
      <c r="CK41" s="355"/>
      <c r="CL41" s="355"/>
      <c r="CM41" s="355"/>
      <c r="CN41" s="163"/>
      <c r="CO41" s="354">
        <f t="shared" si="3"/>
        <v>29</v>
      </c>
      <c r="CP41" s="354"/>
      <c r="CQ41" s="355" t="str">
        <f>IF('各会計、関係団体の財政状況及び健全化判断比率'!BS14="","",'各会計、関係団体の財政状況及び健全化判断比率'!BS14)</f>
        <v>森の都ならここ</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20</v>
      </c>
      <c r="BX42" s="354"/>
      <c r="BY42" s="355" t="str">
        <f>IF('各会計、関係団体の財政状況及び健全化判断比率'!B76="","",'各会計、関係団体の財政状況及び健全化判断比率'!B76)</f>
        <v>静岡県後期高齢者医療広域連合（事業会計分）</v>
      </c>
      <c r="BZ42" s="355"/>
      <c r="CA42" s="355"/>
      <c r="CB42" s="355"/>
      <c r="CC42" s="355"/>
      <c r="CD42" s="355"/>
      <c r="CE42" s="355"/>
      <c r="CF42" s="355"/>
      <c r="CG42" s="355"/>
      <c r="CH42" s="355"/>
      <c r="CI42" s="355"/>
      <c r="CJ42" s="355"/>
      <c r="CK42" s="355"/>
      <c r="CL42" s="355"/>
      <c r="CM42" s="355"/>
      <c r="CN42" s="163"/>
      <c r="CO42" s="354">
        <f t="shared" si="3"/>
        <v>30</v>
      </c>
      <c r="CP42" s="354"/>
      <c r="CQ42" s="355" t="str">
        <f>IF('各会計、関係団体の財政状況及び健全化判断比率'!BS15="","",'各会計、関係団体の財政状況及び健全化判断比率'!BS15)</f>
        <v>掛川市文化財団</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21</v>
      </c>
      <c r="BX43" s="354"/>
      <c r="BY43" s="355" t="str">
        <f>IF('各会計、関係団体の財政状況及び健全化判断比率'!B77="","",'各会計、関係団体の財政状況及び健全化判断比率'!B77)</f>
        <v>東遠工業用水道企業団</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YRishX3D+dj7nmxUD/myvD4x3zaMCyyhIvSHvAXsHbqx2HvPVs54/4xmUpb/k+4NxVG/CeqPCUZ+yilvVugTg==" saltValue="O4rNkf4Wf5H708OszLHWD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537</v>
      </c>
      <c r="D34" s="1136"/>
      <c r="E34" s="1137"/>
      <c r="F34" s="32">
        <v>8.36</v>
      </c>
      <c r="G34" s="33">
        <v>7.66</v>
      </c>
      <c r="H34" s="33">
        <v>7.98</v>
      </c>
      <c r="I34" s="33">
        <v>7.8</v>
      </c>
      <c r="J34" s="34">
        <v>7.62</v>
      </c>
      <c r="K34" s="22"/>
      <c r="L34" s="22"/>
      <c r="M34" s="22"/>
      <c r="N34" s="22"/>
      <c r="O34" s="22"/>
      <c r="P34" s="22"/>
    </row>
    <row r="35" spans="1:16" ht="39" customHeight="1" x14ac:dyDescent="0.15">
      <c r="A35" s="22"/>
      <c r="B35" s="35"/>
      <c r="C35" s="1132" t="s">
        <v>538</v>
      </c>
      <c r="D35" s="1132"/>
      <c r="E35" s="1133"/>
      <c r="F35" s="36">
        <v>5.79</v>
      </c>
      <c r="G35" s="37">
        <v>7.88</v>
      </c>
      <c r="H35" s="37">
        <v>7.04</v>
      </c>
      <c r="I35" s="37">
        <v>6.78</v>
      </c>
      <c r="J35" s="38">
        <v>4.88</v>
      </c>
      <c r="K35" s="22"/>
      <c r="L35" s="22"/>
      <c r="M35" s="22"/>
      <c r="N35" s="22"/>
      <c r="O35" s="22"/>
      <c r="P35" s="22"/>
    </row>
    <row r="36" spans="1:16" ht="39" customHeight="1" x14ac:dyDescent="0.15">
      <c r="A36" s="22"/>
      <c r="B36" s="35"/>
      <c r="C36" s="1132" t="s">
        <v>539</v>
      </c>
      <c r="D36" s="1132"/>
      <c r="E36" s="1133"/>
      <c r="F36" s="36">
        <v>1.96</v>
      </c>
      <c r="G36" s="37">
        <v>1.87</v>
      </c>
      <c r="H36" s="37">
        <v>1.91</v>
      </c>
      <c r="I36" s="37">
        <v>1.88</v>
      </c>
      <c r="J36" s="38">
        <v>1.85</v>
      </c>
      <c r="K36" s="22"/>
      <c r="L36" s="22"/>
      <c r="M36" s="22"/>
      <c r="N36" s="22"/>
      <c r="O36" s="22"/>
      <c r="P36" s="22"/>
    </row>
    <row r="37" spans="1:16" ht="39" customHeight="1" x14ac:dyDescent="0.15">
      <c r="A37" s="22"/>
      <c r="B37" s="35"/>
      <c r="C37" s="1132" t="s">
        <v>540</v>
      </c>
      <c r="D37" s="1132"/>
      <c r="E37" s="1133"/>
      <c r="F37" s="36">
        <v>0.13</v>
      </c>
      <c r="G37" s="37">
        <v>0.99</v>
      </c>
      <c r="H37" s="37">
        <v>1.56</v>
      </c>
      <c r="I37" s="37">
        <v>1.36</v>
      </c>
      <c r="J37" s="38">
        <v>0.94</v>
      </c>
      <c r="K37" s="22"/>
      <c r="L37" s="22"/>
      <c r="M37" s="22"/>
      <c r="N37" s="22"/>
      <c r="O37" s="22"/>
      <c r="P37" s="22"/>
    </row>
    <row r="38" spans="1:16" ht="39" customHeight="1" x14ac:dyDescent="0.15">
      <c r="A38" s="22"/>
      <c r="B38" s="35"/>
      <c r="C38" s="1132" t="s">
        <v>541</v>
      </c>
      <c r="D38" s="1132"/>
      <c r="E38" s="1133"/>
      <c r="F38" s="36">
        <v>0.97</v>
      </c>
      <c r="G38" s="37">
        <v>0.67</v>
      </c>
      <c r="H38" s="37">
        <v>0.56999999999999995</v>
      </c>
      <c r="I38" s="37">
        <v>0.62</v>
      </c>
      <c r="J38" s="38">
        <v>0.71</v>
      </c>
      <c r="K38" s="22"/>
      <c r="L38" s="22"/>
      <c r="M38" s="22"/>
      <c r="N38" s="22"/>
      <c r="O38" s="22"/>
      <c r="P38" s="22"/>
    </row>
    <row r="39" spans="1:16" ht="39" customHeight="1" x14ac:dyDescent="0.15">
      <c r="A39" s="22"/>
      <c r="B39" s="35"/>
      <c r="C39" s="1132" t="s">
        <v>542</v>
      </c>
      <c r="D39" s="1132"/>
      <c r="E39" s="1133"/>
      <c r="F39" s="36">
        <v>0.12</v>
      </c>
      <c r="G39" s="37">
        <v>0.06</v>
      </c>
      <c r="H39" s="37">
        <v>0.15</v>
      </c>
      <c r="I39" s="37">
        <v>0.18</v>
      </c>
      <c r="J39" s="38">
        <v>0.21</v>
      </c>
      <c r="K39" s="22"/>
      <c r="L39" s="22"/>
      <c r="M39" s="22"/>
      <c r="N39" s="22"/>
      <c r="O39" s="22"/>
      <c r="P39" s="22"/>
    </row>
    <row r="40" spans="1:16" ht="39" customHeight="1" x14ac:dyDescent="0.15">
      <c r="A40" s="22"/>
      <c r="B40" s="35"/>
      <c r="C40" s="1132" t="s">
        <v>543</v>
      </c>
      <c r="D40" s="1132"/>
      <c r="E40" s="1133"/>
      <c r="F40" s="36">
        <v>7.0000000000000007E-2</v>
      </c>
      <c r="G40" s="37">
        <v>7.0000000000000007E-2</v>
      </c>
      <c r="H40" s="37">
        <v>7.0000000000000007E-2</v>
      </c>
      <c r="I40" s="37">
        <v>7.0000000000000007E-2</v>
      </c>
      <c r="J40" s="38">
        <v>0.06</v>
      </c>
      <c r="K40" s="22"/>
      <c r="L40" s="22"/>
      <c r="M40" s="22"/>
      <c r="N40" s="22"/>
      <c r="O40" s="22"/>
      <c r="P40" s="22"/>
    </row>
    <row r="41" spans="1:16" ht="39" customHeight="1" x14ac:dyDescent="0.15">
      <c r="A41" s="22"/>
      <c r="B41" s="35"/>
      <c r="C41" s="1132" t="s">
        <v>544</v>
      </c>
      <c r="D41" s="1132"/>
      <c r="E41" s="1133"/>
      <c r="F41" s="36">
        <v>0.01</v>
      </c>
      <c r="G41" s="37">
        <v>0.01</v>
      </c>
      <c r="H41" s="37">
        <v>0.01</v>
      </c>
      <c r="I41" s="37">
        <v>0.01</v>
      </c>
      <c r="J41" s="38">
        <v>0.03</v>
      </c>
      <c r="K41" s="22"/>
      <c r="L41" s="22"/>
      <c r="M41" s="22"/>
      <c r="N41" s="22"/>
      <c r="O41" s="22"/>
      <c r="P41" s="22"/>
    </row>
    <row r="42" spans="1:16" ht="39" customHeight="1" x14ac:dyDescent="0.15">
      <c r="A42" s="22"/>
      <c r="B42" s="39"/>
      <c r="C42" s="1132" t="s">
        <v>545</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546</v>
      </c>
      <c r="D43" s="1134"/>
      <c r="E43" s="1135"/>
      <c r="F43" s="41">
        <v>0</v>
      </c>
      <c r="G43" s="42">
        <v>0</v>
      </c>
      <c r="H43" s="42">
        <v>3.41</v>
      </c>
      <c r="I43" s="42">
        <v>0.02</v>
      </c>
      <c r="J43" s="43">
        <v>0.01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UQD4bg0w33n6at9Lh7RNIoN+YccXv0zwuMXBC7Wp68WIxMazTuHEfogvAjZak70fDlwiOeNMgPWbVmJbiahaA==" saltValue="evRkoEtxacUKSObW1cWL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sqref="A1:A1048576"/>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5229</v>
      </c>
      <c r="L45" s="58">
        <v>4980</v>
      </c>
      <c r="M45" s="58">
        <v>5233</v>
      </c>
      <c r="N45" s="58">
        <v>5446</v>
      </c>
      <c r="O45" s="59">
        <v>5018</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491</v>
      </c>
      <c r="L47" s="62" t="s">
        <v>491</v>
      </c>
      <c r="M47" s="62" t="s">
        <v>491</v>
      </c>
      <c r="N47" s="62" t="s">
        <v>491</v>
      </c>
      <c r="O47" s="63" t="s">
        <v>491</v>
      </c>
      <c r="P47" s="46"/>
      <c r="Q47" s="46"/>
      <c r="R47" s="46"/>
      <c r="S47" s="46"/>
      <c r="T47" s="46"/>
      <c r="U47" s="46"/>
    </row>
    <row r="48" spans="1:21" ht="30.75" customHeight="1" x14ac:dyDescent="0.15">
      <c r="A48" s="46"/>
      <c r="B48" s="1163"/>
      <c r="C48" s="1164"/>
      <c r="D48" s="60"/>
      <c r="E48" s="1140" t="s">
        <v>13</v>
      </c>
      <c r="F48" s="1140"/>
      <c r="G48" s="1140"/>
      <c r="H48" s="1140"/>
      <c r="I48" s="1140"/>
      <c r="J48" s="1141"/>
      <c r="K48" s="61">
        <v>1048</v>
      </c>
      <c r="L48" s="62">
        <v>962</v>
      </c>
      <c r="M48" s="62">
        <v>1026</v>
      </c>
      <c r="N48" s="62">
        <v>1105</v>
      </c>
      <c r="O48" s="63">
        <v>1120</v>
      </c>
      <c r="P48" s="46"/>
      <c r="Q48" s="46"/>
      <c r="R48" s="46"/>
      <c r="S48" s="46"/>
      <c r="T48" s="46"/>
      <c r="U48" s="46"/>
    </row>
    <row r="49" spans="1:21" ht="30.75" customHeight="1" x14ac:dyDescent="0.15">
      <c r="A49" s="46"/>
      <c r="B49" s="1163"/>
      <c r="C49" s="1164"/>
      <c r="D49" s="60"/>
      <c r="E49" s="1140" t="s">
        <v>14</v>
      </c>
      <c r="F49" s="1140"/>
      <c r="G49" s="1140"/>
      <c r="H49" s="1140"/>
      <c r="I49" s="1140"/>
      <c r="J49" s="1141"/>
      <c r="K49" s="61">
        <v>556</v>
      </c>
      <c r="L49" s="62">
        <v>496</v>
      </c>
      <c r="M49" s="62">
        <v>472</v>
      </c>
      <c r="N49" s="62">
        <v>454</v>
      </c>
      <c r="O49" s="63">
        <v>462</v>
      </c>
      <c r="P49" s="46"/>
      <c r="Q49" s="46"/>
      <c r="R49" s="46"/>
      <c r="S49" s="46"/>
      <c r="T49" s="46"/>
      <c r="U49" s="46"/>
    </row>
    <row r="50" spans="1:21" ht="30.75" customHeight="1" x14ac:dyDescent="0.15">
      <c r="A50" s="46"/>
      <c r="B50" s="1163"/>
      <c r="C50" s="1164"/>
      <c r="D50" s="60"/>
      <c r="E50" s="1140" t="s">
        <v>15</v>
      </c>
      <c r="F50" s="1140"/>
      <c r="G50" s="1140"/>
      <c r="H50" s="1140"/>
      <c r="I50" s="1140"/>
      <c r="J50" s="1141"/>
      <c r="K50" s="61">
        <v>668</v>
      </c>
      <c r="L50" s="62">
        <v>665</v>
      </c>
      <c r="M50" s="62">
        <v>660</v>
      </c>
      <c r="N50" s="62">
        <v>647</v>
      </c>
      <c r="O50" s="63">
        <v>623</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v>0</v>
      </c>
      <c r="N51" s="62">
        <v>0</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5708</v>
      </c>
      <c r="L52" s="62">
        <v>5362</v>
      </c>
      <c r="M52" s="62">
        <v>5538</v>
      </c>
      <c r="N52" s="62">
        <v>5636</v>
      </c>
      <c r="O52" s="63">
        <v>5414</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1793</v>
      </c>
      <c r="L53" s="67">
        <v>1741</v>
      </c>
      <c r="M53" s="67">
        <v>1853</v>
      </c>
      <c r="N53" s="67">
        <v>2016</v>
      </c>
      <c r="O53" s="68">
        <v>1809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0IVDFdlEt/x6Dn7HyCEaBV0YazCaAN8/dRXmg4unaw6dCkLXfbWmGaSfE+LJnJi5GRHhOV11YS1IRLgLj36r4Q==" saltValue="O58tqIrEetXY7HEoUF4RC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81" t="s">
        <v>30</v>
      </c>
      <c r="C41" s="1182"/>
      <c r="D41" s="103"/>
      <c r="E41" s="1183" t="s">
        <v>31</v>
      </c>
      <c r="F41" s="1183"/>
      <c r="G41" s="1183"/>
      <c r="H41" s="1184"/>
      <c r="I41" s="330">
        <v>44755</v>
      </c>
      <c r="J41" s="331">
        <v>45387</v>
      </c>
      <c r="K41" s="331">
        <v>43669</v>
      </c>
      <c r="L41" s="331">
        <v>40605</v>
      </c>
      <c r="M41" s="332">
        <v>40938</v>
      </c>
    </row>
    <row r="42" spans="2:13" ht="27.75" customHeight="1" x14ac:dyDescent="0.15">
      <c r="B42" s="1171"/>
      <c r="C42" s="1172"/>
      <c r="D42" s="104"/>
      <c r="E42" s="1175" t="s">
        <v>32</v>
      </c>
      <c r="F42" s="1175"/>
      <c r="G42" s="1175"/>
      <c r="H42" s="1176"/>
      <c r="I42" s="333">
        <v>4307</v>
      </c>
      <c r="J42" s="334">
        <v>3697</v>
      </c>
      <c r="K42" s="334">
        <v>3091</v>
      </c>
      <c r="L42" s="334">
        <v>2483</v>
      </c>
      <c r="M42" s="335">
        <v>1895</v>
      </c>
    </row>
    <row r="43" spans="2:13" ht="27.75" customHeight="1" x14ac:dyDescent="0.15">
      <c r="B43" s="1171"/>
      <c r="C43" s="1172"/>
      <c r="D43" s="104"/>
      <c r="E43" s="1175" t="s">
        <v>33</v>
      </c>
      <c r="F43" s="1175"/>
      <c r="G43" s="1175"/>
      <c r="H43" s="1176"/>
      <c r="I43" s="333">
        <v>15011</v>
      </c>
      <c r="J43" s="334">
        <v>13465</v>
      </c>
      <c r="K43" s="334">
        <v>12167</v>
      </c>
      <c r="L43" s="334">
        <v>15622</v>
      </c>
      <c r="M43" s="335">
        <v>12332</v>
      </c>
    </row>
    <row r="44" spans="2:13" ht="27.75" customHeight="1" x14ac:dyDescent="0.15">
      <c r="B44" s="1171"/>
      <c r="C44" s="1172"/>
      <c r="D44" s="104"/>
      <c r="E44" s="1175" t="s">
        <v>34</v>
      </c>
      <c r="F44" s="1175"/>
      <c r="G44" s="1175"/>
      <c r="H44" s="1176"/>
      <c r="I44" s="333">
        <v>5537</v>
      </c>
      <c r="J44" s="334">
        <v>5103</v>
      </c>
      <c r="K44" s="334">
        <v>4740</v>
      </c>
      <c r="L44" s="334">
        <v>4504</v>
      </c>
      <c r="M44" s="335">
        <v>4268</v>
      </c>
    </row>
    <row r="45" spans="2:13" ht="27.75" customHeight="1" x14ac:dyDescent="0.15">
      <c r="B45" s="1171"/>
      <c r="C45" s="1172"/>
      <c r="D45" s="104"/>
      <c r="E45" s="1175" t="s">
        <v>35</v>
      </c>
      <c r="F45" s="1175"/>
      <c r="G45" s="1175"/>
      <c r="H45" s="1176"/>
      <c r="I45" s="333">
        <v>5908</v>
      </c>
      <c r="J45" s="334">
        <v>5870</v>
      </c>
      <c r="K45" s="334">
        <v>5877</v>
      </c>
      <c r="L45" s="334">
        <v>5924</v>
      </c>
      <c r="M45" s="335">
        <v>5562</v>
      </c>
    </row>
    <row r="46" spans="2:13" ht="27.75" customHeight="1" x14ac:dyDescent="0.15">
      <c r="B46" s="1171"/>
      <c r="C46" s="1172"/>
      <c r="D46" s="105"/>
      <c r="E46" s="1175" t="s">
        <v>36</v>
      </c>
      <c r="F46" s="1175"/>
      <c r="G46" s="1175"/>
      <c r="H46" s="1176"/>
      <c r="I46" s="333" t="s">
        <v>491</v>
      </c>
      <c r="J46" s="334" t="s">
        <v>491</v>
      </c>
      <c r="K46" s="334" t="s">
        <v>491</v>
      </c>
      <c r="L46" s="334" t="s">
        <v>491</v>
      </c>
      <c r="M46" s="335" t="s">
        <v>491</v>
      </c>
    </row>
    <row r="47" spans="2:13" ht="27.75" customHeight="1" x14ac:dyDescent="0.15">
      <c r="B47" s="1171"/>
      <c r="C47" s="1172"/>
      <c r="D47" s="106"/>
      <c r="E47" s="1185" t="s">
        <v>37</v>
      </c>
      <c r="F47" s="1186"/>
      <c r="G47" s="1186"/>
      <c r="H47" s="1187"/>
      <c r="I47" s="333" t="s">
        <v>491</v>
      </c>
      <c r="J47" s="334" t="s">
        <v>491</v>
      </c>
      <c r="K47" s="334" t="s">
        <v>491</v>
      </c>
      <c r="L47" s="334" t="s">
        <v>491</v>
      </c>
      <c r="M47" s="335" t="s">
        <v>491</v>
      </c>
    </row>
    <row r="48" spans="2:13" ht="27.75" customHeight="1" x14ac:dyDescent="0.15">
      <c r="B48" s="1171"/>
      <c r="C48" s="1172"/>
      <c r="D48" s="104"/>
      <c r="E48" s="1175" t="s">
        <v>38</v>
      </c>
      <c r="F48" s="1175"/>
      <c r="G48" s="1175"/>
      <c r="H48" s="1176"/>
      <c r="I48" s="333" t="s">
        <v>491</v>
      </c>
      <c r="J48" s="334" t="s">
        <v>491</v>
      </c>
      <c r="K48" s="334" t="s">
        <v>491</v>
      </c>
      <c r="L48" s="334" t="s">
        <v>491</v>
      </c>
      <c r="M48" s="335" t="s">
        <v>491</v>
      </c>
    </row>
    <row r="49" spans="2:13" ht="27.75" customHeight="1" x14ac:dyDescent="0.15">
      <c r="B49" s="1173"/>
      <c r="C49" s="1174"/>
      <c r="D49" s="104"/>
      <c r="E49" s="1175" t="s">
        <v>39</v>
      </c>
      <c r="F49" s="1175"/>
      <c r="G49" s="1175"/>
      <c r="H49" s="1176"/>
      <c r="I49" s="333" t="s">
        <v>491</v>
      </c>
      <c r="J49" s="334" t="s">
        <v>491</v>
      </c>
      <c r="K49" s="334" t="s">
        <v>491</v>
      </c>
      <c r="L49" s="334" t="s">
        <v>491</v>
      </c>
      <c r="M49" s="335" t="s">
        <v>491</v>
      </c>
    </row>
    <row r="50" spans="2:13" ht="27.75" customHeight="1" x14ac:dyDescent="0.15">
      <c r="B50" s="1169" t="s">
        <v>40</v>
      </c>
      <c r="C50" s="1170"/>
      <c r="D50" s="107"/>
      <c r="E50" s="1175" t="s">
        <v>41</v>
      </c>
      <c r="F50" s="1175"/>
      <c r="G50" s="1175"/>
      <c r="H50" s="1176"/>
      <c r="I50" s="333">
        <v>6818</v>
      </c>
      <c r="J50" s="334">
        <v>8902</v>
      </c>
      <c r="K50" s="334">
        <v>8886</v>
      </c>
      <c r="L50" s="334">
        <v>9320</v>
      </c>
      <c r="M50" s="335">
        <v>7869</v>
      </c>
    </row>
    <row r="51" spans="2:13" ht="27.75" customHeight="1" x14ac:dyDescent="0.15">
      <c r="B51" s="1171"/>
      <c r="C51" s="1172"/>
      <c r="D51" s="104"/>
      <c r="E51" s="1175" t="s">
        <v>42</v>
      </c>
      <c r="F51" s="1175"/>
      <c r="G51" s="1175"/>
      <c r="H51" s="1176"/>
      <c r="I51" s="333">
        <v>13435</v>
      </c>
      <c r="J51" s="334">
        <v>12716</v>
      </c>
      <c r="K51" s="334">
        <v>12251</v>
      </c>
      <c r="L51" s="334">
        <v>14764</v>
      </c>
      <c r="M51" s="335">
        <v>12862</v>
      </c>
    </row>
    <row r="52" spans="2:13" ht="27.75" customHeight="1" x14ac:dyDescent="0.15">
      <c r="B52" s="1173"/>
      <c r="C52" s="1174"/>
      <c r="D52" s="104"/>
      <c r="E52" s="1175" t="s">
        <v>43</v>
      </c>
      <c r="F52" s="1175"/>
      <c r="G52" s="1175"/>
      <c r="H52" s="1176"/>
      <c r="I52" s="333">
        <v>45242</v>
      </c>
      <c r="J52" s="334">
        <v>45092</v>
      </c>
      <c r="K52" s="334">
        <v>43646</v>
      </c>
      <c r="L52" s="334">
        <v>41330</v>
      </c>
      <c r="M52" s="335">
        <v>40794</v>
      </c>
    </row>
    <row r="53" spans="2:13" ht="27.75" customHeight="1" thickBot="1" x14ac:dyDescent="0.2">
      <c r="B53" s="1177" t="s">
        <v>19</v>
      </c>
      <c r="C53" s="1178"/>
      <c r="D53" s="108"/>
      <c r="E53" s="1179" t="s">
        <v>44</v>
      </c>
      <c r="F53" s="1179"/>
      <c r="G53" s="1179"/>
      <c r="H53" s="1180"/>
      <c r="I53" s="336">
        <v>10023</v>
      </c>
      <c r="J53" s="337">
        <v>6812</v>
      </c>
      <c r="K53" s="337">
        <v>4761</v>
      </c>
      <c r="L53" s="337">
        <v>3724</v>
      </c>
      <c r="M53" s="338">
        <v>3469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9l4OqHsuCUiKcaFTSXzNVqJLBsXfnBfoHBI0jHr6OFXHHwG1Jh/SPt66fH3E8Tf+yKLjslIAVBJOyDmTo33vZg==" saltValue="n31tES/5PJo9BMsJAFytH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election sqref="A1:A104857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339">
        <v>3539</v>
      </c>
      <c r="G55" s="339">
        <v>3914</v>
      </c>
      <c r="H55" s="340">
        <v>2520</v>
      </c>
    </row>
    <row r="56" spans="2:8" ht="52.5" customHeight="1" x14ac:dyDescent="0.15">
      <c r="B56" s="120"/>
      <c r="C56" s="1198" t="s">
        <v>47</v>
      </c>
      <c r="D56" s="1198"/>
      <c r="E56" s="1199"/>
      <c r="F56" s="341" t="s">
        <v>491</v>
      </c>
      <c r="G56" s="341" t="s">
        <v>491</v>
      </c>
      <c r="H56" s="342" t="s">
        <v>491</v>
      </c>
    </row>
    <row r="57" spans="2:8" ht="53.25" customHeight="1" x14ac:dyDescent="0.15">
      <c r="B57" s="120"/>
      <c r="C57" s="1200" t="s">
        <v>48</v>
      </c>
      <c r="D57" s="1200"/>
      <c r="E57" s="1201"/>
      <c r="F57" s="343">
        <v>3780</v>
      </c>
      <c r="G57" s="343">
        <v>3934</v>
      </c>
      <c r="H57" s="344">
        <v>5178</v>
      </c>
    </row>
    <row r="58" spans="2:8" ht="45.75" customHeight="1" x14ac:dyDescent="0.15">
      <c r="B58" s="121"/>
      <c r="C58" s="1188" t="s">
        <v>574</v>
      </c>
      <c r="D58" s="1189"/>
      <c r="E58" s="1190"/>
      <c r="F58" s="345" t="s">
        <v>579</v>
      </c>
      <c r="G58" s="345" t="s">
        <v>579</v>
      </c>
      <c r="H58" s="346">
        <v>1360</v>
      </c>
    </row>
    <row r="59" spans="2:8" ht="45.75" customHeight="1" x14ac:dyDescent="0.15">
      <c r="B59" s="121"/>
      <c r="C59" s="1188" t="s">
        <v>575</v>
      </c>
      <c r="D59" s="1189"/>
      <c r="E59" s="1190"/>
      <c r="F59" s="345">
        <v>817</v>
      </c>
      <c r="G59" s="345">
        <v>957</v>
      </c>
      <c r="H59" s="346">
        <v>1061</v>
      </c>
    </row>
    <row r="60" spans="2:8" ht="45.75" customHeight="1" x14ac:dyDescent="0.15">
      <c r="B60" s="121"/>
      <c r="C60" s="1188" t="s">
        <v>576</v>
      </c>
      <c r="D60" s="1189"/>
      <c r="E60" s="1190"/>
      <c r="F60" s="345">
        <v>654</v>
      </c>
      <c r="G60" s="345">
        <v>670</v>
      </c>
      <c r="H60" s="346">
        <v>616</v>
      </c>
    </row>
    <row r="61" spans="2:8" ht="45.75" customHeight="1" x14ac:dyDescent="0.15">
      <c r="B61" s="121"/>
      <c r="C61" s="1188" t="s">
        <v>577</v>
      </c>
      <c r="D61" s="1189"/>
      <c r="E61" s="1190"/>
      <c r="F61" s="345">
        <v>612</v>
      </c>
      <c r="G61" s="345">
        <v>612</v>
      </c>
      <c r="H61" s="346">
        <v>612</v>
      </c>
    </row>
    <row r="62" spans="2:8" ht="45.75" customHeight="1" thickBot="1" x14ac:dyDescent="0.2">
      <c r="B62" s="122"/>
      <c r="C62" s="1191" t="s">
        <v>578</v>
      </c>
      <c r="D62" s="1192"/>
      <c r="E62" s="1193"/>
      <c r="F62" s="347">
        <v>594</v>
      </c>
      <c r="G62" s="347">
        <v>595</v>
      </c>
      <c r="H62" s="348">
        <v>550</v>
      </c>
    </row>
    <row r="63" spans="2:8" ht="52.5" customHeight="1" thickBot="1" x14ac:dyDescent="0.2">
      <c r="B63" s="123"/>
      <c r="C63" s="1194" t="s">
        <v>49</v>
      </c>
      <c r="D63" s="1194"/>
      <c r="E63" s="1195"/>
      <c r="F63" s="349">
        <v>7319</v>
      </c>
      <c r="G63" s="349">
        <v>7848</v>
      </c>
      <c r="H63" s="350">
        <v>7699</v>
      </c>
    </row>
    <row r="64" spans="2:8" x14ac:dyDescent="0.15"/>
  </sheetData>
  <sheetProtection algorithmName="SHA-512" hashValue="uCUOCQQOUAXgvjjKS1/Q7Soo3vHgk0wSP43sDJzpaORUc63oaq3TC+3TLy4la+y5yG2NtxFBtuaTA75G6XMNxw==" saltValue="XxscJeRu/esEhsWMhXfB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62885</v>
      </c>
      <c r="E3" s="142"/>
      <c r="F3" s="143">
        <v>56416</v>
      </c>
      <c r="G3" s="144"/>
      <c r="H3" s="145"/>
    </row>
    <row r="4" spans="1:8" x14ac:dyDescent="0.15">
      <c r="A4" s="146"/>
      <c r="B4" s="147"/>
      <c r="C4" s="148"/>
      <c r="D4" s="149">
        <v>35423</v>
      </c>
      <c r="E4" s="150"/>
      <c r="F4" s="151">
        <v>32623</v>
      </c>
      <c r="G4" s="152"/>
      <c r="H4" s="153"/>
    </row>
    <row r="5" spans="1:8" x14ac:dyDescent="0.15">
      <c r="A5" s="134" t="s">
        <v>523</v>
      </c>
      <c r="B5" s="139"/>
      <c r="C5" s="140"/>
      <c r="D5" s="141">
        <v>52246</v>
      </c>
      <c r="E5" s="142"/>
      <c r="F5" s="143">
        <v>49217</v>
      </c>
      <c r="G5" s="144"/>
      <c r="H5" s="145"/>
    </row>
    <row r="6" spans="1:8" x14ac:dyDescent="0.15">
      <c r="A6" s="146"/>
      <c r="B6" s="147"/>
      <c r="C6" s="148"/>
      <c r="D6" s="149">
        <v>28854</v>
      </c>
      <c r="E6" s="150"/>
      <c r="F6" s="151">
        <v>27232</v>
      </c>
      <c r="G6" s="152"/>
      <c r="H6" s="153"/>
    </row>
    <row r="7" spans="1:8" x14ac:dyDescent="0.15">
      <c r="A7" s="134" t="s">
        <v>524</v>
      </c>
      <c r="B7" s="139"/>
      <c r="C7" s="140"/>
      <c r="D7" s="141">
        <v>53998</v>
      </c>
      <c r="E7" s="142"/>
      <c r="F7" s="143">
        <v>49211</v>
      </c>
      <c r="G7" s="144"/>
      <c r="H7" s="145"/>
    </row>
    <row r="8" spans="1:8" x14ac:dyDescent="0.15">
      <c r="A8" s="146"/>
      <c r="B8" s="147"/>
      <c r="C8" s="148"/>
      <c r="D8" s="149">
        <v>32813</v>
      </c>
      <c r="E8" s="150"/>
      <c r="F8" s="151">
        <v>28367</v>
      </c>
      <c r="G8" s="152"/>
      <c r="H8" s="153"/>
    </row>
    <row r="9" spans="1:8" x14ac:dyDescent="0.15">
      <c r="A9" s="134" t="s">
        <v>525</v>
      </c>
      <c r="B9" s="139"/>
      <c r="C9" s="140"/>
      <c r="D9" s="141">
        <v>39309</v>
      </c>
      <c r="E9" s="142"/>
      <c r="F9" s="143">
        <v>51738</v>
      </c>
      <c r="G9" s="144"/>
      <c r="H9" s="145"/>
    </row>
    <row r="10" spans="1:8" x14ac:dyDescent="0.15">
      <c r="A10" s="146"/>
      <c r="B10" s="147"/>
      <c r="C10" s="148"/>
      <c r="D10" s="149">
        <v>24739</v>
      </c>
      <c r="E10" s="150"/>
      <c r="F10" s="151">
        <v>30360</v>
      </c>
      <c r="G10" s="152"/>
      <c r="H10" s="153"/>
    </row>
    <row r="11" spans="1:8" x14ac:dyDescent="0.15">
      <c r="A11" s="134" t="s">
        <v>526</v>
      </c>
      <c r="B11" s="139"/>
      <c r="C11" s="140"/>
      <c r="D11" s="141">
        <v>60606</v>
      </c>
      <c r="E11" s="142"/>
      <c r="F11" s="143">
        <v>67158</v>
      </c>
      <c r="G11" s="144"/>
      <c r="H11" s="145"/>
    </row>
    <row r="12" spans="1:8" x14ac:dyDescent="0.15">
      <c r="A12" s="146"/>
      <c r="B12" s="147"/>
      <c r="C12" s="154"/>
      <c r="D12" s="149">
        <v>45478</v>
      </c>
      <c r="E12" s="150"/>
      <c r="F12" s="151">
        <v>42077</v>
      </c>
      <c r="G12" s="152"/>
      <c r="H12" s="153"/>
    </row>
    <row r="13" spans="1:8" x14ac:dyDescent="0.15">
      <c r="A13" s="134"/>
      <c r="B13" s="139"/>
      <c r="C13" s="140"/>
      <c r="D13" s="141">
        <v>53809</v>
      </c>
      <c r="E13" s="142"/>
      <c r="F13" s="143">
        <v>54748</v>
      </c>
      <c r="G13" s="155"/>
      <c r="H13" s="145"/>
    </row>
    <row r="14" spans="1:8" x14ac:dyDescent="0.15">
      <c r="A14" s="146"/>
      <c r="B14" s="147"/>
      <c r="C14" s="148"/>
      <c r="D14" s="149">
        <v>33461</v>
      </c>
      <c r="E14" s="150"/>
      <c r="F14" s="151">
        <v>32132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5.8</v>
      </c>
      <c r="C19" s="156">
        <f>ROUND(VALUE(SUBSTITUTE(実質収支比率等に係る経年分析!G$48,"▲","-")),2)</f>
        <v>7.88</v>
      </c>
      <c r="D19" s="156">
        <f>ROUND(VALUE(SUBSTITUTE(実質収支比率等に係る経年分析!H$48,"▲","-")),2)</f>
        <v>7.08</v>
      </c>
      <c r="E19" s="156">
        <f>ROUND(VALUE(SUBSTITUTE(実質収支比率等に係る経年分析!I$48,"▲","-")),2)</f>
        <v>6.81</v>
      </c>
      <c r="F19" s="156">
        <f>ROUND(VALUE(SUBSTITUTE(実質収支比率等に係る経年分析!J$48,"▲","-")),2)</f>
        <v>4.88</v>
      </c>
    </row>
    <row r="20" spans="1:11" x14ac:dyDescent="0.15">
      <c r="A20" s="156" t="s">
        <v>53</v>
      </c>
      <c r="B20" s="156">
        <f>ROUND(VALUE(SUBSTITUTE(実質収支比率等に係る経年分析!F$47,"▲","-")),2)</f>
        <v>10.06</v>
      </c>
      <c r="C20" s="156">
        <f>ROUND(VALUE(SUBSTITUTE(実質収支比率等に係る経年分析!G$47,"▲","-")),2)</f>
        <v>12.52</v>
      </c>
      <c r="D20" s="156">
        <f>ROUND(VALUE(SUBSTITUTE(実質収支比率等に係る経年分析!H$47,"▲","-")),2)</f>
        <v>12.86</v>
      </c>
      <c r="E20" s="156">
        <f>ROUND(VALUE(SUBSTITUTE(実質収支比率等に係る経年分析!I$47,"▲","-")),2)</f>
        <v>13.96</v>
      </c>
      <c r="F20" s="156">
        <f>ROUND(VALUE(SUBSTITUTE(実質収支比率等に係る経年分析!J$47,"▲","-")),2)</f>
        <v>8.8000000000000007</v>
      </c>
    </row>
    <row r="21" spans="1:11" x14ac:dyDescent="0.15">
      <c r="A21" s="156" t="s">
        <v>54</v>
      </c>
      <c r="B21" s="156">
        <f>IF(ISNUMBER(VALUE(SUBSTITUTE(実質収支比率等に係る経年分析!F$49,"▲","-"))),ROUND(VALUE(SUBSTITUTE(実質収支比率等に係る経年分析!F$49,"▲","-")),2),NA())</f>
        <v>-3.12</v>
      </c>
      <c r="C21" s="156">
        <f>IF(ISNUMBER(VALUE(SUBSTITUTE(実質収支比率等に係る経年分析!G$49,"▲","-"))),ROUND(VALUE(SUBSTITUTE(実質収支比率等に係る経年分析!G$49,"▲","-")),2),NA())</f>
        <v>4.97</v>
      </c>
      <c r="D21" s="156">
        <f>IF(ISNUMBER(VALUE(SUBSTITUTE(実質収支比率等に係る経年分析!H$49,"▲","-"))),ROUND(VALUE(SUBSTITUTE(実質収支比率等に係る経年分析!H$49,"▲","-")),2),NA())</f>
        <v>-0.86</v>
      </c>
      <c r="E21" s="156">
        <f>IF(ISNUMBER(VALUE(SUBSTITUTE(実質収支比率等に係る経年分析!I$49,"▲","-"))),ROUND(VALUE(SUBSTITUTE(実質収支比率等に係る経年分析!I$49,"▲","-")),2),NA())</f>
        <v>1.2</v>
      </c>
      <c r="F21" s="156">
        <f>IF(ISNUMBER(VALUE(SUBSTITUTE(実質収支比率等に係る経年分析!J$49,"▲","-"))),ROUND(VALUE(SUBSTITUTE(実質収支比率等に係る経年分析!J$49,"▲","-")),2),NA())</f>
        <v>-6.6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3.41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0.01</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後期高齢者医療保険特別会計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0.03</v>
      </c>
    </row>
    <row r="30" spans="1:11" x14ac:dyDescent="0.15">
      <c r="A30" s="157" t="str">
        <f>IF(連結実質赤字比率に係る赤字・黒字の構成分析!C$40="",NA(),連結実質赤字比率に係る赤字・黒字の構成分析!C$40)</f>
        <v>簡易水道事業会計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7.0000000000000007E-2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7.0000000000000007E-2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7.0000000000000007E-2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7.0000000000000007E-2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0.06</v>
      </c>
    </row>
    <row r="31" spans="1:11" x14ac:dyDescent="0.15">
      <c r="A31" s="157" t="str">
        <f>IF(連結実質赤字比率に係る赤字・黒字の構成分析!C$39="",NA(),連結実質赤字比率に係る赤字・黒字の構成分析!C$39)</f>
        <v>公共下水道事業会計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0.21</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0.56999999999999995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0.71</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0.99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1.56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1.36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0.94</v>
      </c>
    </row>
    <row r="34" spans="1:16" x14ac:dyDescent="0.15">
      <c r="A34" s="157" t="str">
        <f>IF(連結実質赤字比率に係る赤字・黒字の構成分析!C$36="",NA(),連結実質赤字比率に係る赤字・黒字の構成分析!C$36)</f>
        <v>公共用地取得特別会計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1.96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1.87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1.91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1.88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1.85</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5.79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7.88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7.04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6.78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4.88</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8.36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7.66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7.98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7.62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5708</v>
      </c>
      <c r="E42" s="158"/>
      <c r="F42" s="158"/>
      <c r="G42" s="158">
        <f>'実質公債費比率（分子）の構造'!L$52</f>
        <v>5362</v>
      </c>
      <c r="H42" s="158"/>
      <c r="I42" s="158"/>
      <c r="J42" s="158">
        <f>'実質公債費比率（分子）の構造'!M$52</f>
        <v>5538</v>
      </c>
      <c r="K42" s="158"/>
      <c r="L42" s="158"/>
      <c r="M42" s="158">
        <f>'実質公債費比率（分子）の構造'!N$52</f>
        <v>5636</v>
      </c>
      <c r="N42" s="158"/>
      <c r="O42" s="158"/>
      <c r="P42" s="158">
        <f>'実質公債費比率（分子）の構造'!O$52</f>
        <v>5414</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668</v>
      </c>
      <c r="C44" s="158"/>
      <c r="D44" s="158"/>
      <c r="E44" s="158">
        <f>'実質公債費比率（分子）の構造'!L$50</f>
        <v>665</v>
      </c>
      <c r="F44" s="158"/>
      <c r="G44" s="158"/>
      <c r="H44" s="158">
        <f>'実質公債費比率（分子）の構造'!M$50</f>
        <v>660</v>
      </c>
      <c r="I44" s="158"/>
      <c r="J44" s="158"/>
      <c r="K44" s="158">
        <f>'実質公債費比率（分子）の構造'!N$50</f>
        <v>647</v>
      </c>
      <c r="L44" s="158"/>
      <c r="M44" s="158"/>
      <c r="N44" s="158">
        <f>'実質公債費比率（分子）の構造'!O$50</f>
        <v>623</v>
      </c>
      <c r="O44" s="158"/>
      <c r="P44" s="158"/>
    </row>
    <row r="45" spans="1:16" x14ac:dyDescent="0.15">
      <c r="A45" s="158" t="s">
        <v>63</v>
      </c>
      <c r="B45" s="158">
        <f>'実質公債費比率（分子）の構造'!K$49</f>
        <v>556</v>
      </c>
      <c r="C45" s="158"/>
      <c r="D45" s="158"/>
      <c r="E45" s="158">
        <f>'実質公債費比率（分子）の構造'!L$49</f>
        <v>496</v>
      </c>
      <c r="F45" s="158"/>
      <c r="G45" s="158"/>
      <c r="H45" s="158">
        <f>'実質公債費比率（分子）の構造'!M$49</f>
        <v>472</v>
      </c>
      <c r="I45" s="158"/>
      <c r="J45" s="158"/>
      <c r="K45" s="158">
        <f>'実質公債費比率（分子）の構造'!N$49</f>
        <v>454</v>
      </c>
      <c r="L45" s="158"/>
      <c r="M45" s="158"/>
      <c r="N45" s="158">
        <f>'実質公債費比率（分子）の構造'!O$49</f>
        <v>462</v>
      </c>
      <c r="O45" s="158"/>
      <c r="P45" s="158"/>
    </row>
    <row r="46" spans="1:16" x14ac:dyDescent="0.15">
      <c r="A46" s="158" t="s">
        <v>64</v>
      </c>
      <c r="B46" s="158">
        <f>'実質公債費比率（分子）の構造'!K$48</f>
        <v>1048</v>
      </c>
      <c r="C46" s="158"/>
      <c r="D46" s="158"/>
      <c r="E46" s="158">
        <f>'実質公債費比率（分子）の構造'!L$48</f>
        <v>962</v>
      </c>
      <c r="F46" s="158"/>
      <c r="G46" s="158"/>
      <c r="H46" s="158">
        <f>'実質公債費比率（分子）の構造'!M$48</f>
        <v>1026</v>
      </c>
      <c r="I46" s="158"/>
      <c r="J46" s="158"/>
      <c r="K46" s="158">
        <f>'実質公債費比率（分子）の構造'!N$48</f>
        <v>1105</v>
      </c>
      <c r="L46" s="158"/>
      <c r="M46" s="158"/>
      <c r="N46" s="158">
        <f>'実質公債費比率（分子）の構造'!O$48</f>
        <v>1120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5229</v>
      </c>
      <c r="C49" s="158"/>
      <c r="D49" s="158"/>
      <c r="E49" s="158">
        <f>'実質公債費比率（分子）の構造'!L$45</f>
        <v>4980</v>
      </c>
      <c r="F49" s="158"/>
      <c r="G49" s="158"/>
      <c r="H49" s="158">
        <f>'実質公債費比率（分子）の構造'!M$45</f>
        <v>5233</v>
      </c>
      <c r="I49" s="158"/>
      <c r="J49" s="158"/>
      <c r="K49" s="158">
        <f>'実質公債費比率（分子）の構造'!N$45</f>
        <v>5446</v>
      </c>
      <c r="L49" s="158"/>
      <c r="M49" s="158"/>
      <c r="N49" s="158">
        <f>'実質公債費比率（分子）の構造'!O$45</f>
        <v>5018</v>
      </c>
      <c r="O49" s="158"/>
      <c r="P49" s="158"/>
    </row>
    <row r="50" spans="1:16" x14ac:dyDescent="0.15">
      <c r="A50" s="158" t="s">
        <v>67</v>
      </c>
      <c r="B50" s="158" t="e">
        <f>NA()</f>
        <v>#N/A</v>
      </c>
      <c r="C50" s="158">
        <f>IF(ISNUMBER('実質公債費比率（分子）の構造'!K$53),'実質公債費比率（分子）の構造'!K$53,NA())</f>
        <v>1793</v>
      </c>
      <c r="D50" s="158" t="e">
        <f>NA()</f>
        <v>#N/A</v>
      </c>
      <c r="E50" s="158" t="e">
        <f>NA()</f>
        <v>#N/A</v>
      </c>
      <c r="F50" s="158">
        <f>IF(ISNUMBER('実質公債費比率（分子）の構造'!L$53),'実質公債費比率（分子）の構造'!L$53,NA())</f>
        <v>1741</v>
      </c>
      <c r="G50" s="158" t="e">
        <f>NA()</f>
        <v>#N/A</v>
      </c>
      <c r="H50" s="158" t="e">
        <f>NA()</f>
        <v>#N/A</v>
      </c>
      <c r="I50" s="158">
        <f>IF(ISNUMBER('実質公債費比率（分子）の構造'!M$53),'実質公債費比率（分子）の構造'!M$53,NA())</f>
        <v>1853</v>
      </c>
      <c r="J50" s="158" t="e">
        <f>NA()</f>
        <v>#N/A</v>
      </c>
      <c r="K50" s="158" t="e">
        <f>NA()</f>
        <v>#N/A</v>
      </c>
      <c r="L50" s="158">
        <f>IF(ISNUMBER('実質公債費比率（分子）の構造'!N$53),'実質公債費比率（分子）の構造'!N$53,NA())</f>
        <v>2016</v>
      </c>
      <c r="M50" s="158" t="e">
        <f>NA()</f>
        <v>#N/A</v>
      </c>
      <c r="N50" s="158" t="e">
        <f>NA()</f>
        <v>#N/A</v>
      </c>
      <c r="O50" s="158">
        <f>IF(ISNUMBER('実質公債費比率（分子）の構造'!O$53),'実質公債費比率（分子）の構造'!O$53,NA())</f>
        <v>1809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45242</v>
      </c>
      <c r="E56" s="157"/>
      <c r="F56" s="157"/>
      <c r="G56" s="157">
        <f>'将来負担比率（分子）の構造'!J$52</f>
        <v>45092</v>
      </c>
      <c r="H56" s="157"/>
      <c r="I56" s="157"/>
      <c r="J56" s="157">
        <f>'将来負担比率（分子）の構造'!K$52</f>
        <v>43646</v>
      </c>
      <c r="K56" s="157"/>
      <c r="L56" s="157"/>
      <c r="M56" s="157">
        <f>'将来負担比率（分子）の構造'!L$52</f>
        <v>41330</v>
      </c>
      <c r="N56" s="157"/>
      <c r="O56" s="157"/>
      <c r="P56" s="157">
        <f>'将来負担比率（分子）の構造'!M$52</f>
        <v>40794</v>
      </c>
    </row>
    <row r="57" spans="1:16" x14ac:dyDescent="0.15">
      <c r="A57" s="157" t="s">
        <v>42</v>
      </c>
      <c r="B57" s="157"/>
      <c r="C57" s="157"/>
      <c r="D57" s="157">
        <f>'将来負担比率（分子）の構造'!I$51</f>
        <v>13435</v>
      </c>
      <c r="E57" s="157"/>
      <c r="F57" s="157"/>
      <c r="G57" s="157">
        <f>'将来負担比率（分子）の構造'!J$51</f>
        <v>12716</v>
      </c>
      <c r="H57" s="157"/>
      <c r="I57" s="157"/>
      <c r="J57" s="157">
        <f>'将来負担比率（分子）の構造'!K$51</f>
        <v>12251</v>
      </c>
      <c r="K57" s="157"/>
      <c r="L57" s="157"/>
      <c r="M57" s="157">
        <f>'将来負担比率（分子）の構造'!L$51</f>
        <v>14764</v>
      </c>
      <c r="N57" s="157"/>
      <c r="O57" s="157"/>
      <c r="P57" s="157">
        <f>'将来負担比率（分子）の構造'!M$51</f>
        <v>12862</v>
      </c>
    </row>
    <row r="58" spans="1:16" x14ac:dyDescent="0.15">
      <c r="A58" s="157" t="s">
        <v>41</v>
      </c>
      <c r="B58" s="157"/>
      <c r="C58" s="157"/>
      <c r="D58" s="157">
        <f>'将来負担比率（分子）の構造'!I$50</f>
        <v>6818</v>
      </c>
      <c r="E58" s="157"/>
      <c r="F58" s="157"/>
      <c r="G58" s="157">
        <f>'将来負担比率（分子）の構造'!J$50</f>
        <v>8902</v>
      </c>
      <c r="H58" s="157"/>
      <c r="I58" s="157"/>
      <c r="J58" s="157">
        <f>'将来負担比率（分子）の構造'!K$50</f>
        <v>8886</v>
      </c>
      <c r="K58" s="157"/>
      <c r="L58" s="157"/>
      <c r="M58" s="157">
        <f>'将来負担比率（分子）の構造'!L$50</f>
        <v>9320</v>
      </c>
      <c r="N58" s="157"/>
      <c r="O58" s="157"/>
      <c r="P58" s="157">
        <f>'将来負担比率（分子）の構造'!M$50</f>
        <v>7869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5908</v>
      </c>
      <c r="C62" s="157"/>
      <c r="D62" s="157"/>
      <c r="E62" s="157">
        <f>'将来負担比率（分子）の構造'!J$45</f>
        <v>5870</v>
      </c>
      <c r="F62" s="157"/>
      <c r="G62" s="157"/>
      <c r="H62" s="157">
        <f>'将来負担比率（分子）の構造'!K$45</f>
        <v>5877</v>
      </c>
      <c r="I62" s="157"/>
      <c r="J62" s="157"/>
      <c r="K62" s="157">
        <f>'将来負担比率（分子）の構造'!L$45</f>
        <v>5924</v>
      </c>
      <c r="L62" s="157"/>
      <c r="M62" s="157"/>
      <c r="N62" s="157">
        <f>'将来負担比率（分子）の構造'!M$45</f>
        <v>5562</v>
      </c>
      <c r="O62" s="157"/>
      <c r="P62" s="157"/>
    </row>
    <row r="63" spans="1:16" x14ac:dyDescent="0.15">
      <c r="A63" s="157" t="s">
        <v>34</v>
      </c>
      <c r="B63" s="157">
        <f>'将来負担比率（分子）の構造'!I$44</f>
        <v>5537</v>
      </c>
      <c r="C63" s="157"/>
      <c r="D63" s="157"/>
      <c r="E63" s="157">
        <f>'将来負担比率（分子）の構造'!J$44</f>
        <v>5103</v>
      </c>
      <c r="F63" s="157"/>
      <c r="G63" s="157"/>
      <c r="H63" s="157">
        <f>'将来負担比率（分子）の構造'!K$44</f>
        <v>4740</v>
      </c>
      <c r="I63" s="157"/>
      <c r="J63" s="157"/>
      <c r="K63" s="157">
        <f>'将来負担比率（分子）の構造'!L$44</f>
        <v>4504</v>
      </c>
      <c r="L63" s="157"/>
      <c r="M63" s="157"/>
      <c r="N63" s="157">
        <f>'将来負担比率（分子）の構造'!M$44</f>
        <v>4268</v>
      </c>
      <c r="O63" s="157"/>
      <c r="P63" s="157"/>
    </row>
    <row r="64" spans="1:16" x14ac:dyDescent="0.15">
      <c r="A64" s="157" t="s">
        <v>33</v>
      </c>
      <c r="B64" s="157">
        <f>'将来負担比率（分子）の構造'!I$43</f>
        <v>15011</v>
      </c>
      <c r="C64" s="157"/>
      <c r="D64" s="157"/>
      <c r="E64" s="157">
        <f>'将来負担比率（分子）の構造'!J$43</f>
        <v>13465</v>
      </c>
      <c r="F64" s="157"/>
      <c r="G64" s="157"/>
      <c r="H64" s="157">
        <f>'将来負担比率（分子）の構造'!K$43</f>
        <v>12167</v>
      </c>
      <c r="I64" s="157"/>
      <c r="J64" s="157"/>
      <c r="K64" s="157">
        <f>'将来負担比率（分子）の構造'!L$43</f>
        <v>15622</v>
      </c>
      <c r="L64" s="157"/>
      <c r="M64" s="157"/>
      <c r="N64" s="157">
        <f>'将来負担比率（分子）の構造'!M$43</f>
        <v>12332</v>
      </c>
      <c r="O64" s="157"/>
      <c r="P64" s="157"/>
    </row>
    <row r="65" spans="1:16" x14ac:dyDescent="0.15">
      <c r="A65" s="157" t="s">
        <v>32</v>
      </c>
      <c r="B65" s="157">
        <f>'将来負担比率（分子）の構造'!I$42</f>
        <v>4307</v>
      </c>
      <c r="C65" s="157"/>
      <c r="D65" s="157"/>
      <c r="E65" s="157">
        <f>'将来負担比率（分子）の構造'!J$42</f>
        <v>3697</v>
      </c>
      <c r="F65" s="157"/>
      <c r="G65" s="157"/>
      <c r="H65" s="157">
        <f>'将来負担比率（分子）の構造'!K$42</f>
        <v>3091</v>
      </c>
      <c r="I65" s="157"/>
      <c r="J65" s="157"/>
      <c r="K65" s="157">
        <f>'将来負担比率（分子）の構造'!L$42</f>
        <v>2483</v>
      </c>
      <c r="L65" s="157"/>
      <c r="M65" s="157"/>
      <c r="N65" s="157">
        <f>'将来負担比率（分子）の構造'!M$42</f>
        <v>1895</v>
      </c>
      <c r="O65" s="157"/>
      <c r="P65" s="157"/>
    </row>
    <row r="66" spans="1:16" x14ac:dyDescent="0.15">
      <c r="A66" s="157" t="s">
        <v>31</v>
      </c>
      <c r="B66" s="157">
        <f>'将来負担比率（分子）の構造'!I$41</f>
        <v>44755</v>
      </c>
      <c r="C66" s="157"/>
      <c r="D66" s="157"/>
      <c r="E66" s="157">
        <f>'将来負担比率（分子）の構造'!J$41</f>
        <v>45387</v>
      </c>
      <c r="F66" s="157"/>
      <c r="G66" s="157"/>
      <c r="H66" s="157">
        <f>'将来負担比率（分子）の構造'!K$41</f>
        <v>43669</v>
      </c>
      <c r="I66" s="157"/>
      <c r="J66" s="157"/>
      <c r="K66" s="157">
        <f>'将来負担比率（分子）の構造'!L$41</f>
        <v>40605</v>
      </c>
      <c r="L66" s="157"/>
      <c r="M66" s="157"/>
      <c r="N66" s="157">
        <f>'将来負担比率（分子）の構造'!M$41</f>
        <v>40938</v>
      </c>
      <c r="O66" s="157"/>
      <c r="P66" s="157"/>
    </row>
    <row r="67" spans="1:16" x14ac:dyDescent="0.15">
      <c r="A67" s="157" t="s">
        <v>71</v>
      </c>
      <c r="B67" s="157" t="e">
        <f>NA()</f>
        <v>#N/A</v>
      </c>
      <c r="C67" s="157">
        <f>IF(ISNUMBER('将来負担比率（分子）の構造'!I$53), IF('将来負担比率（分子）の構造'!I$53 &lt; 0, 0, '将来負担比率（分子）の構造'!I$53), NA())</f>
        <v>10023</v>
      </c>
      <c r="D67" s="157" t="e">
        <f>NA()</f>
        <v>#N/A</v>
      </c>
      <c r="E67" s="157" t="e">
        <f>NA()</f>
        <v>#N/A</v>
      </c>
      <c r="F67" s="157">
        <f>IF(ISNUMBER('将来負担比率（分子）の構造'!J$53), IF('将来負担比率（分子）の構造'!J$53 &lt; 0, 0, '将来負担比率（分子）の構造'!J$53), NA())</f>
        <v>6812</v>
      </c>
      <c r="G67" s="157" t="e">
        <f>NA()</f>
        <v>#N/A</v>
      </c>
      <c r="H67" s="157" t="e">
        <f>NA()</f>
        <v>#N/A</v>
      </c>
      <c r="I67" s="157">
        <f>IF(ISNUMBER('将来負担比率（分子）の構造'!K$53), IF('将来負担比率（分子）の構造'!K$53 &lt; 0, 0, '将来負担比率（分子）の構造'!K$53), NA())</f>
        <v>4761</v>
      </c>
      <c r="J67" s="157" t="e">
        <f>NA()</f>
        <v>#N/A</v>
      </c>
      <c r="K67" s="157" t="e">
        <f>NA()</f>
        <v>#N/A</v>
      </c>
      <c r="L67" s="157">
        <f>IF(ISNUMBER('将来負担比率（分子）の構造'!L$53), IF('将来負担比率（分子）の構造'!L$53 &lt; 0, 0, '将来負担比率（分子）の構造'!L$53), NA())</f>
        <v>3724</v>
      </c>
      <c r="M67" s="157" t="e">
        <f>NA()</f>
        <v>#N/A</v>
      </c>
      <c r="N67" s="157" t="e">
        <f>NA()</f>
        <v>#N/A</v>
      </c>
      <c r="O67" s="157">
        <f>IF(ISNUMBER('将来負担比率（分子）の構造'!M$53), IF('将来負担比率（分子）の構造'!M$53 &lt; 0, 0, '将来負担比率（分子）の構造'!M$53), NA())</f>
        <v>3469</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3539</v>
      </c>
      <c r="C72" s="161">
        <f>基金残高に係る経年分析!G55</f>
        <v>3914</v>
      </c>
      <c r="D72" s="161">
        <f>基金残高に係る経年分析!H55</f>
        <v>2520</v>
      </c>
    </row>
    <row r="73" spans="1:16" x14ac:dyDescent="0.15">
      <c r="A73" s="160" t="s">
        <v>74</v>
      </c>
      <c r="B73" s="161" t="str">
        <f>基金残高に係る経年分析!F56</f>
        <v>-</v>
      </c>
      <c r="C73" s="161" t="str">
        <f>基金残高に係る経年分析!G56</f>
        <v>-</v>
      </c>
      <c r="D73" s="161" t="str">
        <f>基金残高に係る経年分析!H56</f>
        <v>-</v>
      </c>
    </row>
    <row r="74" spans="1:16" x14ac:dyDescent="0.15">
      <c r="A74" s="160" t="s">
        <v>75</v>
      </c>
      <c r="B74" s="161">
        <f>基金残高に係る経年分析!F57</f>
        <v>3780</v>
      </c>
      <c r="C74" s="161">
        <f>基金残高に係る経年分析!G57</f>
        <v>3934</v>
      </c>
      <c r="D74" s="161">
        <f>基金残高に係る経年分析!H57</f>
        <v>5178</v>
      </c>
    </row>
  </sheetData>
  <sheetProtection algorithmName="SHA-512" hashValue="OL2b0BC4515/faefq+4eeDZVlSraEULC4l1Bmn6hnSNEjAxfF5yCCF7wurFZwaxeFKbVVjPLfVeKUAikrF8QjQ==" saltValue="rjZYoc4K1ih8jbM9Ud2T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21040025</v>
      </c>
      <c r="S5" s="664"/>
      <c r="T5" s="664"/>
      <c r="U5" s="664"/>
      <c r="V5" s="664"/>
      <c r="W5" s="664"/>
      <c r="X5" s="664"/>
      <c r="Y5" s="689"/>
      <c r="Z5" s="702">
        <v>36.4</v>
      </c>
      <c r="AA5" s="702"/>
      <c r="AB5" s="702"/>
      <c r="AC5" s="702"/>
      <c r="AD5" s="703">
        <v>19371675</v>
      </c>
      <c r="AE5" s="703"/>
      <c r="AF5" s="703"/>
      <c r="AG5" s="703"/>
      <c r="AH5" s="703"/>
      <c r="AI5" s="703"/>
      <c r="AJ5" s="703"/>
      <c r="AK5" s="703"/>
      <c r="AL5" s="690">
        <v>66.7</v>
      </c>
      <c r="AM5" s="672"/>
      <c r="AN5" s="672"/>
      <c r="AO5" s="691"/>
      <c r="AP5" s="666" t="s">
        <v>216</v>
      </c>
      <c r="AQ5" s="667"/>
      <c r="AR5" s="667"/>
      <c r="AS5" s="667"/>
      <c r="AT5" s="667"/>
      <c r="AU5" s="667"/>
      <c r="AV5" s="667"/>
      <c r="AW5" s="667"/>
      <c r="AX5" s="667"/>
      <c r="AY5" s="667"/>
      <c r="AZ5" s="667"/>
      <c r="BA5" s="667"/>
      <c r="BB5" s="667"/>
      <c r="BC5" s="667"/>
      <c r="BD5" s="667"/>
      <c r="BE5" s="667"/>
      <c r="BF5" s="668"/>
      <c r="BG5" s="608">
        <v>19342415</v>
      </c>
      <c r="BH5" s="609"/>
      <c r="BI5" s="609"/>
      <c r="BJ5" s="609"/>
      <c r="BK5" s="609"/>
      <c r="BL5" s="609"/>
      <c r="BM5" s="609"/>
      <c r="BN5" s="610"/>
      <c r="BO5" s="646">
        <v>91.9</v>
      </c>
      <c r="BP5" s="646"/>
      <c r="BQ5" s="646"/>
      <c r="BR5" s="646"/>
      <c r="BS5" s="647" t="s">
        <v>122</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572923</v>
      </c>
      <c r="S6" s="609"/>
      <c r="T6" s="609"/>
      <c r="U6" s="609"/>
      <c r="V6" s="609"/>
      <c r="W6" s="609"/>
      <c r="X6" s="609"/>
      <c r="Y6" s="610"/>
      <c r="Z6" s="646">
        <v>1</v>
      </c>
      <c r="AA6" s="646"/>
      <c r="AB6" s="646"/>
      <c r="AC6" s="646"/>
      <c r="AD6" s="647">
        <v>572923</v>
      </c>
      <c r="AE6" s="647"/>
      <c r="AF6" s="647"/>
      <c r="AG6" s="647"/>
      <c r="AH6" s="647"/>
      <c r="AI6" s="647"/>
      <c r="AJ6" s="647"/>
      <c r="AK6" s="647"/>
      <c r="AL6" s="611">
        <v>2</v>
      </c>
      <c r="AM6" s="612"/>
      <c r="AN6" s="612"/>
      <c r="AO6" s="648"/>
      <c r="AP6" s="605" t="s">
        <v>221</v>
      </c>
      <c r="AQ6" s="606"/>
      <c r="AR6" s="606"/>
      <c r="AS6" s="606"/>
      <c r="AT6" s="606"/>
      <c r="AU6" s="606"/>
      <c r="AV6" s="606"/>
      <c r="AW6" s="606"/>
      <c r="AX6" s="606"/>
      <c r="AY6" s="606"/>
      <c r="AZ6" s="606"/>
      <c r="BA6" s="606"/>
      <c r="BB6" s="606"/>
      <c r="BC6" s="606"/>
      <c r="BD6" s="606"/>
      <c r="BE6" s="606"/>
      <c r="BF6" s="607"/>
      <c r="BG6" s="608">
        <v>19342415</v>
      </c>
      <c r="BH6" s="609"/>
      <c r="BI6" s="609"/>
      <c r="BJ6" s="609"/>
      <c r="BK6" s="609"/>
      <c r="BL6" s="609"/>
      <c r="BM6" s="609"/>
      <c r="BN6" s="610"/>
      <c r="BO6" s="646">
        <v>91.9</v>
      </c>
      <c r="BP6" s="646"/>
      <c r="BQ6" s="646"/>
      <c r="BR6" s="646"/>
      <c r="BS6" s="647" t="s">
        <v>122</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261780</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261715</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8884</v>
      </c>
      <c r="S7" s="609"/>
      <c r="T7" s="609"/>
      <c r="U7" s="609"/>
      <c r="V7" s="609"/>
      <c r="W7" s="609"/>
      <c r="X7" s="609"/>
      <c r="Y7" s="610"/>
      <c r="Z7" s="646">
        <v>0</v>
      </c>
      <c r="AA7" s="646"/>
      <c r="AB7" s="646"/>
      <c r="AC7" s="646"/>
      <c r="AD7" s="647">
        <v>8884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8174617</v>
      </c>
      <c r="BH7" s="609"/>
      <c r="BI7" s="609"/>
      <c r="BJ7" s="609"/>
      <c r="BK7" s="609"/>
      <c r="BL7" s="609"/>
      <c r="BM7" s="609"/>
      <c r="BN7" s="610"/>
      <c r="BO7" s="646">
        <v>38.9</v>
      </c>
      <c r="BP7" s="646"/>
      <c r="BQ7" s="646"/>
      <c r="BR7" s="646"/>
      <c r="BS7" s="647" t="s">
        <v>122</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7252981</v>
      </c>
      <c r="CS7" s="609"/>
      <c r="CT7" s="609"/>
      <c r="CU7" s="609"/>
      <c r="CV7" s="609"/>
      <c r="CW7" s="609"/>
      <c r="CX7" s="609"/>
      <c r="CY7" s="610"/>
      <c r="CZ7" s="646">
        <v>12.9</v>
      </c>
      <c r="DA7" s="646"/>
      <c r="DB7" s="646"/>
      <c r="DC7" s="646"/>
      <c r="DD7" s="614">
        <v>241305</v>
      </c>
      <c r="DE7" s="609"/>
      <c r="DF7" s="609"/>
      <c r="DG7" s="609"/>
      <c r="DH7" s="609"/>
      <c r="DI7" s="609"/>
      <c r="DJ7" s="609"/>
      <c r="DK7" s="609"/>
      <c r="DL7" s="609"/>
      <c r="DM7" s="609"/>
      <c r="DN7" s="609"/>
      <c r="DO7" s="609"/>
      <c r="DP7" s="610"/>
      <c r="DQ7" s="614">
        <v>4963349</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163359</v>
      </c>
      <c r="S8" s="609"/>
      <c r="T8" s="609"/>
      <c r="U8" s="609"/>
      <c r="V8" s="609"/>
      <c r="W8" s="609"/>
      <c r="X8" s="609"/>
      <c r="Y8" s="610"/>
      <c r="Z8" s="646">
        <v>0.3</v>
      </c>
      <c r="AA8" s="646"/>
      <c r="AB8" s="646"/>
      <c r="AC8" s="646"/>
      <c r="AD8" s="647">
        <v>163359</v>
      </c>
      <c r="AE8" s="647"/>
      <c r="AF8" s="647"/>
      <c r="AG8" s="647"/>
      <c r="AH8" s="647"/>
      <c r="AI8" s="647"/>
      <c r="AJ8" s="647"/>
      <c r="AK8" s="647"/>
      <c r="AL8" s="611">
        <v>0.6</v>
      </c>
      <c r="AM8" s="612"/>
      <c r="AN8" s="612"/>
      <c r="AO8" s="648"/>
      <c r="AP8" s="605" t="s">
        <v>227</v>
      </c>
      <c r="AQ8" s="606"/>
      <c r="AR8" s="606"/>
      <c r="AS8" s="606"/>
      <c r="AT8" s="606"/>
      <c r="AU8" s="606"/>
      <c r="AV8" s="606"/>
      <c r="AW8" s="606"/>
      <c r="AX8" s="606"/>
      <c r="AY8" s="606"/>
      <c r="AZ8" s="606"/>
      <c r="BA8" s="606"/>
      <c r="BB8" s="606"/>
      <c r="BC8" s="606"/>
      <c r="BD8" s="606"/>
      <c r="BE8" s="606"/>
      <c r="BF8" s="607"/>
      <c r="BG8" s="608">
        <v>197338</v>
      </c>
      <c r="BH8" s="609"/>
      <c r="BI8" s="609"/>
      <c r="BJ8" s="609"/>
      <c r="BK8" s="609"/>
      <c r="BL8" s="609"/>
      <c r="BM8" s="609"/>
      <c r="BN8" s="610"/>
      <c r="BO8" s="646">
        <v>0.9</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19304981</v>
      </c>
      <c r="CS8" s="609"/>
      <c r="CT8" s="609"/>
      <c r="CU8" s="609"/>
      <c r="CV8" s="609"/>
      <c r="CW8" s="609"/>
      <c r="CX8" s="609"/>
      <c r="CY8" s="610"/>
      <c r="CZ8" s="646">
        <v>34.299999999999997</v>
      </c>
      <c r="DA8" s="646"/>
      <c r="DB8" s="646"/>
      <c r="DC8" s="646"/>
      <c r="DD8" s="614">
        <v>183218</v>
      </c>
      <c r="DE8" s="609"/>
      <c r="DF8" s="609"/>
      <c r="DG8" s="609"/>
      <c r="DH8" s="609"/>
      <c r="DI8" s="609"/>
      <c r="DJ8" s="609"/>
      <c r="DK8" s="609"/>
      <c r="DL8" s="609"/>
      <c r="DM8" s="609"/>
      <c r="DN8" s="609"/>
      <c r="DO8" s="609"/>
      <c r="DP8" s="610"/>
      <c r="DQ8" s="614">
        <v>10313599</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281471</v>
      </c>
      <c r="S9" s="609"/>
      <c r="T9" s="609"/>
      <c r="U9" s="609"/>
      <c r="V9" s="609"/>
      <c r="W9" s="609"/>
      <c r="X9" s="609"/>
      <c r="Y9" s="610"/>
      <c r="Z9" s="646">
        <v>0.5</v>
      </c>
      <c r="AA9" s="646"/>
      <c r="AB9" s="646"/>
      <c r="AC9" s="646"/>
      <c r="AD9" s="647">
        <v>281471</v>
      </c>
      <c r="AE9" s="647"/>
      <c r="AF9" s="647"/>
      <c r="AG9" s="647"/>
      <c r="AH9" s="647"/>
      <c r="AI9" s="647"/>
      <c r="AJ9" s="647"/>
      <c r="AK9" s="647"/>
      <c r="AL9" s="611">
        <v>1</v>
      </c>
      <c r="AM9" s="612"/>
      <c r="AN9" s="612"/>
      <c r="AO9" s="648"/>
      <c r="AP9" s="605" t="s">
        <v>230</v>
      </c>
      <c r="AQ9" s="606"/>
      <c r="AR9" s="606"/>
      <c r="AS9" s="606"/>
      <c r="AT9" s="606"/>
      <c r="AU9" s="606"/>
      <c r="AV9" s="606"/>
      <c r="AW9" s="606"/>
      <c r="AX9" s="606"/>
      <c r="AY9" s="606"/>
      <c r="AZ9" s="606"/>
      <c r="BA9" s="606"/>
      <c r="BB9" s="606"/>
      <c r="BC9" s="606"/>
      <c r="BD9" s="606"/>
      <c r="BE9" s="606"/>
      <c r="BF9" s="607"/>
      <c r="BG9" s="608">
        <v>6235908</v>
      </c>
      <c r="BH9" s="609"/>
      <c r="BI9" s="609"/>
      <c r="BJ9" s="609"/>
      <c r="BK9" s="609"/>
      <c r="BL9" s="609"/>
      <c r="BM9" s="609"/>
      <c r="BN9" s="610"/>
      <c r="BO9" s="646">
        <v>29.6</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5597503</v>
      </c>
      <c r="CS9" s="609"/>
      <c r="CT9" s="609"/>
      <c r="CU9" s="609"/>
      <c r="CV9" s="609"/>
      <c r="CW9" s="609"/>
      <c r="CX9" s="609"/>
      <c r="CY9" s="610"/>
      <c r="CZ9" s="646">
        <v>10</v>
      </c>
      <c r="DA9" s="646"/>
      <c r="DB9" s="646"/>
      <c r="DC9" s="646"/>
      <c r="DD9" s="614">
        <v>275665</v>
      </c>
      <c r="DE9" s="609"/>
      <c r="DF9" s="609"/>
      <c r="DG9" s="609"/>
      <c r="DH9" s="609"/>
      <c r="DI9" s="609"/>
      <c r="DJ9" s="609"/>
      <c r="DK9" s="609"/>
      <c r="DL9" s="609"/>
      <c r="DM9" s="609"/>
      <c r="DN9" s="609"/>
      <c r="DO9" s="609"/>
      <c r="DP9" s="610"/>
      <c r="DQ9" s="614">
        <v>4854192</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418599</v>
      </c>
      <c r="BH10" s="609"/>
      <c r="BI10" s="609"/>
      <c r="BJ10" s="609"/>
      <c r="BK10" s="609"/>
      <c r="BL10" s="609"/>
      <c r="BM10" s="609"/>
      <c r="BN10" s="610"/>
      <c r="BO10" s="646">
        <v>2</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1567855</v>
      </c>
      <c r="CS10" s="609"/>
      <c r="CT10" s="609"/>
      <c r="CU10" s="609"/>
      <c r="CV10" s="609"/>
      <c r="CW10" s="609"/>
      <c r="CX10" s="609"/>
      <c r="CY10" s="610"/>
      <c r="CZ10" s="646">
        <v>2.8</v>
      </c>
      <c r="DA10" s="646"/>
      <c r="DB10" s="646"/>
      <c r="DC10" s="646"/>
      <c r="DD10" s="614" t="s">
        <v>122</v>
      </c>
      <c r="DE10" s="609"/>
      <c r="DF10" s="609"/>
      <c r="DG10" s="609"/>
      <c r="DH10" s="609"/>
      <c r="DI10" s="609"/>
      <c r="DJ10" s="609"/>
      <c r="DK10" s="609"/>
      <c r="DL10" s="609"/>
      <c r="DM10" s="609"/>
      <c r="DN10" s="609"/>
      <c r="DO10" s="609"/>
      <c r="DP10" s="610"/>
      <c r="DQ10" s="614">
        <v>13076</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3102187</v>
      </c>
      <c r="S11" s="609"/>
      <c r="T11" s="609"/>
      <c r="U11" s="609"/>
      <c r="V11" s="609"/>
      <c r="W11" s="609"/>
      <c r="X11" s="609"/>
      <c r="Y11" s="610"/>
      <c r="Z11" s="611">
        <v>5.4</v>
      </c>
      <c r="AA11" s="612"/>
      <c r="AB11" s="612"/>
      <c r="AC11" s="613"/>
      <c r="AD11" s="614">
        <v>3102187</v>
      </c>
      <c r="AE11" s="609"/>
      <c r="AF11" s="609"/>
      <c r="AG11" s="609"/>
      <c r="AH11" s="609"/>
      <c r="AI11" s="609"/>
      <c r="AJ11" s="609"/>
      <c r="AK11" s="610"/>
      <c r="AL11" s="611">
        <v>10.7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1322772</v>
      </c>
      <c r="BH11" s="609"/>
      <c r="BI11" s="609"/>
      <c r="BJ11" s="609"/>
      <c r="BK11" s="609"/>
      <c r="BL11" s="609"/>
      <c r="BM11" s="609"/>
      <c r="BN11" s="610"/>
      <c r="BO11" s="646">
        <v>6.3</v>
      </c>
      <c r="BP11" s="646"/>
      <c r="BQ11" s="646"/>
      <c r="BR11" s="646"/>
      <c r="BS11" s="647" t="s">
        <v>122</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1635990</v>
      </c>
      <c r="CS11" s="609"/>
      <c r="CT11" s="609"/>
      <c r="CU11" s="609"/>
      <c r="CV11" s="609"/>
      <c r="CW11" s="609"/>
      <c r="CX11" s="609"/>
      <c r="CY11" s="610"/>
      <c r="CZ11" s="646">
        <v>2.9</v>
      </c>
      <c r="DA11" s="646"/>
      <c r="DB11" s="646"/>
      <c r="DC11" s="646"/>
      <c r="DD11" s="614">
        <v>664614</v>
      </c>
      <c r="DE11" s="609"/>
      <c r="DF11" s="609"/>
      <c r="DG11" s="609"/>
      <c r="DH11" s="609"/>
      <c r="DI11" s="609"/>
      <c r="DJ11" s="609"/>
      <c r="DK11" s="609"/>
      <c r="DL11" s="609"/>
      <c r="DM11" s="609"/>
      <c r="DN11" s="609"/>
      <c r="DO11" s="609"/>
      <c r="DP11" s="610"/>
      <c r="DQ11" s="614">
        <v>976009</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67636</v>
      </c>
      <c r="S12" s="609"/>
      <c r="T12" s="609"/>
      <c r="U12" s="609"/>
      <c r="V12" s="609"/>
      <c r="W12" s="609"/>
      <c r="X12" s="609"/>
      <c r="Y12" s="610"/>
      <c r="Z12" s="646">
        <v>0.1</v>
      </c>
      <c r="AA12" s="646"/>
      <c r="AB12" s="646"/>
      <c r="AC12" s="646"/>
      <c r="AD12" s="647">
        <v>67636</v>
      </c>
      <c r="AE12" s="647"/>
      <c r="AF12" s="647"/>
      <c r="AG12" s="647"/>
      <c r="AH12" s="647"/>
      <c r="AI12" s="647"/>
      <c r="AJ12" s="647"/>
      <c r="AK12" s="647"/>
      <c r="AL12" s="611">
        <v>0.2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9896641</v>
      </c>
      <c r="BH12" s="609"/>
      <c r="BI12" s="609"/>
      <c r="BJ12" s="609"/>
      <c r="BK12" s="609"/>
      <c r="BL12" s="609"/>
      <c r="BM12" s="609"/>
      <c r="BN12" s="610"/>
      <c r="BO12" s="646">
        <v>47</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1084520</v>
      </c>
      <c r="CS12" s="609"/>
      <c r="CT12" s="609"/>
      <c r="CU12" s="609"/>
      <c r="CV12" s="609"/>
      <c r="CW12" s="609"/>
      <c r="CX12" s="609"/>
      <c r="CY12" s="610"/>
      <c r="CZ12" s="646">
        <v>1.9</v>
      </c>
      <c r="DA12" s="646"/>
      <c r="DB12" s="646"/>
      <c r="DC12" s="646"/>
      <c r="DD12" s="614">
        <v>409559</v>
      </c>
      <c r="DE12" s="609"/>
      <c r="DF12" s="609"/>
      <c r="DG12" s="609"/>
      <c r="DH12" s="609"/>
      <c r="DI12" s="609"/>
      <c r="DJ12" s="609"/>
      <c r="DK12" s="609"/>
      <c r="DL12" s="609"/>
      <c r="DM12" s="609"/>
      <c r="DN12" s="609"/>
      <c r="DO12" s="609"/>
      <c r="DP12" s="610"/>
      <c r="DQ12" s="614">
        <v>624098</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9892639</v>
      </c>
      <c r="BH13" s="609"/>
      <c r="BI13" s="609"/>
      <c r="BJ13" s="609"/>
      <c r="BK13" s="609"/>
      <c r="BL13" s="609"/>
      <c r="BM13" s="609"/>
      <c r="BN13" s="610"/>
      <c r="BO13" s="646">
        <v>47</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5562920</v>
      </c>
      <c r="CS13" s="609"/>
      <c r="CT13" s="609"/>
      <c r="CU13" s="609"/>
      <c r="CV13" s="609"/>
      <c r="CW13" s="609"/>
      <c r="CX13" s="609"/>
      <c r="CY13" s="610"/>
      <c r="CZ13" s="646">
        <v>9.9</v>
      </c>
      <c r="DA13" s="646"/>
      <c r="DB13" s="646"/>
      <c r="DC13" s="646"/>
      <c r="DD13" s="614">
        <v>3165924</v>
      </c>
      <c r="DE13" s="609"/>
      <c r="DF13" s="609"/>
      <c r="DG13" s="609"/>
      <c r="DH13" s="609"/>
      <c r="DI13" s="609"/>
      <c r="DJ13" s="609"/>
      <c r="DK13" s="609"/>
      <c r="DL13" s="609"/>
      <c r="DM13" s="609"/>
      <c r="DN13" s="609"/>
      <c r="DO13" s="609"/>
      <c r="DP13" s="610"/>
      <c r="DQ13" s="614">
        <v>2879109</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495576</v>
      </c>
      <c r="BH14" s="609"/>
      <c r="BI14" s="609"/>
      <c r="BJ14" s="609"/>
      <c r="BK14" s="609"/>
      <c r="BL14" s="609"/>
      <c r="BM14" s="609"/>
      <c r="BN14" s="610"/>
      <c r="BO14" s="646">
        <v>2.4</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2465378</v>
      </c>
      <c r="CS14" s="609"/>
      <c r="CT14" s="609"/>
      <c r="CU14" s="609"/>
      <c r="CV14" s="609"/>
      <c r="CW14" s="609"/>
      <c r="CX14" s="609"/>
      <c r="CY14" s="610"/>
      <c r="CZ14" s="646">
        <v>4.4000000000000004</v>
      </c>
      <c r="DA14" s="646"/>
      <c r="DB14" s="646"/>
      <c r="DC14" s="646"/>
      <c r="DD14" s="614">
        <v>1116624</v>
      </c>
      <c r="DE14" s="609"/>
      <c r="DF14" s="609"/>
      <c r="DG14" s="609"/>
      <c r="DH14" s="609"/>
      <c r="DI14" s="609"/>
      <c r="DJ14" s="609"/>
      <c r="DK14" s="609"/>
      <c r="DL14" s="609"/>
      <c r="DM14" s="609"/>
      <c r="DN14" s="609"/>
      <c r="DO14" s="609"/>
      <c r="DP14" s="610"/>
      <c r="DQ14" s="614">
        <v>1272969</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101293</v>
      </c>
      <c r="S15" s="609"/>
      <c r="T15" s="609"/>
      <c r="U15" s="609"/>
      <c r="V15" s="609"/>
      <c r="W15" s="609"/>
      <c r="X15" s="609"/>
      <c r="Y15" s="610"/>
      <c r="Z15" s="646">
        <v>0.2</v>
      </c>
      <c r="AA15" s="646"/>
      <c r="AB15" s="646"/>
      <c r="AC15" s="646"/>
      <c r="AD15" s="647">
        <v>101293</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775581</v>
      </c>
      <c r="BH15" s="609"/>
      <c r="BI15" s="609"/>
      <c r="BJ15" s="609"/>
      <c r="BK15" s="609"/>
      <c r="BL15" s="609"/>
      <c r="BM15" s="609"/>
      <c r="BN15" s="610"/>
      <c r="BO15" s="646">
        <v>3.7</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6015729</v>
      </c>
      <c r="CS15" s="609"/>
      <c r="CT15" s="609"/>
      <c r="CU15" s="609"/>
      <c r="CV15" s="609"/>
      <c r="CW15" s="609"/>
      <c r="CX15" s="609"/>
      <c r="CY15" s="610"/>
      <c r="CZ15" s="646">
        <v>10.7</v>
      </c>
      <c r="DA15" s="646"/>
      <c r="DB15" s="646"/>
      <c r="DC15" s="646"/>
      <c r="DD15" s="614">
        <v>920455</v>
      </c>
      <c r="DE15" s="609"/>
      <c r="DF15" s="609"/>
      <c r="DG15" s="609"/>
      <c r="DH15" s="609"/>
      <c r="DI15" s="609"/>
      <c r="DJ15" s="609"/>
      <c r="DK15" s="609"/>
      <c r="DL15" s="609"/>
      <c r="DM15" s="609"/>
      <c r="DN15" s="609"/>
      <c r="DO15" s="609"/>
      <c r="DP15" s="610"/>
      <c r="DQ15" s="614">
        <v>4255502</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364750</v>
      </c>
      <c r="S16" s="609"/>
      <c r="T16" s="609"/>
      <c r="U16" s="609"/>
      <c r="V16" s="609"/>
      <c r="W16" s="609"/>
      <c r="X16" s="609"/>
      <c r="Y16" s="610"/>
      <c r="Z16" s="646">
        <v>0.6</v>
      </c>
      <c r="AA16" s="646"/>
      <c r="AB16" s="646"/>
      <c r="AC16" s="646"/>
      <c r="AD16" s="647">
        <v>364750</v>
      </c>
      <c r="AE16" s="647"/>
      <c r="AF16" s="647"/>
      <c r="AG16" s="647"/>
      <c r="AH16" s="647"/>
      <c r="AI16" s="647"/>
      <c r="AJ16" s="647"/>
      <c r="AK16" s="647"/>
      <c r="AL16" s="611">
        <v>1.3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434547</v>
      </c>
      <c r="CS16" s="609"/>
      <c r="CT16" s="609"/>
      <c r="CU16" s="609"/>
      <c r="CV16" s="609"/>
      <c r="CW16" s="609"/>
      <c r="CX16" s="609"/>
      <c r="CY16" s="610"/>
      <c r="CZ16" s="646">
        <v>0.8</v>
      </c>
      <c r="DA16" s="646"/>
      <c r="DB16" s="646"/>
      <c r="DC16" s="646"/>
      <c r="DD16" s="614" t="s">
        <v>122</v>
      </c>
      <c r="DE16" s="609"/>
      <c r="DF16" s="609"/>
      <c r="DG16" s="609"/>
      <c r="DH16" s="609"/>
      <c r="DI16" s="609"/>
      <c r="DJ16" s="609"/>
      <c r="DK16" s="609"/>
      <c r="DL16" s="609"/>
      <c r="DM16" s="609"/>
      <c r="DN16" s="609"/>
      <c r="DO16" s="609"/>
      <c r="DP16" s="610"/>
      <c r="DQ16" s="614">
        <v>204064</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726139</v>
      </c>
      <c r="S17" s="609"/>
      <c r="T17" s="609"/>
      <c r="U17" s="609"/>
      <c r="V17" s="609"/>
      <c r="W17" s="609"/>
      <c r="X17" s="609"/>
      <c r="Y17" s="610"/>
      <c r="Z17" s="646">
        <v>1.3</v>
      </c>
      <c r="AA17" s="646"/>
      <c r="AB17" s="646"/>
      <c r="AC17" s="646"/>
      <c r="AD17" s="647">
        <v>726139</v>
      </c>
      <c r="AE17" s="647"/>
      <c r="AF17" s="647"/>
      <c r="AG17" s="647"/>
      <c r="AH17" s="647"/>
      <c r="AI17" s="647"/>
      <c r="AJ17" s="647"/>
      <c r="AK17" s="647"/>
      <c r="AL17" s="611">
        <v>2.5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5030624</v>
      </c>
      <c r="CS17" s="609"/>
      <c r="CT17" s="609"/>
      <c r="CU17" s="609"/>
      <c r="CV17" s="609"/>
      <c r="CW17" s="609"/>
      <c r="CX17" s="609"/>
      <c r="CY17" s="610"/>
      <c r="CZ17" s="646">
        <v>8.9</v>
      </c>
      <c r="DA17" s="646"/>
      <c r="DB17" s="646"/>
      <c r="DC17" s="646"/>
      <c r="DD17" s="614" t="s">
        <v>122</v>
      </c>
      <c r="DE17" s="609"/>
      <c r="DF17" s="609"/>
      <c r="DG17" s="609"/>
      <c r="DH17" s="609"/>
      <c r="DI17" s="609"/>
      <c r="DJ17" s="609"/>
      <c r="DK17" s="609"/>
      <c r="DL17" s="609"/>
      <c r="DM17" s="609"/>
      <c r="DN17" s="609"/>
      <c r="DO17" s="609"/>
      <c r="DP17" s="610"/>
      <c r="DQ17" s="614">
        <v>4825834</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142427</v>
      </c>
      <c r="S18" s="609"/>
      <c r="T18" s="609"/>
      <c r="U18" s="609"/>
      <c r="V18" s="609"/>
      <c r="W18" s="609"/>
      <c r="X18" s="609"/>
      <c r="Y18" s="610"/>
      <c r="Z18" s="646">
        <v>0.2</v>
      </c>
      <c r="AA18" s="646"/>
      <c r="AB18" s="646"/>
      <c r="AC18" s="646"/>
      <c r="AD18" s="647">
        <v>142427</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550504</v>
      </c>
      <c r="S19" s="609"/>
      <c r="T19" s="609"/>
      <c r="U19" s="609"/>
      <c r="V19" s="609"/>
      <c r="W19" s="609"/>
      <c r="X19" s="609"/>
      <c r="Y19" s="610"/>
      <c r="Z19" s="646">
        <v>1</v>
      </c>
      <c r="AA19" s="646"/>
      <c r="AB19" s="646"/>
      <c r="AC19" s="646"/>
      <c r="AD19" s="647">
        <v>550504</v>
      </c>
      <c r="AE19" s="647"/>
      <c r="AF19" s="647"/>
      <c r="AG19" s="647"/>
      <c r="AH19" s="647"/>
      <c r="AI19" s="647"/>
      <c r="AJ19" s="647"/>
      <c r="AK19" s="647"/>
      <c r="AL19" s="611">
        <v>1.9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1697610</v>
      </c>
      <c r="BH19" s="609"/>
      <c r="BI19" s="609"/>
      <c r="BJ19" s="609"/>
      <c r="BK19" s="609"/>
      <c r="BL19" s="609"/>
      <c r="BM19" s="609"/>
      <c r="BN19" s="610"/>
      <c r="BO19" s="646">
        <v>8.1</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33208</v>
      </c>
      <c r="S20" s="609"/>
      <c r="T20" s="609"/>
      <c r="U20" s="609"/>
      <c r="V20" s="609"/>
      <c r="W20" s="609"/>
      <c r="X20" s="609"/>
      <c r="Y20" s="610"/>
      <c r="Z20" s="646">
        <v>0.1</v>
      </c>
      <c r="AA20" s="646"/>
      <c r="AB20" s="646"/>
      <c r="AC20" s="646"/>
      <c r="AD20" s="647">
        <v>33208</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1697610</v>
      </c>
      <c r="BH20" s="609"/>
      <c r="BI20" s="609"/>
      <c r="BJ20" s="609"/>
      <c r="BK20" s="609"/>
      <c r="BL20" s="609"/>
      <c r="BM20" s="609"/>
      <c r="BN20" s="610"/>
      <c r="BO20" s="646">
        <v>8.1</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56214808</v>
      </c>
      <c r="CS20" s="609"/>
      <c r="CT20" s="609"/>
      <c r="CU20" s="609"/>
      <c r="CV20" s="609"/>
      <c r="CW20" s="609"/>
      <c r="CX20" s="609"/>
      <c r="CY20" s="610"/>
      <c r="CZ20" s="646">
        <v>100</v>
      </c>
      <c r="DA20" s="646"/>
      <c r="DB20" s="646"/>
      <c r="DC20" s="646"/>
      <c r="DD20" s="614">
        <v>6977364</v>
      </c>
      <c r="DE20" s="609"/>
      <c r="DF20" s="609"/>
      <c r="DG20" s="609"/>
      <c r="DH20" s="609"/>
      <c r="DI20" s="609"/>
      <c r="DJ20" s="609"/>
      <c r="DK20" s="609"/>
      <c r="DL20" s="609"/>
      <c r="DM20" s="609"/>
      <c r="DN20" s="609"/>
      <c r="DO20" s="609"/>
      <c r="DP20" s="610"/>
      <c r="DQ20" s="614">
        <v>35443516</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5034827</v>
      </c>
      <c r="S21" s="609"/>
      <c r="T21" s="609"/>
      <c r="U21" s="609"/>
      <c r="V21" s="609"/>
      <c r="W21" s="609"/>
      <c r="X21" s="609"/>
      <c r="Y21" s="610"/>
      <c r="Z21" s="646">
        <v>8.6999999999999993</v>
      </c>
      <c r="AA21" s="646"/>
      <c r="AB21" s="646"/>
      <c r="AC21" s="646"/>
      <c r="AD21" s="647">
        <v>4189236</v>
      </c>
      <c r="AE21" s="647"/>
      <c r="AF21" s="647"/>
      <c r="AG21" s="647"/>
      <c r="AH21" s="647"/>
      <c r="AI21" s="647"/>
      <c r="AJ21" s="647"/>
      <c r="AK21" s="647"/>
      <c r="AL21" s="611">
        <v>14.4</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29260</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4189236</v>
      </c>
      <c r="S22" s="609"/>
      <c r="T22" s="609"/>
      <c r="U22" s="609"/>
      <c r="V22" s="609"/>
      <c r="W22" s="609"/>
      <c r="X22" s="609"/>
      <c r="Y22" s="610"/>
      <c r="Z22" s="646">
        <v>7.2</v>
      </c>
      <c r="AA22" s="646"/>
      <c r="AB22" s="646"/>
      <c r="AC22" s="646"/>
      <c r="AD22" s="647">
        <v>4189236</v>
      </c>
      <c r="AE22" s="647"/>
      <c r="AF22" s="647"/>
      <c r="AG22" s="647"/>
      <c r="AH22" s="647"/>
      <c r="AI22" s="647"/>
      <c r="AJ22" s="647"/>
      <c r="AK22" s="647"/>
      <c r="AL22" s="611">
        <v>14.4</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845591</v>
      </c>
      <c r="S23" s="609"/>
      <c r="T23" s="609"/>
      <c r="U23" s="609"/>
      <c r="V23" s="609"/>
      <c r="W23" s="609"/>
      <c r="X23" s="609"/>
      <c r="Y23" s="610"/>
      <c r="Z23" s="646">
        <v>1.5</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1668350</v>
      </c>
      <c r="BH23" s="609"/>
      <c r="BI23" s="609"/>
      <c r="BJ23" s="609"/>
      <c r="BK23" s="609"/>
      <c r="BL23" s="609"/>
      <c r="BM23" s="609"/>
      <c r="BN23" s="610"/>
      <c r="BO23" s="646">
        <v>7.9</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24372806</v>
      </c>
      <c r="CS24" s="664"/>
      <c r="CT24" s="664"/>
      <c r="CU24" s="664"/>
      <c r="CV24" s="664"/>
      <c r="CW24" s="664"/>
      <c r="CX24" s="664"/>
      <c r="CY24" s="689"/>
      <c r="CZ24" s="690">
        <v>43.4</v>
      </c>
      <c r="DA24" s="672"/>
      <c r="DB24" s="672"/>
      <c r="DC24" s="692"/>
      <c r="DD24" s="688">
        <v>15574454</v>
      </c>
      <c r="DE24" s="664"/>
      <c r="DF24" s="664"/>
      <c r="DG24" s="664"/>
      <c r="DH24" s="664"/>
      <c r="DI24" s="664"/>
      <c r="DJ24" s="664"/>
      <c r="DK24" s="689"/>
      <c r="DL24" s="688">
        <v>14185860</v>
      </c>
      <c r="DM24" s="664"/>
      <c r="DN24" s="664"/>
      <c r="DO24" s="664"/>
      <c r="DP24" s="664"/>
      <c r="DQ24" s="664"/>
      <c r="DR24" s="664"/>
      <c r="DS24" s="664"/>
      <c r="DT24" s="664"/>
      <c r="DU24" s="664"/>
      <c r="DV24" s="689"/>
      <c r="DW24" s="690">
        <v>48.6</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31463494</v>
      </c>
      <c r="S25" s="609"/>
      <c r="T25" s="609"/>
      <c r="U25" s="609"/>
      <c r="V25" s="609"/>
      <c r="W25" s="609"/>
      <c r="X25" s="609"/>
      <c r="Y25" s="610"/>
      <c r="Z25" s="646">
        <v>54.4</v>
      </c>
      <c r="AA25" s="646"/>
      <c r="AB25" s="646"/>
      <c r="AC25" s="646"/>
      <c r="AD25" s="647">
        <v>28949553</v>
      </c>
      <c r="AE25" s="647"/>
      <c r="AF25" s="647"/>
      <c r="AG25" s="647"/>
      <c r="AH25" s="647"/>
      <c r="AI25" s="647"/>
      <c r="AJ25" s="647"/>
      <c r="AK25" s="647"/>
      <c r="AL25" s="611">
        <v>99.6</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7887000</v>
      </c>
      <c r="CS25" s="621"/>
      <c r="CT25" s="621"/>
      <c r="CU25" s="621"/>
      <c r="CV25" s="621"/>
      <c r="CW25" s="621"/>
      <c r="CX25" s="621"/>
      <c r="CY25" s="622"/>
      <c r="CZ25" s="611">
        <v>14</v>
      </c>
      <c r="DA25" s="623"/>
      <c r="DB25" s="623"/>
      <c r="DC25" s="624"/>
      <c r="DD25" s="614">
        <v>7346032</v>
      </c>
      <c r="DE25" s="621"/>
      <c r="DF25" s="621"/>
      <c r="DG25" s="621"/>
      <c r="DH25" s="621"/>
      <c r="DI25" s="621"/>
      <c r="DJ25" s="621"/>
      <c r="DK25" s="622"/>
      <c r="DL25" s="614">
        <v>6149313</v>
      </c>
      <c r="DM25" s="621"/>
      <c r="DN25" s="621"/>
      <c r="DO25" s="621"/>
      <c r="DP25" s="621"/>
      <c r="DQ25" s="621"/>
      <c r="DR25" s="621"/>
      <c r="DS25" s="621"/>
      <c r="DT25" s="621"/>
      <c r="DU25" s="621"/>
      <c r="DV25" s="622"/>
      <c r="DW25" s="611">
        <v>21.1</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19187</v>
      </c>
      <c r="S26" s="609"/>
      <c r="T26" s="609"/>
      <c r="U26" s="609"/>
      <c r="V26" s="609"/>
      <c r="W26" s="609"/>
      <c r="X26" s="609"/>
      <c r="Y26" s="610"/>
      <c r="Z26" s="646">
        <v>0</v>
      </c>
      <c r="AA26" s="646"/>
      <c r="AB26" s="646"/>
      <c r="AC26" s="646"/>
      <c r="AD26" s="647">
        <v>19187</v>
      </c>
      <c r="AE26" s="647"/>
      <c r="AF26" s="647"/>
      <c r="AG26" s="647"/>
      <c r="AH26" s="647"/>
      <c r="AI26" s="647"/>
      <c r="AJ26" s="647"/>
      <c r="AK26" s="647"/>
      <c r="AL26" s="611">
        <v>0.1</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4730337</v>
      </c>
      <c r="CS26" s="609"/>
      <c r="CT26" s="609"/>
      <c r="CU26" s="609"/>
      <c r="CV26" s="609"/>
      <c r="CW26" s="609"/>
      <c r="CX26" s="609"/>
      <c r="CY26" s="610"/>
      <c r="CZ26" s="611">
        <v>8.4</v>
      </c>
      <c r="DA26" s="623"/>
      <c r="DB26" s="623"/>
      <c r="DC26" s="624"/>
      <c r="DD26" s="614">
        <v>4294773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231405</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21040025</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11455182</v>
      </c>
      <c r="CS27" s="621"/>
      <c r="CT27" s="621"/>
      <c r="CU27" s="621"/>
      <c r="CV27" s="621"/>
      <c r="CW27" s="621"/>
      <c r="CX27" s="621"/>
      <c r="CY27" s="622"/>
      <c r="CZ27" s="611">
        <v>20.399999999999999</v>
      </c>
      <c r="DA27" s="623"/>
      <c r="DB27" s="623"/>
      <c r="DC27" s="624"/>
      <c r="DD27" s="614">
        <v>3402588</v>
      </c>
      <c r="DE27" s="621"/>
      <c r="DF27" s="621"/>
      <c r="DG27" s="621"/>
      <c r="DH27" s="621"/>
      <c r="DI27" s="621"/>
      <c r="DJ27" s="621"/>
      <c r="DK27" s="622"/>
      <c r="DL27" s="614">
        <v>3210713</v>
      </c>
      <c r="DM27" s="621"/>
      <c r="DN27" s="621"/>
      <c r="DO27" s="621"/>
      <c r="DP27" s="621"/>
      <c r="DQ27" s="621"/>
      <c r="DR27" s="621"/>
      <c r="DS27" s="621"/>
      <c r="DT27" s="621"/>
      <c r="DU27" s="621"/>
      <c r="DV27" s="622"/>
      <c r="DW27" s="611">
        <v>11</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332780</v>
      </c>
      <c r="S28" s="609"/>
      <c r="T28" s="609"/>
      <c r="U28" s="609"/>
      <c r="V28" s="609"/>
      <c r="W28" s="609"/>
      <c r="X28" s="609"/>
      <c r="Y28" s="610"/>
      <c r="Z28" s="646">
        <v>0.6</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5030624</v>
      </c>
      <c r="CS28" s="609"/>
      <c r="CT28" s="609"/>
      <c r="CU28" s="609"/>
      <c r="CV28" s="609"/>
      <c r="CW28" s="609"/>
      <c r="CX28" s="609"/>
      <c r="CY28" s="610"/>
      <c r="CZ28" s="611">
        <v>8.9</v>
      </c>
      <c r="DA28" s="623"/>
      <c r="DB28" s="623"/>
      <c r="DC28" s="624"/>
      <c r="DD28" s="614">
        <v>4825834</v>
      </c>
      <c r="DE28" s="609"/>
      <c r="DF28" s="609"/>
      <c r="DG28" s="609"/>
      <c r="DH28" s="609"/>
      <c r="DI28" s="609"/>
      <c r="DJ28" s="609"/>
      <c r="DK28" s="610"/>
      <c r="DL28" s="614">
        <v>4825834</v>
      </c>
      <c r="DM28" s="609"/>
      <c r="DN28" s="609"/>
      <c r="DO28" s="609"/>
      <c r="DP28" s="609"/>
      <c r="DQ28" s="609"/>
      <c r="DR28" s="609"/>
      <c r="DS28" s="609"/>
      <c r="DT28" s="609"/>
      <c r="DU28" s="609"/>
      <c r="DV28" s="610"/>
      <c r="DW28" s="611">
        <v>16.5</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188719</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5030572</v>
      </c>
      <c r="CS29" s="621"/>
      <c r="CT29" s="621"/>
      <c r="CU29" s="621"/>
      <c r="CV29" s="621"/>
      <c r="CW29" s="621"/>
      <c r="CX29" s="621"/>
      <c r="CY29" s="622"/>
      <c r="CZ29" s="611">
        <v>8.9</v>
      </c>
      <c r="DA29" s="623"/>
      <c r="DB29" s="623"/>
      <c r="DC29" s="624"/>
      <c r="DD29" s="614">
        <v>4825782</v>
      </c>
      <c r="DE29" s="621"/>
      <c r="DF29" s="621"/>
      <c r="DG29" s="621"/>
      <c r="DH29" s="621"/>
      <c r="DI29" s="621"/>
      <c r="DJ29" s="621"/>
      <c r="DK29" s="622"/>
      <c r="DL29" s="614">
        <v>4825782</v>
      </c>
      <c r="DM29" s="621"/>
      <c r="DN29" s="621"/>
      <c r="DO29" s="621"/>
      <c r="DP29" s="621"/>
      <c r="DQ29" s="621"/>
      <c r="DR29" s="621"/>
      <c r="DS29" s="621"/>
      <c r="DT29" s="621"/>
      <c r="DU29" s="621"/>
      <c r="DV29" s="622"/>
      <c r="DW29" s="611">
        <v>16.5</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8706713</v>
      </c>
      <c r="S30" s="609"/>
      <c r="T30" s="609"/>
      <c r="U30" s="609"/>
      <c r="V30" s="609"/>
      <c r="W30" s="609"/>
      <c r="X30" s="609"/>
      <c r="Y30" s="610"/>
      <c r="Z30" s="646">
        <v>15.1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4915647</v>
      </c>
      <c r="CS30" s="609"/>
      <c r="CT30" s="609"/>
      <c r="CU30" s="609"/>
      <c r="CV30" s="609"/>
      <c r="CW30" s="609"/>
      <c r="CX30" s="609"/>
      <c r="CY30" s="610"/>
      <c r="CZ30" s="611">
        <v>8.6999999999999993</v>
      </c>
      <c r="DA30" s="623"/>
      <c r="DB30" s="623"/>
      <c r="DC30" s="624"/>
      <c r="DD30" s="614">
        <v>4714402</v>
      </c>
      <c r="DE30" s="609"/>
      <c r="DF30" s="609"/>
      <c r="DG30" s="609"/>
      <c r="DH30" s="609"/>
      <c r="DI30" s="609"/>
      <c r="DJ30" s="609"/>
      <c r="DK30" s="610"/>
      <c r="DL30" s="614">
        <v>4714402</v>
      </c>
      <c r="DM30" s="609"/>
      <c r="DN30" s="609"/>
      <c r="DO30" s="609"/>
      <c r="DP30" s="609"/>
      <c r="DQ30" s="609"/>
      <c r="DR30" s="609"/>
      <c r="DS30" s="609"/>
      <c r="DT30" s="609"/>
      <c r="DU30" s="609"/>
      <c r="DV30" s="610"/>
      <c r="DW30" s="611">
        <v>16.2</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99.4</v>
      </c>
      <c r="BH31" s="671"/>
      <c r="BI31" s="671"/>
      <c r="BJ31" s="671"/>
      <c r="BK31" s="671"/>
      <c r="BL31" s="671"/>
      <c r="BM31" s="672">
        <v>98</v>
      </c>
      <c r="BN31" s="671"/>
      <c r="BO31" s="671"/>
      <c r="BP31" s="671"/>
      <c r="BQ31" s="673"/>
      <c r="BR31" s="670">
        <v>99.5</v>
      </c>
      <c r="BS31" s="671"/>
      <c r="BT31" s="671"/>
      <c r="BU31" s="671"/>
      <c r="BV31" s="671"/>
      <c r="BW31" s="671"/>
      <c r="BX31" s="672">
        <v>98</v>
      </c>
      <c r="BY31" s="671"/>
      <c r="BZ31" s="671"/>
      <c r="CA31" s="671"/>
      <c r="CB31" s="673"/>
      <c r="CD31" s="629"/>
      <c r="CE31" s="630"/>
      <c r="CF31" s="605" t="s">
        <v>300</v>
      </c>
      <c r="CG31" s="606"/>
      <c r="CH31" s="606"/>
      <c r="CI31" s="606"/>
      <c r="CJ31" s="606"/>
      <c r="CK31" s="606"/>
      <c r="CL31" s="606"/>
      <c r="CM31" s="606"/>
      <c r="CN31" s="606"/>
      <c r="CO31" s="606"/>
      <c r="CP31" s="606"/>
      <c r="CQ31" s="607"/>
      <c r="CR31" s="608">
        <v>114925</v>
      </c>
      <c r="CS31" s="621"/>
      <c r="CT31" s="621"/>
      <c r="CU31" s="621"/>
      <c r="CV31" s="621"/>
      <c r="CW31" s="621"/>
      <c r="CX31" s="621"/>
      <c r="CY31" s="622"/>
      <c r="CZ31" s="611">
        <v>0.2</v>
      </c>
      <c r="DA31" s="623"/>
      <c r="DB31" s="623"/>
      <c r="DC31" s="624"/>
      <c r="DD31" s="614">
        <v>111380</v>
      </c>
      <c r="DE31" s="621"/>
      <c r="DF31" s="621"/>
      <c r="DG31" s="621"/>
      <c r="DH31" s="621"/>
      <c r="DI31" s="621"/>
      <c r="DJ31" s="621"/>
      <c r="DK31" s="622"/>
      <c r="DL31" s="614">
        <v>111380</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4250645</v>
      </c>
      <c r="S32" s="609"/>
      <c r="T32" s="609"/>
      <c r="U32" s="609"/>
      <c r="V32" s="609"/>
      <c r="W32" s="609"/>
      <c r="X32" s="609"/>
      <c r="Y32" s="610"/>
      <c r="Z32" s="646">
        <v>7.4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99.1</v>
      </c>
      <c r="BH32" s="621"/>
      <c r="BI32" s="621"/>
      <c r="BJ32" s="621"/>
      <c r="BK32" s="621"/>
      <c r="BL32" s="621"/>
      <c r="BM32" s="612">
        <v>97.7</v>
      </c>
      <c r="BN32" s="621"/>
      <c r="BO32" s="621"/>
      <c r="BP32" s="621"/>
      <c r="BQ32" s="644"/>
      <c r="BR32" s="674">
        <v>99.2</v>
      </c>
      <c r="BS32" s="621"/>
      <c r="BT32" s="621"/>
      <c r="BU32" s="621"/>
      <c r="BV32" s="621"/>
      <c r="BW32" s="621"/>
      <c r="BX32" s="612">
        <v>97.7</v>
      </c>
      <c r="BY32" s="621"/>
      <c r="BZ32" s="621"/>
      <c r="CA32" s="621"/>
      <c r="CB32" s="644"/>
      <c r="CD32" s="631"/>
      <c r="CE32" s="632"/>
      <c r="CF32" s="605" t="s">
        <v>304</v>
      </c>
      <c r="CG32" s="606"/>
      <c r="CH32" s="606"/>
      <c r="CI32" s="606"/>
      <c r="CJ32" s="606"/>
      <c r="CK32" s="606"/>
      <c r="CL32" s="606"/>
      <c r="CM32" s="606"/>
      <c r="CN32" s="606"/>
      <c r="CO32" s="606"/>
      <c r="CP32" s="606"/>
      <c r="CQ32" s="607"/>
      <c r="CR32" s="608">
        <v>52</v>
      </c>
      <c r="CS32" s="609"/>
      <c r="CT32" s="609"/>
      <c r="CU32" s="609"/>
      <c r="CV32" s="609"/>
      <c r="CW32" s="609"/>
      <c r="CX32" s="609"/>
      <c r="CY32" s="610"/>
      <c r="CZ32" s="611">
        <v>0</v>
      </c>
      <c r="DA32" s="623"/>
      <c r="DB32" s="623"/>
      <c r="DC32" s="624"/>
      <c r="DD32" s="614">
        <v>52</v>
      </c>
      <c r="DE32" s="609"/>
      <c r="DF32" s="609"/>
      <c r="DG32" s="609"/>
      <c r="DH32" s="609"/>
      <c r="DI32" s="609"/>
      <c r="DJ32" s="609"/>
      <c r="DK32" s="610"/>
      <c r="DL32" s="614">
        <v>52</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123271</v>
      </c>
      <c r="S33" s="609"/>
      <c r="T33" s="609"/>
      <c r="U33" s="609"/>
      <c r="V33" s="609"/>
      <c r="W33" s="609"/>
      <c r="X33" s="609"/>
      <c r="Y33" s="610"/>
      <c r="Z33" s="646">
        <v>0.2</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99.6</v>
      </c>
      <c r="BH33" s="593"/>
      <c r="BI33" s="593"/>
      <c r="BJ33" s="593"/>
      <c r="BK33" s="593"/>
      <c r="BL33" s="593"/>
      <c r="BM33" s="639">
        <v>98.1</v>
      </c>
      <c r="BN33" s="593"/>
      <c r="BO33" s="593"/>
      <c r="BP33" s="593"/>
      <c r="BQ33" s="656"/>
      <c r="BR33" s="669">
        <v>99.7</v>
      </c>
      <c r="BS33" s="593"/>
      <c r="BT33" s="593"/>
      <c r="BU33" s="593"/>
      <c r="BV33" s="593"/>
      <c r="BW33" s="593"/>
      <c r="BX33" s="639">
        <v>98.1</v>
      </c>
      <c r="BY33" s="593"/>
      <c r="BZ33" s="593"/>
      <c r="CA33" s="593"/>
      <c r="CB33" s="656"/>
      <c r="CD33" s="605" t="s">
        <v>307</v>
      </c>
      <c r="CE33" s="606"/>
      <c r="CF33" s="606"/>
      <c r="CG33" s="606"/>
      <c r="CH33" s="606"/>
      <c r="CI33" s="606"/>
      <c r="CJ33" s="606"/>
      <c r="CK33" s="606"/>
      <c r="CL33" s="606"/>
      <c r="CM33" s="606"/>
      <c r="CN33" s="606"/>
      <c r="CO33" s="606"/>
      <c r="CP33" s="606"/>
      <c r="CQ33" s="607"/>
      <c r="CR33" s="608">
        <v>24430091</v>
      </c>
      <c r="CS33" s="621"/>
      <c r="CT33" s="621"/>
      <c r="CU33" s="621"/>
      <c r="CV33" s="621"/>
      <c r="CW33" s="621"/>
      <c r="CX33" s="621"/>
      <c r="CY33" s="622"/>
      <c r="CZ33" s="611">
        <v>43.5</v>
      </c>
      <c r="DA33" s="623"/>
      <c r="DB33" s="623"/>
      <c r="DC33" s="624"/>
      <c r="DD33" s="614">
        <v>17782899</v>
      </c>
      <c r="DE33" s="621"/>
      <c r="DF33" s="621"/>
      <c r="DG33" s="621"/>
      <c r="DH33" s="621"/>
      <c r="DI33" s="621"/>
      <c r="DJ33" s="621"/>
      <c r="DK33" s="622"/>
      <c r="DL33" s="614">
        <v>12089112</v>
      </c>
      <c r="DM33" s="621"/>
      <c r="DN33" s="621"/>
      <c r="DO33" s="621"/>
      <c r="DP33" s="621"/>
      <c r="DQ33" s="621"/>
      <c r="DR33" s="621"/>
      <c r="DS33" s="621"/>
      <c r="DT33" s="621"/>
      <c r="DU33" s="621"/>
      <c r="DV33" s="622"/>
      <c r="DW33" s="611">
        <v>41.4</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526384</v>
      </c>
      <c r="S34" s="609"/>
      <c r="T34" s="609"/>
      <c r="U34" s="609"/>
      <c r="V34" s="609"/>
      <c r="W34" s="609"/>
      <c r="X34" s="609"/>
      <c r="Y34" s="610"/>
      <c r="Z34" s="646">
        <v>0.9</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8735990</v>
      </c>
      <c r="CS34" s="609"/>
      <c r="CT34" s="609"/>
      <c r="CU34" s="609"/>
      <c r="CV34" s="609"/>
      <c r="CW34" s="609"/>
      <c r="CX34" s="609"/>
      <c r="CY34" s="610"/>
      <c r="CZ34" s="611">
        <v>15.5</v>
      </c>
      <c r="DA34" s="623"/>
      <c r="DB34" s="623"/>
      <c r="DC34" s="624"/>
      <c r="DD34" s="614">
        <v>6407416</v>
      </c>
      <c r="DE34" s="609"/>
      <c r="DF34" s="609"/>
      <c r="DG34" s="609"/>
      <c r="DH34" s="609"/>
      <c r="DI34" s="609"/>
      <c r="DJ34" s="609"/>
      <c r="DK34" s="610"/>
      <c r="DL34" s="614">
        <v>5227398</v>
      </c>
      <c r="DM34" s="609"/>
      <c r="DN34" s="609"/>
      <c r="DO34" s="609"/>
      <c r="DP34" s="609"/>
      <c r="DQ34" s="609"/>
      <c r="DR34" s="609"/>
      <c r="DS34" s="609"/>
      <c r="DT34" s="609"/>
      <c r="DU34" s="609"/>
      <c r="DV34" s="610"/>
      <c r="DW34" s="611">
        <v>17.899999999999999</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1770808</v>
      </c>
      <c r="S35" s="609"/>
      <c r="T35" s="609"/>
      <c r="U35" s="609"/>
      <c r="V35" s="609"/>
      <c r="W35" s="609"/>
      <c r="X35" s="609"/>
      <c r="Y35" s="610"/>
      <c r="Z35" s="646">
        <v>3.1</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420181</v>
      </c>
      <c r="CS35" s="621"/>
      <c r="CT35" s="621"/>
      <c r="CU35" s="621"/>
      <c r="CV35" s="621"/>
      <c r="CW35" s="621"/>
      <c r="CX35" s="621"/>
      <c r="CY35" s="622"/>
      <c r="CZ35" s="611">
        <v>0.7</v>
      </c>
      <c r="DA35" s="623"/>
      <c r="DB35" s="623"/>
      <c r="DC35" s="624"/>
      <c r="DD35" s="614">
        <v>414822</v>
      </c>
      <c r="DE35" s="621"/>
      <c r="DF35" s="621"/>
      <c r="DG35" s="621"/>
      <c r="DH35" s="621"/>
      <c r="DI35" s="621"/>
      <c r="DJ35" s="621"/>
      <c r="DK35" s="622"/>
      <c r="DL35" s="614">
        <v>380816</v>
      </c>
      <c r="DM35" s="621"/>
      <c r="DN35" s="621"/>
      <c r="DO35" s="621"/>
      <c r="DP35" s="621"/>
      <c r="DQ35" s="621"/>
      <c r="DR35" s="621"/>
      <c r="DS35" s="621"/>
      <c r="DT35" s="621"/>
      <c r="DU35" s="621"/>
      <c r="DV35" s="622"/>
      <c r="DW35" s="611">
        <v>1.3</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2016404</v>
      </c>
      <c r="S36" s="609"/>
      <c r="T36" s="609"/>
      <c r="U36" s="609"/>
      <c r="V36" s="609"/>
      <c r="W36" s="609"/>
      <c r="X36" s="609"/>
      <c r="Y36" s="610"/>
      <c r="Z36" s="646">
        <v>3.5</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6396753</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204027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8172686</v>
      </c>
      <c r="CS36" s="609"/>
      <c r="CT36" s="609"/>
      <c r="CU36" s="609"/>
      <c r="CV36" s="609"/>
      <c r="CW36" s="609"/>
      <c r="CX36" s="609"/>
      <c r="CY36" s="610"/>
      <c r="CZ36" s="611">
        <v>14.5</v>
      </c>
      <c r="DA36" s="623"/>
      <c r="DB36" s="623"/>
      <c r="DC36" s="624"/>
      <c r="DD36" s="614">
        <v>7374144</v>
      </c>
      <c r="DE36" s="609"/>
      <c r="DF36" s="609"/>
      <c r="DG36" s="609"/>
      <c r="DH36" s="609"/>
      <c r="DI36" s="609"/>
      <c r="DJ36" s="609"/>
      <c r="DK36" s="610"/>
      <c r="DL36" s="614">
        <v>3469487</v>
      </c>
      <c r="DM36" s="609"/>
      <c r="DN36" s="609"/>
      <c r="DO36" s="609"/>
      <c r="DP36" s="609"/>
      <c r="DQ36" s="609"/>
      <c r="DR36" s="609"/>
      <c r="DS36" s="609"/>
      <c r="DT36" s="609"/>
      <c r="DU36" s="609"/>
      <c r="DV36" s="610"/>
      <c r="DW36" s="611">
        <v>11.9</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2909020</v>
      </c>
      <c r="S37" s="609"/>
      <c r="T37" s="609"/>
      <c r="U37" s="609"/>
      <c r="V37" s="609"/>
      <c r="W37" s="609"/>
      <c r="X37" s="609"/>
      <c r="Y37" s="610"/>
      <c r="Z37" s="646">
        <v>5</v>
      </c>
      <c r="AA37" s="646"/>
      <c r="AB37" s="646"/>
      <c r="AC37" s="646"/>
      <c r="AD37" s="647">
        <v>82618</v>
      </c>
      <c r="AE37" s="647"/>
      <c r="AF37" s="647"/>
      <c r="AG37" s="647"/>
      <c r="AH37" s="647"/>
      <c r="AI37" s="647"/>
      <c r="AJ37" s="647"/>
      <c r="AK37" s="647"/>
      <c r="AL37" s="611">
        <v>0.3</v>
      </c>
      <c r="AM37" s="612"/>
      <c r="AN37" s="612"/>
      <c r="AO37" s="648"/>
      <c r="AQ37" s="641" t="s">
        <v>319</v>
      </c>
      <c r="AR37" s="642"/>
      <c r="AS37" s="642"/>
      <c r="AT37" s="642"/>
      <c r="AU37" s="642"/>
      <c r="AV37" s="642"/>
      <c r="AW37" s="642"/>
      <c r="AX37" s="642"/>
      <c r="AY37" s="643"/>
      <c r="AZ37" s="608">
        <v>1372786</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-18991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1741205</v>
      </c>
      <c r="CS37" s="621"/>
      <c r="CT37" s="621"/>
      <c r="CU37" s="621"/>
      <c r="CV37" s="621"/>
      <c r="CW37" s="621"/>
      <c r="CX37" s="621"/>
      <c r="CY37" s="622"/>
      <c r="CZ37" s="611">
        <v>3.1</v>
      </c>
      <c r="DA37" s="623"/>
      <c r="DB37" s="623"/>
      <c r="DC37" s="624"/>
      <c r="DD37" s="614">
        <v>1680437</v>
      </c>
      <c r="DE37" s="621"/>
      <c r="DF37" s="621"/>
      <c r="DG37" s="621"/>
      <c r="DH37" s="621"/>
      <c r="DI37" s="621"/>
      <c r="DJ37" s="621"/>
      <c r="DK37" s="622"/>
      <c r="DL37" s="614">
        <v>1240623</v>
      </c>
      <c r="DM37" s="621"/>
      <c r="DN37" s="621"/>
      <c r="DO37" s="621"/>
      <c r="DP37" s="621"/>
      <c r="DQ37" s="621"/>
      <c r="DR37" s="621"/>
      <c r="DS37" s="621"/>
      <c r="DT37" s="621"/>
      <c r="DU37" s="621"/>
      <c r="DV37" s="622"/>
      <c r="DW37" s="611">
        <v>4.3</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5248100</v>
      </c>
      <c r="S38" s="609"/>
      <c r="T38" s="609"/>
      <c r="U38" s="609"/>
      <c r="V38" s="609"/>
      <c r="W38" s="609"/>
      <c r="X38" s="609"/>
      <c r="Y38" s="610"/>
      <c r="Z38" s="646">
        <v>9.1</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1018296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13699</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3922947</v>
      </c>
      <c r="CS38" s="609"/>
      <c r="CT38" s="609"/>
      <c r="CU38" s="609"/>
      <c r="CV38" s="609"/>
      <c r="CW38" s="609"/>
      <c r="CX38" s="609"/>
      <c r="CY38" s="610"/>
      <c r="CZ38" s="611">
        <v>7</v>
      </c>
      <c r="DA38" s="623"/>
      <c r="DB38" s="623"/>
      <c r="DC38" s="624"/>
      <c r="DD38" s="614">
        <v>3277631</v>
      </c>
      <c r="DE38" s="609"/>
      <c r="DF38" s="609"/>
      <c r="DG38" s="609"/>
      <c r="DH38" s="609"/>
      <c r="DI38" s="609"/>
      <c r="DJ38" s="609"/>
      <c r="DK38" s="610"/>
      <c r="DL38" s="614">
        <v>3011411</v>
      </c>
      <c r="DM38" s="609"/>
      <c r="DN38" s="609"/>
      <c r="DO38" s="609"/>
      <c r="DP38" s="609"/>
      <c r="DQ38" s="609"/>
      <c r="DR38" s="609"/>
      <c r="DS38" s="609"/>
      <c r="DT38" s="609"/>
      <c r="DU38" s="609"/>
      <c r="DV38" s="610"/>
      <c r="DW38" s="611">
        <v>10.3</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80005</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20551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1618195</v>
      </c>
      <c r="CS39" s="621"/>
      <c r="CT39" s="621"/>
      <c r="CU39" s="621"/>
      <c r="CV39" s="621"/>
      <c r="CW39" s="621"/>
      <c r="CX39" s="621"/>
      <c r="CY39" s="622"/>
      <c r="CZ39" s="611">
        <v>2.9</v>
      </c>
      <c r="DA39" s="623"/>
      <c r="DB39" s="623"/>
      <c r="DC39" s="624"/>
      <c r="DD39" s="614">
        <v>303286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131800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2719</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111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1560092</v>
      </c>
      <c r="CS40" s="609"/>
      <c r="CT40" s="609"/>
      <c r="CU40" s="609"/>
      <c r="CV40" s="609"/>
      <c r="CW40" s="609"/>
      <c r="CX40" s="609"/>
      <c r="CY40" s="610"/>
      <c r="CZ40" s="611">
        <v>2.8</v>
      </c>
      <c r="DA40" s="623"/>
      <c r="DB40" s="623"/>
      <c r="DC40" s="624"/>
      <c r="DD40" s="614">
        <v>5600</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57786930</v>
      </c>
      <c r="S41" s="633"/>
      <c r="T41" s="633"/>
      <c r="U41" s="633"/>
      <c r="V41" s="633"/>
      <c r="W41" s="633"/>
      <c r="X41" s="633"/>
      <c r="Y41" s="636"/>
      <c r="Z41" s="637">
        <v>100</v>
      </c>
      <c r="AA41" s="637"/>
      <c r="AB41" s="637"/>
      <c r="AC41" s="637"/>
      <c r="AD41" s="638">
        <v>29051358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883547</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3039400</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385</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7411911</v>
      </c>
      <c r="CS42" s="621"/>
      <c r="CT42" s="621"/>
      <c r="CU42" s="621"/>
      <c r="CV42" s="621"/>
      <c r="CW42" s="621"/>
      <c r="CX42" s="621"/>
      <c r="CY42" s="622"/>
      <c r="CZ42" s="611">
        <v>13.2</v>
      </c>
      <c r="DA42" s="623"/>
      <c r="DB42" s="623"/>
      <c r="DC42" s="624"/>
      <c r="DD42" s="614">
        <v>2086163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5959</v>
      </c>
      <c r="CS43" s="621"/>
      <c r="CT43" s="621"/>
      <c r="CU43" s="621"/>
      <c r="CV43" s="621"/>
      <c r="CW43" s="621"/>
      <c r="CX43" s="621"/>
      <c r="CY43" s="622"/>
      <c r="CZ43" s="611">
        <v>0</v>
      </c>
      <c r="DA43" s="623"/>
      <c r="DB43" s="623"/>
      <c r="DC43" s="624"/>
      <c r="DD43" s="614">
        <v>5959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6977364</v>
      </c>
      <c r="CS44" s="609"/>
      <c r="CT44" s="609"/>
      <c r="CU44" s="609"/>
      <c r="CV44" s="609"/>
      <c r="CW44" s="609"/>
      <c r="CX44" s="609"/>
      <c r="CY44" s="610"/>
      <c r="CZ44" s="611">
        <v>12.4</v>
      </c>
      <c r="DA44" s="612"/>
      <c r="DB44" s="612"/>
      <c r="DC44" s="613"/>
      <c r="DD44" s="614">
        <v>1882099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1581913</v>
      </c>
      <c r="CS45" s="621"/>
      <c r="CT45" s="621"/>
      <c r="CU45" s="621"/>
      <c r="CV45" s="621"/>
      <c r="CW45" s="621"/>
      <c r="CX45" s="621"/>
      <c r="CY45" s="622"/>
      <c r="CZ45" s="611">
        <v>2.8</v>
      </c>
      <c r="DA45" s="623"/>
      <c r="DB45" s="623"/>
      <c r="DC45" s="624"/>
      <c r="DD45" s="614">
        <v>251322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5235650</v>
      </c>
      <c r="CS46" s="609"/>
      <c r="CT46" s="609"/>
      <c r="CU46" s="609"/>
      <c r="CV46" s="609"/>
      <c r="CW46" s="609"/>
      <c r="CX46" s="609"/>
      <c r="CY46" s="610"/>
      <c r="CZ46" s="611">
        <v>9.3000000000000007</v>
      </c>
      <c r="DA46" s="612"/>
      <c r="DB46" s="612"/>
      <c r="DC46" s="613"/>
      <c r="DD46" s="614">
        <v>1558246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434547</v>
      </c>
      <c r="CS47" s="621"/>
      <c r="CT47" s="621"/>
      <c r="CU47" s="621"/>
      <c r="CV47" s="621"/>
      <c r="CW47" s="621"/>
      <c r="CX47" s="621"/>
      <c r="CY47" s="622"/>
      <c r="CZ47" s="611">
        <v>0.8</v>
      </c>
      <c r="DA47" s="623"/>
      <c r="DB47" s="623"/>
      <c r="DC47" s="624"/>
      <c r="DD47" s="614">
        <v>204064</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56214808</v>
      </c>
      <c r="CS49" s="593"/>
      <c r="CT49" s="593"/>
      <c r="CU49" s="593"/>
      <c r="CV49" s="593"/>
      <c r="CW49" s="593"/>
      <c r="CX49" s="593"/>
      <c r="CY49" s="594"/>
      <c r="CZ49" s="595">
        <v>100</v>
      </c>
      <c r="DA49" s="596"/>
      <c r="DB49" s="596"/>
      <c r="DC49" s="597"/>
      <c r="DD49" s="598">
        <v>35443516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zovODyq36tL/gUE/nDt0rXMtR/XZDtYlYD6NS+mLwdFyfMl77opSoH/UX6w7SWaknfPoqNfFSEJj0nlqxirHOQ==" saltValue="fxaaQbgtCyyNvNvIXueL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57998</v>
      </c>
      <c r="R7" s="1090"/>
      <c r="S7" s="1090"/>
      <c r="T7" s="1090"/>
      <c r="U7" s="1090"/>
      <c r="V7" s="1090">
        <v>56426</v>
      </c>
      <c r="W7" s="1090"/>
      <c r="X7" s="1090"/>
      <c r="Y7" s="1090"/>
      <c r="Z7" s="1090"/>
      <c r="AA7" s="1090">
        <v>1572</v>
      </c>
      <c r="AB7" s="1090"/>
      <c r="AC7" s="1090"/>
      <c r="AD7" s="1090"/>
      <c r="AE7" s="1091"/>
      <c r="AF7" s="1092">
        <v>1398</v>
      </c>
      <c r="AG7" s="1093"/>
      <c r="AH7" s="1093"/>
      <c r="AI7" s="1093"/>
      <c r="AJ7" s="1094"/>
      <c r="AK7" s="1095">
        <v>2030</v>
      </c>
      <c r="AL7" s="1096"/>
      <c r="AM7" s="1096"/>
      <c r="AN7" s="1096"/>
      <c r="AO7" s="1096"/>
      <c r="AP7" s="1096">
        <v>40915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565</v>
      </c>
      <c r="BT7" s="1087"/>
      <c r="BU7" s="1087"/>
      <c r="BV7" s="1087"/>
      <c r="BW7" s="1087"/>
      <c r="BX7" s="1087"/>
      <c r="BY7" s="1087"/>
      <c r="BZ7" s="1087"/>
      <c r="CA7" s="1087"/>
      <c r="CB7" s="1087"/>
      <c r="CC7" s="1087"/>
      <c r="CD7" s="1087"/>
      <c r="CE7" s="1087"/>
      <c r="CF7" s="1087"/>
      <c r="CG7" s="1099"/>
      <c r="CH7" s="1083">
        <v>-3</v>
      </c>
      <c r="CI7" s="1084"/>
      <c r="CJ7" s="1084"/>
      <c r="CK7" s="1084"/>
      <c r="CL7" s="1085"/>
      <c r="CM7" s="1083">
        <v>15</v>
      </c>
      <c r="CN7" s="1084"/>
      <c r="CO7" s="1084"/>
      <c r="CP7" s="1084"/>
      <c r="CQ7" s="1085"/>
      <c r="CR7" s="1083">
        <v>59</v>
      </c>
      <c r="CS7" s="1084"/>
      <c r="CT7" s="1084"/>
      <c r="CU7" s="1084"/>
      <c r="CV7" s="1085"/>
      <c r="CW7" s="1083" t="s">
        <v>564</v>
      </c>
      <c r="CX7" s="1084"/>
      <c r="CY7" s="1084"/>
      <c r="CZ7" s="1084"/>
      <c r="DA7" s="1085"/>
      <c r="DB7" s="1083" t="s">
        <v>564</v>
      </c>
      <c r="DC7" s="1084"/>
      <c r="DD7" s="1084"/>
      <c r="DE7" s="1084"/>
      <c r="DF7" s="1085"/>
      <c r="DG7" s="1083" t="s">
        <v>564</v>
      </c>
      <c r="DH7" s="1084"/>
      <c r="DI7" s="1084"/>
      <c r="DJ7" s="1084"/>
      <c r="DK7" s="1085"/>
      <c r="DL7" s="1083" t="s">
        <v>564</v>
      </c>
      <c r="DM7" s="1084"/>
      <c r="DN7" s="1084"/>
      <c r="DO7" s="1084"/>
      <c r="DP7" s="1085"/>
      <c r="DQ7" s="1083" t="s">
        <v>564</v>
      </c>
      <c r="DR7" s="1084"/>
      <c r="DS7" s="1084"/>
      <c r="DT7" s="1084"/>
      <c r="DU7" s="1085"/>
      <c r="DV7" s="1086"/>
      <c r="DW7" s="1087"/>
      <c r="DX7" s="1087"/>
      <c r="DY7" s="1087"/>
      <c r="DZ7" s="1088"/>
      <c r="EA7" s="217"/>
    </row>
    <row r="8" spans="1:131" s="218" customFormat="1" ht="26.25" customHeight="1" x14ac:dyDescent="0.15">
      <c r="A8" s="221">
        <v>2</v>
      </c>
      <c r="B8" s="1017" t="s">
        <v>375</v>
      </c>
      <c r="C8" s="1018"/>
      <c r="D8" s="1018"/>
      <c r="E8" s="1018"/>
      <c r="F8" s="1018"/>
      <c r="G8" s="1018"/>
      <c r="H8" s="1018"/>
      <c r="I8" s="1018"/>
      <c r="J8" s="1018"/>
      <c r="K8" s="1018"/>
      <c r="L8" s="1018"/>
      <c r="M8" s="1018"/>
      <c r="N8" s="1018"/>
      <c r="O8" s="1018"/>
      <c r="P8" s="1019"/>
      <c r="Q8" s="1025">
        <v>533</v>
      </c>
      <c r="R8" s="1026"/>
      <c r="S8" s="1026"/>
      <c r="T8" s="1026"/>
      <c r="U8" s="1026"/>
      <c r="V8" s="1026">
        <v>2</v>
      </c>
      <c r="W8" s="1026"/>
      <c r="X8" s="1026"/>
      <c r="Y8" s="1026"/>
      <c r="Z8" s="1026"/>
      <c r="AA8" s="1026">
        <v>531</v>
      </c>
      <c r="AB8" s="1026"/>
      <c r="AC8" s="1026"/>
      <c r="AD8" s="1026"/>
      <c r="AE8" s="1027"/>
      <c r="AF8" s="1022">
        <v>531</v>
      </c>
      <c r="AG8" s="1023"/>
      <c r="AH8" s="1023"/>
      <c r="AI8" s="1023"/>
      <c r="AJ8" s="1024"/>
      <c r="AK8" s="1067">
        <v>2</v>
      </c>
      <c r="AL8" s="1068"/>
      <c r="AM8" s="1068"/>
      <c r="AN8" s="1068"/>
      <c r="AO8" s="1068"/>
      <c r="AP8" s="1068" t="s">
        <v>564</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566</v>
      </c>
      <c r="BT8" s="980"/>
      <c r="BU8" s="980"/>
      <c r="BV8" s="980"/>
      <c r="BW8" s="980"/>
      <c r="BX8" s="980"/>
      <c r="BY8" s="980"/>
      <c r="BZ8" s="980"/>
      <c r="CA8" s="980"/>
      <c r="CB8" s="980"/>
      <c r="CC8" s="980"/>
      <c r="CD8" s="980"/>
      <c r="CE8" s="980"/>
      <c r="CF8" s="980"/>
      <c r="CG8" s="1001"/>
      <c r="CH8" s="976">
        <v>-11</v>
      </c>
      <c r="CI8" s="977"/>
      <c r="CJ8" s="977"/>
      <c r="CK8" s="977"/>
      <c r="CL8" s="978"/>
      <c r="CM8" s="976">
        <v>80</v>
      </c>
      <c r="CN8" s="977"/>
      <c r="CO8" s="977"/>
      <c r="CP8" s="977"/>
      <c r="CQ8" s="978"/>
      <c r="CR8" s="976">
        <v>10</v>
      </c>
      <c r="CS8" s="977"/>
      <c r="CT8" s="977"/>
      <c r="CU8" s="977"/>
      <c r="CV8" s="978"/>
      <c r="CW8" s="976" t="s">
        <v>564</v>
      </c>
      <c r="CX8" s="977"/>
      <c r="CY8" s="977"/>
      <c r="CZ8" s="977"/>
      <c r="DA8" s="978"/>
      <c r="DB8" s="976" t="s">
        <v>564</v>
      </c>
      <c r="DC8" s="977"/>
      <c r="DD8" s="977"/>
      <c r="DE8" s="977"/>
      <c r="DF8" s="978"/>
      <c r="DG8" s="976" t="s">
        <v>564</v>
      </c>
      <c r="DH8" s="977"/>
      <c r="DI8" s="977"/>
      <c r="DJ8" s="977"/>
      <c r="DK8" s="978"/>
      <c r="DL8" s="976" t="s">
        <v>564</v>
      </c>
      <c r="DM8" s="977"/>
      <c r="DN8" s="977"/>
      <c r="DO8" s="977"/>
      <c r="DP8" s="978"/>
      <c r="DQ8" s="976" t="s">
        <v>564</v>
      </c>
      <c r="DR8" s="977"/>
      <c r="DS8" s="977"/>
      <c r="DT8" s="977"/>
      <c r="DU8" s="978"/>
      <c r="DV8" s="979"/>
      <c r="DW8" s="980"/>
      <c r="DX8" s="980"/>
      <c r="DY8" s="980"/>
      <c r="DZ8" s="981"/>
      <c r="EA8" s="217"/>
    </row>
    <row r="9" spans="1:131" s="218" customFormat="1" ht="26.25" customHeight="1" x14ac:dyDescent="0.15">
      <c r="A9" s="221">
        <v>3</v>
      </c>
      <c r="B9" s="1017" t="s">
        <v>376</v>
      </c>
      <c r="C9" s="1018"/>
      <c r="D9" s="1018"/>
      <c r="E9" s="1018"/>
      <c r="F9" s="1018"/>
      <c r="G9" s="1018"/>
      <c r="H9" s="1018"/>
      <c r="I9" s="1018"/>
      <c r="J9" s="1018"/>
      <c r="K9" s="1018"/>
      <c r="L9" s="1018"/>
      <c r="M9" s="1018"/>
      <c r="N9" s="1018"/>
      <c r="O9" s="1018"/>
      <c r="P9" s="1019"/>
      <c r="Q9" s="1025">
        <v>142</v>
      </c>
      <c r="R9" s="1026"/>
      <c r="S9" s="1026"/>
      <c r="T9" s="1026"/>
      <c r="U9" s="1026"/>
      <c r="V9" s="1026">
        <v>142</v>
      </c>
      <c r="W9" s="1026"/>
      <c r="X9" s="1026"/>
      <c r="Y9" s="1026"/>
      <c r="Z9" s="1026"/>
      <c r="AA9" s="1026">
        <v>0</v>
      </c>
      <c r="AB9" s="1026"/>
      <c r="AC9" s="1026"/>
      <c r="AD9" s="1026"/>
      <c r="AE9" s="1027"/>
      <c r="AF9" s="1022">
        <v>0</v>
      </c>
      <c r="AG9" s="1023"/>
      <c r="AH9" s="1023"/>
      <c r="AI9" s="1023"/>
      <c r="AJ9" s="1024"/>
      <c r="AK9" s="1067">
        <v>3</v>
      </c>
      <c r="AL9" s="1068"/>
      <c r="AM9" s="1068"/>
      <c r="AN9" s="1068"/>
      <c r="AO9" s="1068"/>
      <c r="AP9" s="1068">
        <v>23</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567</v>
      </c>
      <c r="BT9" s="980"/>
      <c r="BU9" s="980"/>
      <c r="BV9" s="980"/>
      <c r="BW9" s="980"/>
      <c r="BX9" s="980"/>
      <c r="BY9" s="980"/>
      <c r="BZ9" s="980"/>
      <c r="CA9" s="980"/>
      <c r="CB9" s="980"/>
      <c r="CC9" s="980"/>
      <c r="CD9" s="980"/>
      <c r="CE9" s="980"/>
      <c r="CF9" s="980"/>
      <c r="CG9" s="1001"/>
      <c r="CH9" s="976">
        <v>11</v>
      </c>
      <c r="CI9" s="977"/>
      <c r="CJ9" s="977"/>
      <c r="CK9" s="977"/>
      <c r="CL9" s="978"/>
      <c r="CM9" s="976">
        <v>36</v>
      </c>
      <c r="CN9" s="977"/>
      <c r="CO9" s="977"/>
      <c r="CP9" s="977"/>
      <c r="CQ9" s="978"/>
      <c r="CR9" s="976">
        <v>20</v>
      </c>
      <c r="CS9" s="977"/>
      <c r="CT9" s="977"/>
      <c r="CU9" s="977"/>
      <c r="CV9" s="978"/>
      <c r="CW9" s="976" t="s">
        <v>564</v>
      </c>
      <c r="CX9" s="977"/>
      <c r="CY9" s="977"/>
      <c r="CZ9" s="977"/>
      <c r="DA9" s="978"/>
      <c r="DB9" s="976" t="s">
        <v>564</v>
      </c>
      <c r="DC9" s="977"/>
      <c r="DD9" s="977"/>
      <c r="DE9" s="977"/>
      <c r="DF9" s="978"/>
      <c r="DG9" s="976" t="s">
        <v>564</v>
      </c>
      <c r="DH9" s="977"/>
      <c r="DI9" s="977"/>
      <c r="DJ9" s="977"/>
      <c r="DK9" s="978"/>
      <c r="DL9" s="976" t="s">
        <v>564</v>
      </c>
      <c r="DM9" s="977"/>
      <c r="DN9" s="977"/>
      <c r="DO9" s="977"/>
      <c r="DP9" s="978"/>
      <c r="DQ9" s="976" t="s">
        <v>564</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568</v>
      </c>
      <c r="BT10" s="980"/>
      <c r="BU10" s="980"/>
      <c r="BV10" s="980"/>
      <c r="BW10" s="980"/>
      <c r="BX10" s="980"/>
      <c r="BY10" s="980"/>
      <c r="BZ10" s="980"/>
      <c r="CA10" s="980"/>
      <c r="CB10" s="980"/>
      <c r="CC10" s="980"/>
      <c r="CD10" s="980"/>
      <c r="CE10" s="980"/>
      <c r="CF10" s="980"/>
      <c r="CG10" s="1001"/>
      <c r="CH10" s="976">
        <v>29</v>
      </c>
      <c r="CI10" s="977"/>
      <c r="CJ10" s="977"/>
      <c r="CK10" s="977"/>
      <c r="CL10" s="978"/>
      <c r="CM10" s="976">
        <v>1806</v>
      </c>
      <c r="CN10" s="977"/>
      <c r="CO10" s="977"/>
      <c r="CP10" s="977"/>
      <c r="CQ10" s="978"/>
      <c r="CR10" s="976">
        <v>10</v>
      </c>
      <c r="CS10" s="977"/>
      <c r="CT10" s="977"/>
      <c r="CU10" s="977"/>
      <c r="CV10" s="978"/>
      <c r="CW10" s="976" t="s">
        <v>564</v>
      </c>
      <c r="CX10" s="977"/>
      <c r="CY10" s="977"/>
      <c r="CZ10" s="977"/>
      <c r="DA10" s="978"/>
      <c r="DB10" s="976" t="s">
        <v>564</v>
      </c>
      <c r="DC10" s="977"/>
      <c r="DD10" s="977"/>
      <c r="DE10" s="977"/>
      <c r="DF10" s="978"/>
      <c r="DG10" s="976" t="s">
        <v>564</v>
      </c>
      <c r="DH10" s="977"/>
      <c r="DI10" s="977"/>
      <c r="DJ10" s="977"/>
      <c r="DK10" s="978"/>
      <c r="DL10" s="976" t="s">
        <v>564</v>
      </c>
      <c r="DM10" s="977"/>
      <c r="DN10" s="977"/>
      <c r="DO10" s="977"/>
      <c r="DP10" s="978"/>
      <c r="DQ10" s="976" t="s">
        <v>564</v>
      </c>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569</v>
      </c>
      <c r="BT11" s="980"/>
      <c r="BU11" s="980"/>
      <c r="BV11" s="980"/>
      <c r="BW11" s="980"/>
      <c r="BX11" s="980"/>
      <c r="BY11" s="980"/>
      <c r="BZ11" s="980"/>
      <c r="CA11" s="980"/>
      <c r="CB11" s="980"/>
      <c r="CC11" s="980"/>
      <c r="CD11" s="980"/>
      <c r="CE11" s="980"/>
      <c r="CF11" s="980"/>
      <c r="CG11" s="1001"/>
      <c r="CH11" s="976">
        <v>8</v>
      </c>
      <c r="CI11" s="977"/>
      <c r="CJ11" s="977"/>
      <c r="CK11" s="977"/>
      <c r="CL11" s="978"/>
      <c r="CM11" s="976">
        <v>209</v>
      </c>
      <c r="CN11" s="977"/>
      <c r="CO11" s="977"/>
      <c r="CP11" s="977"/>
      <c r="CQ11" s="978"/>
      <c r="CR11" s="976">
        <v>74</v>
      </c>
      <c r="CS11" s="977"/>
      <c r="CT11" s="977"/>
      <c r="CU11" s="977"/>
      <c r="CV11" s="978"/>
      <c r="CW11" s="976" t="s">
        <v>564</v>
      </c>
      <c r="CX11" s="977"/>
      <c r="CY11" s="977"/>
      <c r="CZ11" s="977"/>
      <c r="DA11" s="978"/>
      <c r="DB11" s="976" t="s">
        <v>564</v>
      </c>
      <c r="DC11" s="977"/>
      <c r="DD11" s="977"/>
      <c r="DE11" s="977"/>
      <c r="DF11" s="978"/>
      <c r="DG11" s="976" t="s">
        <v>564</v>
      </c>
      <c r="DH11" s="977"/>
      <c r="DI11" s="977"/>
      <c r="DJ11" s="977"/>
      <c r="DK11" s="978"/>
      <c r="DL11" s="976" t="s">
        <v>564</v>
      </c>
      <c r="DM11" s="977"/>
      <c r="DN11" s="977"/>
      <c r="DO11" s="977"/>
      <c r="DP11" s="978"/>
      <c r="DQ11" s="976" t="s">
        <v>564</v>
      </c>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570</v>
      </c>
      <c r="BT12" s="980"/>
      <c r="BU12" s="980"/>
      <c r="BV12" s="980"/>
      <c r="BW12" s="980"/>
      <c r="BX12" s="980"/>
      <c r="BY12" s="980"/>
      <c r="BZ12" s="980"/>
      <c r="CA12" s="980"/>
      <c r="CB12" s="980"/>
      <c r="CC12" s="980"/>
      <c r="CD12" s="980"/>
      <c r="CE12" s="980"/>
      <c r="CF12" s="980"/>
      <c r="CG12" s="1001"/>
      <c r="CH12" s="976">
        <v>0</v>
      </c>
      <c r="CI12" s="977"/>
      <c r="CJ12" s="977"/>
      <c r="CK12" s="977"/>
      <c r="CL12" s="978"/>
      <c r="CM12" s="976">
        <v>15</v>
      </c>
      <c r="CN12" s="977"/>
      <c r="CO12" s="977"/>
      <c r="CP12" s="977"/>
      <c r="CQ12" s="978"/>
      <c r="CR12" s="976">
        <v>10</v>
      </c>
      <c r="CS12" s="977"/>
      <c r="CT12" s="977"/>
      <c r="CU12" s="977"/>
      <c r="CV12" s="978"/>
      <c r="CW12" s="976" t="s">
        <v>564</v>
      </c>
      <c r="CX12" s="977"/>
      <c r="CY12" s="977"/>
      <c r="CZ12" s="977"/>
      <c r="DA12" s="978"/>
      <c r="DB12" s="976" t="s">
        <v>564</v>
      </c>
      <c r="DC12" s="977"/>
      <c r="DD12" s="977"/>
      <c r="DE12" s="977"/>
      <c r="DF12" s="978"/>
      <c r="DG12" s="976" t="s">
        <v>564</v>
      </c>
      <c r="DH12" s="977"/>
      <c r="DI12" s="977"/>
      <c r="DJ12" s="977"/>
      <c r="DK12" s="978"/>
      <c r="DL12" s="976" t="s">
        <v>564</v>
      </c>
      <c r="DM12" s="977"/>
      <c r="DN12" s="977"/>
      <c r="DO12" s="977"/>
      <c r="DP12" s="978"/>
      <c r="DQ12" s="976" t="s">
        <v>564</v>
      </c>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t="s">
        <v>571</v>
      </c>
      <c r="BT13" s="980"/>
      <c r="BU13" s="980"/>
      <c r="BV13" s="980"/>
      <c r="BW13" s="980"/>
      <c r="BX13" s="980"/>
      <c r="BY13" s="980"/>
      <c r="BZ13" s="980"/>
      <c r="CA13" s="980"/>
      <c r="CB13" s="980"/>
      <c r="CC13" s="980"/>
      <c r="CD13" s="980"/>
      <c r="CE13" s="980"/>
      <c r="CF13" s="980"/>
      <c r="CG13" s="1001"/>
      <c r="CH13" s="976">
        <v>4</v>
      </c>
      <c r="CI13" s="977"/>
      <c r="CJ13" s="977"/>
      <c r="CK13" s="977"/>
      <c r="CL13" s="978"/>
      <c r="CM13" s="976">
        <v>96</v>
      </c>
      <c r="CN13" s="977"/>
      <c r="CO13" s="977"/>
      <c r="CP13" s="977"/>
      <c r="CQ13" s="978"/>
      <c r="CR13" s="976">
        <v>30</v>
      </c>
      <c r="CS13" s="977"/>
      <c r="CT13" s="977"/>
      <c r="CU13" s="977"/>
      <c r="CV13" s="978"/>
      <c r="CW13" s="976">
        <v>8</v>
      </c>
      <c r="CX13" s="977"/>
      <c r="CY13" s="977"/>
      <c r="CZ13" s="977"/>
      <c r="DA13" s="978"/>
      <c r="DB13" s="976" t="s">
        <v>564</v>
      </c>
      <c r="DC13" s="977"/>
      <c r="DD13" s="977"/>
      <c r="DE13" s="977"/>
      <c r="DF13" s="978"/>
      <c r="DG13" s="976" t="s">
        <v>564</v>
      </c>
      <c r="DH13" s="977"/>
      <c r="DI13" s="977"/>
      <c r="DJ13" s="977"/>
      <c r="DK13" s="978"/>
      <c r="DL13" s="976" t="s">
        <v>564</v>
      </c>
      <c r="DM13" s="977"/>
      <c r="DN13" s="977"/>
      <c r="DO13" s="977"/>
      <c r="DP13" s="978"/>
      <c r="DQ13" s="976" t="s">
        <v>564</v>
      </c>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t="s">
        <v>572</v>
      </c>
      <c r="BT14" s="980"/>
      <c r="BU14" s="980"/>
      <c r="BV14" s="980"/>
      <c r="BW14" s="980"/>
      <c r="BX14" s="980"/>
      <c r="BY14" s="980"/>
      <c r="BZ14" s="980"/>
      <c r="CA14" s="980"/>
      <c r="CB14" s="980"/>
      <c r="CC14" s="980"/>
      <c r="CD14" s="980"/>
      <c r="CE14" s="980"/>
      <c r="CF14" s="980"/>
      <c r="CG14" s="1001"/>
      <c r="CH14" s="976">
        <v>-1</v>
      </c>
      <c r="CI14" s="977"/>
      <c r="CJ14" s="977"/>
      <c r="CK14" s="977"/>
      <c r="CL14" s="978"/>
      <c r="CM14" s="976">
        <v>75</v>
      </c>
      <c r="CN14" s="977"/>
      <c r="CO14" s="977"/>
      <c r="CP14" s="977"/>
      <c r="CQ14" s="978"/>
      <c r="CR14" s="976" t="s">
        <v>564</v>
      </c>
      <c r="CS14" s="977"/>
      <c r="CT14" s="977"/>
      <c r="CU14" s="977"/>
      <c r="CV14" s="978"/>
      <c r="CW14" s="976" t="s">
        <v>564</v>
      </c>
      <c r="CX14" s="977"/>
      <c r="CY14" s="977"/>
      <c r="CZ14" s="977"/>
      <c r="DA14" s="978"/>
      <c r="DB14" s="976" t="s">
        <v>564</v>
      </c>
      <c r="DC14" s="977"/>
      <c r="DD14" s="977"/>
      <c r="DE14" s="977"/>
      <c r="DF14" s="978"/>
      <c r="DG14" s="976" t="s">
        <v>564</v>
      </c>
      <c r="DH14" s="977"/>
      <c r="DI14" s="977"/>
      <c r="DJ14" s="977"/>
      <c r="DK14" s="978"/>
      <c r="DL14" s="976" t="s">
        <v>564</v>
      </c>
      <c r="DM14" s="977"/>
      <c r="DN14" s="977"/>
      <c r="DO14" s="977"/>
      <c r="DP14" s="978"/>
      <c r="DQ14" s="976" t="s">
        <v>564</v>
      </c>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t="s">
        <v>573</v>
      </c>
      <c r="BT15" s="980"/>
      <c r="BU15" s="980"/>
      <c r="BV15" s="980"/>
      <c r="BW15" s="980"/>
      <c r="BX15" s="980"/>
      <c r="BY15" s="980"/>
      <c r="BZ15" s="980"/>
      <c r="CA15" s="980"/>
      <c r="CB15" s="980"/>
      <c r="CC15" s="980"/>
      <c r="CD15" s="980"/>
      <c r="CE15" s="980"/>
      <c r="CF15" s="980"/>
      <c r="CG15" s="1001"/>
      <c r="CH15" s="976">
        <v>-2</v>
      </c>
      <c r="CI15" s="977"/>
      <c r="CJ15" s="977"/>
      <c r="CK15" s="977"/>
      <c r="CL15" s="978"/>
      <c r="CM15" s="976">
        <v>127</v>
      </c>
      <c r="CN15" s="977"/>
      <c r="CO15" s="977"/>
      <c r="CP15" s="977"/>
      <c r="CQ15" s="978"/>
      <c r="CR15" s="976">
        <v>100</v>
      </c>
      <c r="CS15" s="977"/>
      <c r="CT15" s="977"/>
      <c r="CU15" s="977"/>
      <c r="CV15" s="978"/>
      <c r="CW15" s="976" t="s">
        <v>564</v>
      </c>
      <c r="CX15" s="977"/>
      <c r="CY15" s="977"/>
      <c r="CZ15" s="977"/>
      <c r="DA15" s="978"/>
      <c r="DB15" s="976" t="s">
        <v>564</v>
      </c>
      <c r="DC15" s="977"/>
      <c r="DD15" s="977"/>
      <c r="DE15" s="977"/>
      <c r="DF15" s="978"/>
      <c r="DG15" s="976" t="s">
        <v>564</v>
      </c>
      <c r="DH15" s="977"/>
      <c r="DI15" s="977"/>
      <c r="DJ15" s="977"/>
      <c r="DK15" s="978"/>
      <c r="DL15" s="976" t="s">
        <v>564</v>
      </c>
      <c r="DM15" s="977"/>
      <c r="DN15" s="977"/>
      <c r="DO15" s="977"/>
      <c r="DP15" s="978"/>
      <c r="DQ15" s="976" t="s">
        <v>564</v>
      </c>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378</v>
      </c>
      <c r="B23" s="924" t="s">
        <v>379</v>
      </c>
      <c r="C23" s="925"/>
      <c r="D23" s="925"/>
      <c r="E23" s="925"/>
      <c r="F23" s="925"/>
      <c r="G23" s="925"/>
      <c r="H23" s="925"/>
      <c r="I23" s="925"/>
      <c r="J23" s="925"/>
      <c r="K23" s="925"/>
      <c r="L23" s="925"/>
      <c r="M23" s="925"/>
      <c r="N23" s="925"/>
      <c r="O23" s="925"/>
      <c r="P23" s="935"/>
      <c r="Q23" s="1054">
        <v>58673</v>
      </c>
      <c r="R23" s="1048"/>
      <c r="S23" s="1048"/>
      <c r="T23" s="1048"/>
      <c r="U23" s="1048"/>
      <c r="V23" s="1048">
        <v>56570</v>
      </c>
      <c r="W23" s="1048"/>
      <c r="X23" s="1048"/>
      <c r="Y23" s="1048"/>
      <c r="Z23" s="1048"/>
      <c r="AA23" s="1048">
        <v>2103</v>
      </c>
      <c r="AB23" s="1048"/>
      <c r="AC23" s="1048"/>
      <c r="AD23" s="1048"/>
      <c r="AE23" s="1055"/>
      <c r="AF23" s="1056">
        <v>1929</v>
      </c>
      <c r="AG23" s="1048"/>
      <c r="AH23" s="1048"/>
      <c r="AI23" s="1048"/>
      <c r="AJ23" s="1057"/>
      <c r="AK23" s="1058"/>
      <c r="AL23" s="1059"/>
      <c r="AM23" s="1059"/>
      <c r="AN23" s="1059"/>
      <c r="AO23" s="1059"/>
      <c r="AP23" s="1048">
        <v>40938</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390</v>
      </c>
      <c r="C28" s="1035"/>
      <c r="D28" s="1035"/>
      <c r="E28" s="1035"/>
      <c r="F28" s="1035"/>
      <c r="G28" s="1035"/>
      <c r="H28" s="1035"/>
      <c r="I28" s="1035"/>
      <c r="J28" s="1035"/>
      <c r="K28" s="1035"/>
      <c r="L28" s="1035"/>
      <c r="M28" s="1035"/>
      <c r="N28" s="1035"/>
      <c r="O28" s="1035"/>
      <c r="P28" s="1036"/>
      <c r="Q28" s="1037">
        <v>11710</v>
      </c>
      <c r="R28" s="1038"/>
      <c r="S28" s="1038"/>
      <c r="T28" s="1038"/>
      <c r="U28" s="1038"/>
      <c r="V28" s="1038">
        <v>11506</v>
      </c>
      <c r="W28" s="1038"/>
      <c r="X28" s="1038"/>
      <c r="Y28" s="1038"/>
      <c r="Z28" s="1038"/>
      <c r="AA28" s="1038">
        <v>204</v>
      </c>
      <c r="AB28" s="1038"/>
      <c r="AC28" s="1038"/>
      <c r="AD28" s="1038"/>
      <c r="AE28" s="1039"/>
      <c r="AF28" s="1040">
        <v>204</v>
      </c>
      <c r="AG28" s="1038"/>
      <c r="AH28" s="1038"/>
      <c r="AI28" s="1038"/>
      <c r="AJ28" s="1041"/>
      <c r="AK28" s="1029">
        <v>1074</v>
      </c>
      <c r="AL28" s="1030"/>
      <c r="AM28" s="1030"/>
      <c r="AN28" s="1030"/>
      <c r="AO28" s="1030"/>
      <c r="AP28" s="1030" t="s">
        <v>564</v>
      </c>
      <c r="AQ28" s="1030"/>
      <c r="AR28" s="1030"/>
      <c r="AS28" s="1030"/>
      <c r="AT28" s="1030"/>
      <c r="AU28" s="1030" t="s">
        <v>564</v>
      </c>
      <c r="AV28" s="1030"/>
      <c r="AW28" s="1030"/>
      <c r="AX28" s="1030"/>
      <c r="AY28" s="1030"/>
      <c r="AZ28" s="1031" t="s">
        <v>564</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391</v>
      </c>
      <c r="C29" s="1018"/>
      <c r="D29" s="1018"/>
      <c r="E29" s="1018"/>
      <c r="F29" s="1018"/>
      <c r="G29" s="1018"/>
      <c r="H29" s="1018"/>
      <c r="I29" s="1018"/>
      <c r="J29" s="1018"/>
      <c r="K29" s="1018"/>
      <c r="L29" s="1018"/>
      <c r="M29" s="1018"/>
      <c r="N29" s="1018"/>
      <c r="O29" s="1018"/>
      <c r="P29" s="1019"/>
      <c r="Q29" s="1025">
        <v>10409</v>
      </c>
      <c r="R29" s="1026"/>
      <c r="S29" s="1026"/>
      <c r="T29" s="1026"/>
      <c r="U29" s="1026"/>
      <c r="V29" s="1026">
        <v>10138</v>
      </c>
      <c r="W29" s="1026"/>
      <c r="X29" s="1026"/>
      <c r="Y29" s="1026"/>
      <c r="Z29" s="1026"/>
      <c r="AA29" s="1026">
        <v>270</v>
      </c>
      <c r="AB29" s="1026"/>
      <c r="AC29" s="1026"/>
      <c r="AD29" s="1026"/>
      <c r="AE29" s="1027"/>
      <c r="AF29" s="1022">
        <v>270</v>
      </c>
      <c r="AG29" s="1023"/>
      <c r="AH29" s="1023"/>
      <c r="AI29" s="1023"/>
      <c r="AJ29" s="1024"/>
      <c r="AK29" s="967">
        <v>1530</v>
      </c>
      <c r="AL29" s="958"/>
      <c r="AM29" s="958"/>
      <c r="AN29" s="958"/>
      <c r="AO29" s="958"/>
      <c r="AP29" s="958" t="s">
        <v>564</v>
      </c>
      <c r="AQ29" s="958"/>
      <c r="AR29" s="958"/>
      <c r="AS29" s="958"/>
      <c r="AT29" s="958"/>
      <c r="AU29" s="958" t="s">
        <v>564</v>
      </c>
      <c r="AV29" s="958"/>
      <c r="AW29" s="958"/>
      <c r="AX29" s="958"/>
      <c r="AY29" s="958"/>
      <c r="AZ29" s="1028" t="s">
        <v>564</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392</v>
      </c>
      <c r="C30" s="1018"/>
      <c r="D30" s="1018"/>
      <c r="E30" s="1018"/>
      <c r="F30" s="1018"/>
      <c r="G30" s="1018"/>
      <c r="H30" s="1018"/>
      <c r="I30" s="1018"/>
      <c r="J30" s="1018"/>
      <c r="K30" s="1018"/>
      <c r="L30" s="1018"/>
      <c r="M30" s="1018"/>
      <c r="N30" s="1018"/>
      <c r="O30" s="1018"/>
      <c r="P30" s="1019"/>
      <c r="Q30" s="1025">
        <v>1787</v>
      </c>
      <c r="R30" s="1026"/>
      <c r="S30" s="1026"/>
      <c r="T30" s="1026"/>
      <c r="U30" s="1026"/>
      <c r="V30" s="1026">
        <v>1779</v>
      </c>
      <c r="W30" s="1026"/>
      <c r="X30" s="1026"/>
      <c r="Y30" s="1026"/>
      <c r="Z30" s="1026"/>
      <c r="AA30" s="1026">
        <v>9</v>
      </c>
      <c r="AB30" s="1026"/>
      <c r="AC30" s="1026"/>
      <c r="AD30" s="1026"/>
      <c r="AE30" s="1027"/>
      <c r="AF30" s="1022">
        <v>9</v>
      </c>
      <c r="AG30" s="1023"/>
      <c r="AH30" s="1023"/>
      <c r="AI30" s="1023"/>
      <c r="AJ30" s="1024"/>
      <c r="AK30" s="967">
        <v>372</v>
      </c>
      <c r="AL30" s="958"/>
      <c r="AM30" s="958"/>
      <c r="AN30" s="958"/>
      <c r="AO30" s="958"/>
      <c r="AP30" s="958" t="s">
        <v>564</v>
      </c>
      <c r="AQ30" s="958"/>
      <c r="AR30" s="958"/>
      <c r="AS30" s="958"/>
      <c r="AT30" s="958"/>
      <c r="AU30" s="958" t="s">
        <v>564</v>
      </c>
      <c r="AV30" s="958"/>
      <c r="AW30" s="958"/>
      <c r="AX30" s="958"/>
      <c r="AY30" s="958"/>
      <c r="AZ30" s="1028" t="s">
        <v>564</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393</v>
      </c>
      <c r="C31" s="1018"/>
      <c r="D31" s="1018"/>
      <c r="E31" s="1018"/>
      <c r="F31" s="1018"/>
      <c r="G31" s="1018"/>
      <c r="H31" s="1018"/>
      <c r="I31" s="1018"/>
      <c r="J31" s="1018"/>
      <c r="K31" s="1018"/>
      <c r="L31" s="1018"/>
      <c r="M31" s="1018"/>
      <c r="N31" s="1018"/>
      <c r="O31" s="1018"/>
      <c r="P31" s="1019"/>
      <c r="Q31" s="1025">
        <v>2840</v>
      </c>
      <c r="R31" s="1026"/>
      <c r="S31" s="1026"/>
      <c r="T31" s="1026"/>
      <c r="U31" s="1026"/>
      <c r="V31" s="1026">
        <v>2751</v>
      </c>
      <c r="W31" s="1026"/>
      <c r="X31" s="1026"/>
      <c r="Y31" s="1026"/>
      <c r="Z31" s="1026"/>
      <c r="AA31" s="1026">
        <v>89</v>
      </c>
      <c r="AB31" s="1026"/>
      <c r="AC31" s="1026"/>
      <c r="AD31" s="1026"/>
      <c r="AE31" s="1027"/>
      <c r="AF31" s="1022">
        <v>2183</v>
      </c>
      <c r="AG31" s="1023"/>
      <c r="AH31" s="1023"/>
      <c r="AI31" s="1023"/>
      <c r="AJ31" s="1024"/>
      <c r="AK31" s="967">
        <v>80</v>
      </c>
      <c r="AL31" s="958"/>
      <c r="AM31" s="958"/>
      <c r="AN31" s="958"/>
      <c r="AO31" s="958"/>
      <c r="AP31" s="958">
        <v>5231</v>
      </c>
      <c r="AQ31" s="958"/>
      <c r="AR31" s="958"/>
      <c r="AS31" s="958"/>
      <c r="AT31" s="958"/>
      <c r="AU31" s="958">
        <v>575</v>
      </c>
      <c r="AV31" s="958"/>
      <c r="AW31" s="958"/>
      <c r="AX31" s="958"/>
      <c r="AY31" s="958"/>
      <c r="AZ31" s="1028" t="s">
        <v>564</v>
      </c>
      <c r="BA31" s="1028"/>
      <c r="BB31" s="1028"/>
      <c r="BC31" s="1028"/>
      <c r="BD31" s="1028"/>
      <c r="BE31" s="959" t="s">
        <v>394</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395</v>
      </c>
      <c r="C32" s="1018"/>
      <c r="D32" s="1018"/>
      <c r="E32" s="1018"/>
      <c r="F32" s="1018"/>
      <c r="G32" s="1018"/>
      <c r="H32" s="1018"/>
      <c r="I32" s="1018"/>
      <c r="J32" s="1018"/>
      <c r="K32" s="1018"/>
      <c r="L32" s="1018"/>
      <c r="M32" s="1018"/>
      <c r="N32" s="1018"/>
      <c r="O32" s="1018"/>
      <c r="P32" s="1019"/>
      <c r="Q32" s="1025">
        <v>15</v>
      </c>
      <c r="R32" s="1026"/>
      <c r="S32" s="1026"/>
      <c r="T32" s="1026"/>
      <c r="U32" s="1026"/>
      <c r="V32" s="1026">
        <v>19</v>
      </c>
      <c r="W32" s="1026"/>
      <c r="X32" s="1026"/>
      <c r="Y32" s="1026"/>
      <c r="Z32" s="1026"/>
      <c r="AA32" s="1026">
        <v>-4</v>
      </c>
      <c r="AB32" s="1026"/>
      <c r="AC32" s="1026"/>
      <c r="AD32" s="1026"/>
      <c r="AE32" s="1027"/>
      <c r="AF32" s="1022">
        <v>18</v>
      </c>
      <c r="AG32" s="1023"/>
      <c r="AH32" s="1023"/>
      <c r="AI32" s="1023"/>
      <c r="AJ32" s="1024"/>
      <c r="AK32" s="967">
        <v>3</v>
      </c>
      <c r="AL32" s="958"/>
      <c r="AM32" s="958"/>
      <c r="AN32" s="958"/>
      <c r="AO32" s="958"/>
      <c r="AP32" s="958">
        <v>0</v>
      </c>
      <c r="AQ32" s="958"/>
      <c r="AR32" s="958"/>
      <c r="AS32" s="958"/>
      <c r="AT32" s="958"/>
      <c r="AU32" s="958">
        <v>0</v>
      </c>
      <c r="AV32" s="958"/>
      <c r="AW32" s="958"/>
      <c r="AX32" s="958"/>
      <c r="AY32" s="958"/>
      <c r="AZ32" s="1028" t="s">
        <v>564</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396</v>
      </c>
      <c r="C33" s="1018"/>
      <c r="D33" s="1018"/>
      <c r="E33" s="1018"/>
      <c r="F33" s="1018"/>
      <c r="G33" s="1018"/>
      <c r="H33" s="1018"/>
      <c r="I33" s="1018"/>
      <c r="J33" s="1018"/>
      <c r="K33" s="1018"/>
      <c r="L33" s="1018"/>
      <c r="M33" s="1018"/>
      <c r="N33" s="1018"/>
      <c r="O33" s="1018"/>
      <c r="P33" s="1019"/>
      <c r="Q33" s="1025">
        <v>1856</v>
      </c>
      <c r="R33" s="1026"/>
      <c r="S33" s="1026"/>
      <c r="T33" s="1026"/>
      <c r="U33" s="1026"/>
      <c r="V33" s="1026">
        <v>1836</v>
      </c>
      <c r="W33" s="1026"/>
      <c r="X33" s="1026"/>
      <c r="Y33" s="1026"/>
      <c r="Z33" s="1026"/>
      <c r="AA33" s="1026">
        <v>20</v>
      </c>
      <c r="AB33" s="1026"/>
      <c r="AC33" s="1026"/>
      <c r="AD33" s="1026"/>
      <c r="AE33" s="1027"/>
      <c r="AF33" s="1022">
        <v>60</v>
      </c>
      <c r="AG33" s="1023"/>
      <c r="AH33" s="1023"/>
      <c r="AI33" s="1023"/>
      <c r="AJ33" s="1024"/>
      <c r="AK33" s="967">
        <v>1086</v>
      </c>
      <c r="AL33" s="958"/>
      <c r="AM33" s="958"/>
      <c r="AN33" s="958"/>
      <c r="AO33" s="958"/>
      <c r="AP33" s="958">
        <v>14938</v>
      </c>
      <c r="AQ33" s="958"/>
      <c r="AR33" s="958"/>
      <c r="AS33" s="958"/>
      <c r="AT33" s="958"/>
      <c r="AU33" s="958">
        <v>10322</v>
      </c>
      <c r="AV33" s="958"/>
      <c r="AW33" s="958"/>
      <c r="AX33" s="958"/>
      <c r="AY33" s="958"/>
      <c r="AZ33" s="1028" t="s">
        <v>564</v>
      </c>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397</v>
      </c>
      <c r="C34" s="1018"/>
      <c r="D34" s="1018"/>
      <c r="E34" s="1018"/>
      <c r="F34" s="1018"/>
      <c r="G34" s="1018"/>
      <c r="H34" s="1018"/>
      <c r="I34" s="1018"/>
      <c r="J34" s="1018"/>
      <c r="K34" s="1018"/>
      <c r="L34" s="1018"/>
      <c r="M34" s="1018"/>
      <c r="N34" s="1018"/>
      <c r="O34" s="1018"/>
      <c r="P34" s="1019"/>
      <c r="Q34" s="1025">
        <v>271</v>
      </c>
      <c r="R34" s="1026"/>
      <c r="S34" s="1026"/>
      <c r="T34" s="1026"/>
      <c r="U34" s="1026"/>
      <c r="V34" s="1026">
        <v>268</v>
      </c>
      <c r="W34" s="1026"/>
      <c r="X34" s="1026"/>
      <c r="Y34" s="1026"/>
      <c r="Z34" s="1026"/>
      <c r="AA34" s="1026">
        <v>3</v>
      </c>
      <c r="AB34" s="1026"/>
      <c r="AC34" s="1026"/>
      <c r="AD34" s="1026"/>
      <c r="AE34" s="1027"/>
      <c r="AF34" s="1022">
        <v>3</v>
      </c>
      <c r="AG34" s="1023"/>
      <c r="AH34" s="1023"/>
      <c r="AI34" s="1023"/>
      <c r="AJ34" s="1024"/>
      <c r="AK34" s="967">
        <v>131</v>
      </c>
      <c r="AL34" s="958"/>
      <c r="AM34" s="958"/>
      <c r="AN34" s="958"/>
      <c r="AO34" s="958"/>
      <c r="AP34" s="958">
        <v>997</v>
      </c>
      <c r="AQ34" s="958"/>
      <c r="AR34" s="958"/>
      <c r="AS34" s="958"/>
      <c r="AT34" s="958"/>
      <c r="AU34" s="958">
        <v>737</v>
      </c>
      <c r="AV34" s="958"/>
      <c r="AW34" s="958"/>
      <c r="AX34" s="958"/>
      <c r="AY34" s="958"/>
      <c r="AZ34" s="1028" t="s">
        <v>564</v>
      </c>
      <c r="BA34" s="1028"/>
      <c r="BB34" s="1028"/>
      <c r="BC34" s="1028"/>
      <c r="BD34" s="1028"/>
      <c r="BE34" s="959" t="s">
        <v>394</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398</v>
      </c>
      <c r="C35" s="1018"/>
      <c r="D35" s="1018"/>
      <c r="E35" s="1018"/>
      <c r="F35" s="1018"/>
      <c r="G35" s="1018"/>
      <c r="H35" s="1018"/>
      <c r="I35" s="1018"/>
      <c r="J35" s="1018"/>
      <c r="K35" s="1018"/>
      <c r="L35" s="1018"/>
      <c r="M35" s="1018"/>
      <c r="N35" s="1018"/>
      <c r="O35" s="1018"/>
      <c r="P35" s="1019"/>
      <c r="Q35" s="1025">
        <v>198</v>
      </c>
      <c r="R35" s="1026"/>
      <c r="S35" s="1026"/>
      <c r="T35" s="1026"/>
      <c r="U35" s="1026"/>
      <c r="V35" s="1026">
        <v>197</v>
      </c>
      <c r="W35" s="1026"/>
      <c r="X35" s="1026"/>
      <c r="Y35" s="1026"/>
      <c r="Z35" s="1026"/>
      <c r="AA35" s="1026">
        <v>1</v>
      </c>
      <c r="AB35" s="1026"/>
      <c r="AC35" s="1026"/>
      <c r="AD35" s="1026"/>
      <c r="AE35" s="1027"/>
      <c r="AF35" s="1022">
        <v>2</v>
      </c>
      <c r="AG35" s="1023"/>
      <c r="AH35" s="1023"/>
      <c r="AI35" s="1023"/>
      <c r="AJ35" s="1024"/>
      <c r="AK35" s="967">
        <v>86</v>
      </c>
      <c r="AL35" s="958"/>
      <c r="AM35" s="958"/>
      <c r="AN35" s="958"/>
      <c r="AO35" s="958"/>
      <c r="AP35" s="958">
        <v>746</v>
      </c>
      <c r="AQ35" s="958"/>
      <c r="AR35" s="958"/>
      <c r="AS35" s="958"/>
      <c r="AT35" s="958"/>
      <c r="AU35" s="958">
        <v>697</v>
      </c>
      <c r="AV35" s="958"/>
      <c r="AW35" s="958"/>
      <c r="AX35" s="958"/>
      <c r="AY35" s="958"/>
      <c r="AZ35" s="1028" t="s">
        <v>564</v>
      </c>
      <c r="BA35" s="1028"/>
      <c r="BB35" s="1028"/>
      <c r="BC35" s="1028"/>
      <c r="BD35" s="1028"/>
      <c r="BE35" s="959" t="s">
        <v>394</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378</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2750</v>
      </c>
      <c r="AG63" s="946"/>
      <c r="AH63" s="946"/>
      <c r="AI63" s="946"/>
      <c r="AJ63" s="1009"/>
      <c r="AK63" s="1010"/>
      <c r="AL63" s="950"/>
      <c r="AM63" s="950"/>
      <c r="AN63" s="950"/>
      <c r="AO63" s="950"/>
      <c r="AP63" s="946">
        <v>21912</v>
      </c>
      <c r="AQ63" s="946"/>
      <c r="AR63" s="946"/>
      <c r="AS63" s="946"/>
      <c r="AT63" s="946"/>
      <c r="AU63" s="946">
        <v>12331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402</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403</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552</v>
      </c>
      <c r="C68" s="973"/>
      <c r="D68" s="973"/>
      <c r="E68" s="973"/>
      <c r="F68" s="973"/>
      <c r="G68" s="973"/>
      <c r="H68" s="973"/>
      <c r="I68" s="973"/>
      <c r="J68" s="973"/>
      <c r="K68" s="973"/>
      <c r="L68" s="973"/>
      <c r="M68" s="973"/>
      <c r="N68" s="973"/>
      <c r="O68" s="973"/>
      <c r="P68" s="974"/>
      <c r="Q68" s="975">
        <v>119</v>
      </c>
      <c r="R68" s="969"/>
      <c r="S68" s="969"/>
      <c r="T68" s="969"/>
      <c r="U68" s="969"/>
      <c r="V68" s="969">
        <v>115</v>
      </c>
      <c r="W68" s="969"/>
      <c r="X68" s="969"/>
      <c r="Y68" s="969"/>
      <c r="Z68" s="969"/>
      <c r="AA68" s="969">
        <v>4</v>
      </c>
      <c r="AB68" s="969"/>
      <c r="AC68" s="969"/>
      <c r="AD68" s="969"/>
      <c r="AE68" s="969"/>
      <c r="AF68" s="969">
        <v>4</v>
      </c>
      <c r="AG68" s="969"/>
      <c r="AH68" s="969"/>
      <c r="AI68" s="969"/>
      <c r="AJ68" s="969"/>
      <c r="AK68" s="969" t="s">
        <v>564</v>
      </c>
      <c r="AL68" s="969"/>
      <c r="AM68" s="969"/>
      <c r="AN68" s="969"/>
      <c r="AO68" s="969"/>
      <c r="AP68" s="969" t="s">
        <v>564</v>
      </c>
      <c r="AQ68" s="969"/>
      <c r="AR68" s="969"/>
      <c r="AS68" s="969"/>
      <c r="AT68" s="969"/>
      <c r="AU68" s="969" t="s">
        <v>564</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553</v>
      </c>
      <c r="C69" s="962"/>
      <c r="D69" s="962"/>
      <c r="E69" s="962"/>
      <c r="F69" s="962"/>
      <c r="G69" s="962"/>
      <c r="H69" s="962"/>
      <c r="I69" s="962"/>
      <c r="J69" s="962"/>
      <c r="K69" s="962"/>
      <c r="L69" s="962"/>
      <c r="M69" s="962"/>
      <c r="N69" s="962"/>
      <c r="O69" s="962"/>
      <c r="P69" s="963"/>
      <c r="Q69" s="964">
        <v>473</v>
      </c>
      <c r="R69" s="958"/>
      <c r="S69" s="958"/>
      <c r="T69" s="958"/>
      <c r="U69" s="958"/>
      <c r="V69" s="958">
        <v>391</v>
      </c>
      <c r="W69" s="958"/>
      <c r="X69" s="958"/>
      <c r="Y69" s="958"/>
      <c r="Z69" s="958"/>
      <c r="AA69" s="958">
        <v>82</v>
      </c>
      <c r="AB69" s="958"/>
      <c r="AC69" s="958"/>
      <c r="AD69" s="958"/>
      <c r="AE69" s="958"/>
      <c r="AF69" s="958">
        <v>82</v>
      </c>
      <c r="AG69" s="958"/>
      <c r="AH69" s="958"/>
      <c r="AI69" s="958"/>
      <c r="AJ69" s="958"/>
      <c r="AK69" s="958" t="s">
        <v>564</v>
      </c>
      <c r="AL69" s="958"/>
      <c r="AM69" s="958"/>
      <c r="AN69" s="958"/>
      <c r="AO69" s="958"/>
      <c r="AP69" s="958" t="s">
        <v>564</v>
      </c>
      <c r="AQ69" s="958"/>
      <c r="AR69" s="958"/>
      <c r="AS69" s="958"/>
      <c r="AT69" s="958"/>
      <c r="AU69" s="958" t="s">
        <v>564</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554</v>
      </c>
      <c r="C70" s="962"/>
      <c r="D70" s="962"/>
      <c r="E70" s="962"/>
      <c r="F70" s="962"/>
      <c r="G70" s="962"/>
      <c r="H70" s="962"/>
      <c r="I70" s="962"/>
      <c r="J70" s="962"/>
      <c r="K70" s="962"/>
      <c r="L70" s="962"/>
      <c r="M70" s="962"/>
      <c r="N70" s="962"/>
      <c r="O70" s="962"/>
      <c r="P70" s="963"/>
      <c r="Q70" s="964">
        <v>984</v>
      </c>
      <c r="R70" s="958"/>
      <c r="S70" s="958"/>
      <c r="T70" s="958"/>
      <c r="U70" s="958"/>
      <c r="V70" s="958">
        <v>926</v>
      </c>
      <c r="W70" s="958"/>
      <c r="X70" s="958"/>
      <c r="Y70" s="958"/>
      <c r="Z70" s="958"/>
      <c r="AA70" s="958">
        <v>58</v>
      </c>
      <c r="AB70" s="958"/>
      <c r="AC70" s="958"/>
      <c r="AD70" s="958"/>
      <c r="AE70" s="958"/>
      <c r="AF70" s="958">
        <v>58</v>
      </c>
      <c r="AG70" s="958"/>
      <c r="AH70" s="958"/>
      <c r="AI70" s="958"/>
      <c r="AJ70" s="958"/>
      <c r="AK70" s="958">
        <v>24</v>
      </c>
      <c r="AL70" s="958"/>
      <c r="AM70" s="958"/>
      <c r="AN70" s="958"/>
      <c r="AO70" s="958"/>
      <c r="AP70" s="958" t="s">
        <v>564</v>
      </c>
      <c r="AQ70" s="958"/>
      <c r="AR70" s="958"/>
      <c r="AS70" s="958"/>
      <c r="AT70" s="958"/>
      <c r="AU70" s="958" t="s">
        <v>564</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555</v>
      </c>
      <c r="C71" s="962"/>
      <c r="D71" s="962"/>
      <c r="E71" s="962"/>
      <c r="F71" s="962"/>
      <c r="G71" s="962"/>
      <c r="H71" s="962"/>
      <c r="I71" s="962"/>
      <c r="J71" s="962"/>
      <c r="K71" s="962"/>
      <c r="L71" s="962"/>
      <c r="M71" s="962"/>
      <c r="N71" s="962"/>
      <c r="O71" s="962"/>
      <c r="P71" s="963"/>
      <c r="Q71" s="964">
        <v>223</v>
      </c>
      <c r="R71" s="958"/>
      <c r="S71" s="958"/>
      <c r="T71" s="958"/>
      <c r="U71" s="958"/>
      <c r="V71" s="958">
        <v>218</v>
      </c>
      <c r="W71" s="958"/>
      <c r="X71" s="958"/>
      <c r="Y71" s="958"/>
      <c r="Z71" s="958"/>
      <c r="AA71" s="958">
        <v>5</v>
      </c>
      <c r="AB71" s="958"/>
      <c r="AC71" s="958"/>
      <c r="AD71" s="958"/>
      <c r="AE71" s="958"/>
      <c r="AF71" s="958">
        <v>5</v>
      </c>
      <c r="AG71" s="958"/>
      <c r="AH71" s="958"/>
      <c r="AI71" s="958"/>
      <c r="AJ71" s="958"/>
      <c r="AK71" s="958" t="s">
        <v>564</v>
      </c>
      <c r="AL71" s="958"/>
      <c r="AM71" s="958"/>
      <c r="AN71" s="958"/>
      <c r="AO71" s="958"/>
      <c r="AP71" s="958">
        <v>297</v>
      </c>
      <c r="AQ71" s="958"/>
      <c r="AR71" s="958"/>
      <c r="AS71" s="958"/>
      <c r="AT71" s="958"/>
      <c r="AU71" s="958">
        <v>203</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556</v>
      </c>
      <c r="C72" s="962"/>
      <c r="D72" s="962"/>
      <c r="E72" s="962"/>
      <c r="F72" s="962"/>
      <c r="G72" s="962"/>
      <c r="H72" s="962"/>
      <c r="I72" s="962"/>
      <c r="J72" s="962"/>
      <c r="K72" s="962"/>
      <c r="L72" s="962"/>
      <c r="M72" s="962"/>
      <c r="N72" s="962"/>
      <c r="O72" s="962"/>
      <c r="P72" s="963"/>
      <c r="Q72" s="964">
        <v>392</v>
      </c>
      <c r="R72" s="958"/>
      <c r="S72" s="958"/>
      <c r="T72" s="958"/>
      <c r="U72" s="958"/>
      <c r="V72" s="958">
        <v>355</v>
      </c>
      <c r="W72" s="958"/>
      <c r="X72" s="958"/>
      <c r="Y72" s="958"/>
      <c r="Z72" s="958"/>
      <c r="AA72" s="958">
        <v>37</v>
      </c>
      <c r="AB72" s="958"/>
      <c r="AC72" s="958"/>
      <c r="AD72" s="958"/>
      <c r="AE72" s="958"/>
      <c r="AF72" s="958">
        <v>37</v>
      </c>
      <c r="AG72" s="958"/>
      <c r="AH72" s="958"/>
      <c r="AI72" s="958"/>
      <c r="AJ72" s="958"/>
      <c r="AK72" s="958">
        <v>11</v>
      </c>
      <c r="AL72" s="958"/>
      <c r="AM72" s="958"/>
      <c r="AN72" s="958"/>
      <c r="AO72" s="958"/>
      <c r="AP72" s="958">
        <v>38</v>
      </c>
      <c r="AQ72" s="958"/>
      <c r="AR72" s="958"/>
      <c r="AS72" s="958"/>
      <c r="AT72" s="958"/>
      <c r="AU72" s="958">
        <v>8</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557</v>
      </c>
      <c r="C73" s="962"/>
      <c r="D73" s="962"/>
      <c r="E73" s="962"/>
      <c r="F73" s="962"/>
      <c r="G73" s="962"/>
      <c r="H73" s="962"/>
      <c r="I73" s="962"/>
      <c r="J73" s="962"/>
      <c r="K73" s="962"/>
      <c r="L73" s="962"/>
      <c r="M73" s="962"/>
      <c r="N73" s="962"/>
      <c r="O73" s="962"/>
      <c r="P73" s="963"/>
      <c r="Q73" s="964">
        <v>2210</v>
      </c>
      <c r="R73" s="958"/>
      <c r="S73" s="958"/>
      <c r="T73" s="958"/>
      <c r="U73" s="958"/>
      <c r="V73" s="958">
        <v>1852</v>
      </c>
      <c r="W73" s="958"/>
      <c r="X73" s="958"/>
      <c r="Y73" s="958"/>
      <c r="Z73" s="958"/>
      <c r="AA73" s="958">
        <v>357</v>
      </c>
      <c r="AB73" s="958"/>
      <c r="AC73" s="958"/>
      <c r="AD73" s="958"/>
      <c r="AE73" s="958"/>
      <c r="AF73" s="958">
        <v>357</v>
      </c>
      <c r="AG73" s="958"/>
      <c r="AH73" s="958"/>
      <c r="AI73" s="958"/>
      <c r="AJ73" s="958"/>
      <c r="AK73" s="958" t="s">
        <v>564</v>
      </c>
      <c r="AL73" s="958"/>
      <c r="AM73" s="958"/>
      <c r="AN73" s="958"/>
      <c r="AO73" s="958"/>
      <c r="AP73" s="958" t="s">
        <v>564</v>
      </c>
      <c r="AQ73" s="958"/>
      <c r="AR73" s="958"/>
      <c r="AS73" s="958"/>
      <c r="AT73" s="958"/>
      <c r="AU73" s="958" t="s">
        <v>564</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558</v>
      </c>
      <c r="C74" s="962"/>
      <c r="D74" s="962"/>
      <c r="E74" s="962"/>
      <c r="F74" s="962"/>
      <c r="G74" s="962"/>
      <c r="H74" s="962"/>
      <c r="I74" s="962"/>
      <c r="J74" s="962"/>
      <c r="K74" s="962"/>
      <c r="L74" s="962"/>
      <c r="M74" s="962"/>
      <c r="N74" s="962"/>
      <c r="O74" s="962"/>
      <c r="P74" s="963"/>
      <c r="Q74" s="964">
        <v>134</v>
      </c>
      <c r="R74" s="958"/>
      <c r="S74" s="958"/>
      <c r="T74" s="958"/>
      <c r="U74" s="958"/>
      <c r="V74" s="958">
        <v>128</v>
      </c>
      <c r="W74" s="958"/>
      <c r="X74" s="958"/>
      <c r="Y74" s="958"/>
      <c r="Z74" s="958"/>
      <c r="AA74" s="958">
        <v>6</v>
      </c>
      <c r="AB74" s="958"/>
      <c r="AC74" s="958"/>
      <c r="AD74" s="958"/>
      <c r="AE74" s="958"/>
      <c r="AF74" s="958">
        <v>6</v>
      </c>
      <c r="AG74" s="958"/>
      <c r="AH74" s="958"/>
      <c r="AI74" s="958"/>
      <c r="AJ74" s="958"/>
      <c r="AK74" s="958" t="s">
        <v>564</v>
      </c>
      <c r="AL74" s="958"/>
      <c r="AM74" s="958"/>
      <c r="AN74" s="958"/>
      <c r="AO74" s="958"/>
      <c r="AP74" s="958" t="s">
        <v>564</v>
      </c>
      <c r="AQ74" s="958"/>
      <c r="AR74" s="958"/>
      <c r="AS74" s="958"/>
      <c r="AT74" s="958"/>
      <c r="AU74" s="958" t="s">
        <v>564</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559</v>
      </c>
      <c r="C75" s="962"/>
      <c r="D75" s="962"/>
      <c r="E75" s="962"/>
      <c r="F75" s="962"/>
      <c r="G75" s="962"/>
      <c r="H75" s="962"/>
      <c r="I75" s="962"/>
      <c r="J75" s="962"/>
      <c r="K75" s="962"/>
      <c r="L75" s="962"/>
      <c r="M75" s="962"/>
      <c r="N75" s="962"/>
      <c r="O75" s="962"/>
      <c r="P75" s="963"/>
      <c r="Q75" s="965">
        <v>301</v>
      </c>
      <c r="R75" s="966"/>
      <c r="S75" s="966"/>
      <c r="T75" s="966"/>
      <c r="U75" s="967"/>
      <c r="V75" s="968">
        <v>293</v>
      </c>
      <c r="W75" s="966"/>
      <c r="X75" s="966"/>
      <c r="Y75" s="966"/>
      <c r="Z75" s="967"/>
      <c r="AA75" s="968">
        <v>8</v>
      </c>
      <c r="AB75" s="966"/>
      <c r="AC75" s="966"/>
      <c r="AD75" s="966"/>
      <c r="AE75" s="967"/>
      <c r="AF75" s="968">
        <v>8</v>
      </c>
      <c r="AG75" s="966"/>
      <c r="AH75" s="966"/>
      <c r="AI75" s="966"/>
      <c r="AJ75" s="967"/>
      <c r="AK75" s="968">
        <v>24</v>
      </c>
      <c r="AL75" s="966"/>
      <c r="AM75" s="966"/>
      <c r="AN75" s="966"/>
      <c r="AO75" s="967"/>
      <c r="AP75" s="968" t="s">
        <v>564</v>
      </c>
      <c r="AQ75" s="966"/>
      <c r="AR75" s="966"/>
      <c r="AS75" s="966"/>
      <c r="AT75" s="967"/>
      <c r="AU75" s="968" t="s">
        <v>564</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560</v>
      </c>
      <c r="C76" s="962"/>
      <c r="D76" s="962"/>
      <c r="E76" s="962"/>
      <c r="F76" s="962"/>
      <c r="G76" s="962"/>
      <c r="H76" s="962"/>
      <c r="I76" s="962"/>
      <c r="J76" s="962"/>
      <c r="K76" s="962"/>
      <c r="L76" s="962"/>
      <c r="M76" s="962"/>
      <c r="N76" s="962"/>
      <c r="O76" s="962"/>
      <c r="P76" s="963"/>
      <c r="Q76" s="965">
        <v>509522</v>
      </c>
      <c r="R76" s="966"/>
      <c r="S76" s="966"/>
      <c r="T76" s="966"/>
      <c r="U76" s="967"/>
      <c r="V76" s="968">
        <v>498264</v>
      </c>
      <c r="W76" s="966"/>
      <c r="X76" s="966"/>
      <c r="Y76" s="966"/>
      <c r="Z76" s="967"/>
      <c r="AA76" s="968">
        <v>11257</v>
      </c>
      <c r="AB76" s="966"/>
      <c r="AC76" s="966"/>
      <c r="AD76" s="966"/>
      <c r="AE76" s="967"/>
      <c r="AF76" s="968">
        <v>11257</v>
      </c>
      <c r="AG76" s="966"/>
      <c r="AH76" s="966"/>
      <c r="AI76" s="966"/>
      <c r="AJ76" s="967"/>
      <c r="AK76" s="968" t="s">
        <v>564</v>
      </c>
      <c r="AL76" s="966"/>
      <c r="AM76" s="966"/>
      <c r="AN76" s="966"/>
      <c r="AO76" s="967"/>
      <c r="AP76" s="968" t="s">
        <v>564</v>
      </c>
      <c r="AQ76" s="966"/>
      <c r="AR76" s="966"/>
      <c r="AS76" s="966"/>
      <c r="AT76" s="967"/>
      <c r="AU76" s="968" t="s">
        <v>564</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561</v>
      </c>
      <c r="C77" s="962"/>
      <c r="D77" s="962"/>
      <c r="E77" s="962"/>
      <c r="F77" s="962"/>
      <c r="G77" s="962"/>
      <c r="H77" s="962"/>
      <c r="I77" s="962"/>
      <c r="J77" s="962"/>
      <c r="K77" s="962"/>
      <c r="L77" s="962"/>
      <c r="M77" s="962"/>
      <c r="N77" s="962"/>
      <c r="O77" s="962"/>
      <c r="P77" s="963"/>
      <c r="Q77" s="965">
        <v>163</v>
      </c>
      <c r="R77" s="966"/>
      <c r="S77" s="966"/>
      <c r="T77" s="966"/>
      <c r="U77" s="967"/>
      <c r="V77" s="968">
        <v>142</v>
      </c>
      <c r="W77" s="966"/>
      <c r="X77" s="966"/>
      <c r="Y77" s="966"/>
      <c r="Z77" s="967"/>
      <c r="AA77" s="968">
        <v>21</v>
      </c>
      <c r="AB77" s="966"/>
      <c r="AC77" s="966"/>
      <c r="AD77" s="966"/>
      <c r="AE77" s="967"/>
      <c r="AF77" s="968">
        <v>345</v>
      </c>
      <c r="AG77" s="966"/>
      <c r="AH77" s="966"/>
      <c r="AI77" s="966"/>
      <c r="AJ77" s="967"/>
      <c r="AK77" s="968" t="s">
        <v>564</v>
      </c>
      <c r="AL77" s="966"/>
      <c r="AM77" s="966"/>
      <c r="AN77" s="966"/>
      <c r="AO77" s="967"/>
      <c r="AP77" s="968" t="s">
        <v>564</v>
      </c>
      <c r="AQ77" s="966"/>
      <c r="AR77" s="966"/>
      <c r="AS77" s="966"/>
      <c r="AT77" s="967"/>
      <c r="AU77" s="968" t="s">
        <v>564</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562</v>
      </c>
      <c r="C78" s="962"/>
      <c r="D78" s="962"/>
      <c r="E78" s="962"/>
      <c r="F78" s="962"/>
      <c r="G78" s="962"/>
      <c r="H78" s="962"/>
      <c r="I78" s="962"/>
      <c r="J78" s="962"/>
      <c r="K78" s="962"/>
      <c r="L78" s="962"/>
      <c r="M78" s="962"/>
      <c r="N78" s="962"/>
      <c r="O78" s="962"/>
      <c r="P78" s="963"/>
      <c r="Q78" s="964">
        <v>19853</v>
      </c>
      <c r="R78" s="958"/>
      <c r="S78" s="958"/>
      <c r="T78" s="958"/>
      <c r="U78" s="958"/>
      <c r="V78" s="958">
        <v>20450</v>
      </c>
      <c r="W78" s="958"/>
      <c r="X78" s="958"/>
      <c r="Y78" s="958"/>
      <c r="Z78" s="958"/>
      <c r="AA78" s="958">
        <v>-597</v>
      </c>
      <c r="AB78" s="958"/>
      <c r="AC78" s="958"/>
      <c r="AD78" s="958"/>
      <c r="AE78" s="958"/>
      <c r="AF78" s="958">
        <v>8800</v>
      </c>
      <c r="AG78" s="958"/>
      <c r="AH78" s="958"/>
      <c r="AI78" s="958"/>
      <c r="AJ78" s="958"/>
      <c r="AK78" s="958">
        <v>1126</v>
      </c>
      <c r="AL78" s="958"/>
      <c r="AM78" s="958"/>
      <c r="AN78" s="958"/>
      <c r="AO78" s="958"/>
      <c r="AP78" s="958">
        <v>12921</v>
      </c>
      <c r="AQ78" s="958"/>
      <c r="AR78" s="958"/>
      <c r="AS78" s="958"/>
      <c r="AT78" s="958"/>
      <c r="AU78" s="958">
        <v>4057</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t="s">
        <v>563</v>
      </c>
      <c r="C79" s="962"/>
      <c r="D79" s="962"/>
      <c r="E79" s="962"/>
      <c r="F79" s="962"/>
      <c r="G79" s="962"/>
      <c r="H79" s="962"/>
      <c r="I79" s="962"/>
      <c r="J79" s="962"/>
      <c r="K79" s="962"/>
      <c r="L79" s="962"/>
      <c r="M79" s="962"/>
      <c r="N79" s="962"/>
      <c r="O79" s="962"/>
      <c r="P79" s="963"/>
      <c r="Q79" s="964">
        <v>4068</v>
      </c>
      <c r="R79" s="958"/>
      <c r="S79" s="958"/>
      <c r="T79" s="958"/>
      <c r="U79" s="958"/>
      <c r="V79" s="958">
        <v>3805</v>
      </c>
      <c r="W79" s="958"/>
      <c r="X79" s="958"/>
      <c r="Y79" s="958"/>
      <c r="Z79" s="958"/>
      <c r="AA79" s="958">
        <v>263</v>
      </c>
      <c r="AB79" s="958"/>
      <c r="AC79" s="958"/>
      <c r="AD79" s="958"/>
      <c r="AE79" s="958"/>
      <c r="AF79" s="958">
        <v>6963</v>
      </c>
      <c r="AG79" s="958"/>
      <c r="AH79" s="958"/>
      <c r="AI79" s="958"/>
      <c r="AJ79" s="958"/>
      <c r="AK79" s="958" t="s">
        <v>564</v>
      </c>
      <c r="AL79" s="958"/>
      <c r="AM79" s="958"/>
      <c r="AN79" s="958"/>
      <c r="AO79" s="958"/>
      <c r="AP79" s="958">
        <v>3517</v>
      </c>
      <c r="AQ79" s="958"/>
      <c r="AR79" s="958"/>
      <c r="AS79" s="958"/>
      <c r="AT79" s="958"/>
      <c r="AU79" s="958" t="s">
        <v>564</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378</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27922</v>
      </c>
      <c r="AG88" s="946"/>
      <c r="AH88" s="946"/>
      <c r="AI88" s="946"/>
      <c r="AJ88" s="946"/>
      <c r="AK88" s="950"/>
      <c r="AL88" s="950"/>
      <c r="AM88" s="950"/>
      <c r="AN88" s="950"/>
      <c r="AO88" s="950"/>
      <c r="AP88" s="946">
        <v>16773</v>
      </c>
      <c r="AQ88" s="946"/>
      <c r="AR88" s="946"/>
      <c r="AS88" s="946"/>
      <c r="AT88" s="946"/>
      <c r="AU88" s="946">
        <v>4268</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313</v>
      </c>
      <c r="CS102" s="940"/>
      <c r="CT102" s="940"/>
      <c r="CU102" s="940"/>
      <c r="CV102" s="941"/>
      <c r="CW102" s="939">
        <v>8</v>
      </c>
      <c r="CX102" s="940"/>
      <c r="CY102" s="940"/>
      <c r="CZ102" s="940"/>
      <c r="DA102" s="941"/>
      <c r="DB102" s="939" t="s">
        <v>564</v>
      </c>
      <c r="DC102" s="940"/>
      <c r="DD102" s="940"/>
      <c r="DE102" s="940"/>
      <c r="DF102" s="941"/>
      <c r="DG102" s="939" t="s">
        <v>564</v>
      </c>
      <c r="DH102" s="940"/>
      <c r="DI102" s="940"/>
      <c r="DJ102" s="940"/>
      <c r="DK102" s="941"/>
      <c r="DL102" s="939" t="s">
        <v>564</v>
      </c>
      <c r="DM102" s="940"/>
      <c r="DN102" s="940"/>
      <c r="DO102" s="940"/>
      <c r="DP102" s="941"/>
      <c r="DQ102" s="939" t="s">
        <v>564</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294</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294</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294</v>
      </c>
      <c r="DR109" s="883"/>
      <c r="DS109" s="883"/>
      <c r="DT109" s="883"/>
      <c r="DU109" s="884"/>
      <c r="DV109" s="885" t="s">
        <v>415</v>
      </c>
      <c r="DW109" s="883"/>
      <c r="DX109" s="883"/>
      <c r="DY109" s="883"/>
      <c r="DZ109" s="916"/>
    </row>
    <row r="110" spans="1:131" s="212" customFormat="1" ht="26.25" customHeight="1" x14ac:dyDescent="0.15">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5233416</v>
      </c>
      <c r="AB110" s="876"/>
      <c r="AC110" s="876"/>
      <c r="AD110" s="876"/>
      <c r="AE110" s="877"/>
      <c r="AF110" s="878">
        <v>5446355</v>
      </c>
      <c r="AG110" s="876"/>
      <c r="AH110" s="876"/>
      <c r="AI110" s="876"/>
      <c r="AJ110" s="877"/>
      <c r="AK110" s="878">
        <v>5017657</v>
      </c>
      <c r="AL110" s="876"/>
      <c r="AM110" s="876"/>
      <c r="AN110" s="876"/>
      <c r="AO110" s="877"/>
      <c r="AP110" s="879">
        <v>20.399999999999999</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43668878</v>
      </c>
      <c r="BR110" s="829"/>
      <c r="BS110" s="829"/>
      <c r="BT110" s="829"/>
      <c r="BU110" s="829"/>
      <c r="BV110" s="829">
        <v>40605103</v>
      </c>
      <c r="BW110" s="829"/>
      <c r="BX110" s="829"/>
      <c r="BY110" s="829"/>
      <c r="BZ110" s="829"/>
      <c r="CA110" s="829">
        <v>40937556</v>
      </c>
      <c r="CB110" s="829"/>
      <c r="CC110" s="829"/>
      <c r="CD110" s="829"/>
      <c r="CE110" s="829"/>
      <c r="CF110" s="853">
        <v>166.5</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v>3090563</v>
      </c>
      <c r="BR111" s="804"/>
      <c r="BS111" s="804"/>
      <c r="BT111" s="804"/>
      <c r="BU111" s="804"/>
      <c r="BV111" s="804">
        <v>2483305</v>
      </c>
      <c r="BW111" s="804"/>
      <c r="BX111" s="804"/>
      <c r="BY111" s="804"/>
      <c r="BZ111" s="804"/>
      <c r="CA111" s="804">
        <v>1895356</v>
      </c>
      <c r="CB111" s="804"/>
      <c r="CC111" s="804"/>
      <c r="CD111" s="804"/>
      <c r="CE111" s="804"/>
      <c r="CF111" s="862">
        <v>7.7</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12166663</v>
      </c>
      <c r="BR112" s="804"/>
      <c r="BS112" s="804"/>
      <c r="BT112" s="804"/>
      <c r="BU112" s="804"/>
      <c r="BV112" s="804">
        <v>15621764</v>
      </c>
      <c r="BW112" s="804"/>
      <c r="BX112" s="804"/>
      <c r="BY112" s="804"/>
      <c r="BZ112" s="804"/>
      <c r="CA112" s="804">
        <v>12331863</v>
      </c>
      <c r="CB112" s="804"/>
      <c r="CC112" s="804"/>
      <c r="CD112" s="804"/>
      <c r="CE112" s="804"/>
      <c r="CF112" s="862">
        <v>50.1</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v>1172923</v>
      </c>
      <c r="DH112" s="804"/>
      <c r="DI112" s="804"/>
      <c r="DJ112" s="804"/>
      <c r="DK112" s="804"/>
      <c r="DL112" s="804">
        <v>1049122</v>
      </c>
      <c r="DM112" s="804"/>
      <c r="DN112" s="804"/>
      <c r="DO112" s="804"/>
      <c r="DP112" s="804"/>
      <c r="DQ112" s="804">
        <v>924911</v>
      </c>
      <c r="DR112" s="804"/>
      <c r="DS112" s="804"/>
      <c r="DT112" s="804"/>
      <c r="DU112" s="804"/>
      <c r="DV112" s="781">
        <v>3.8</v>
      </c>
      <c r="DW112" s="781"/>
      <c r="DX112" s="781"/>
      <c r="DY112" s="781"/>
      <c r="DZ112" s="782"/>
    </row>
    <row r="113" spans="1:130" s="212" customFormat="1" ht="26.25" customHeight="1" x14ac:dyDescent="0.15">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1025752</v>
      </c>
      <c r="AB113" s="906"/>
      <c r="AC113" s="906"/>
      <c r="AD113" s="906"/>
      <c r="AE113" s="907"/>
      <c r="AF113" s="908">
        <v>1104932</v>
      </c>
      <c r="AG113" s="906"/>
      <c r="AH113" s="906"/>
      <c r="AI113" s="906"/>
      <c r="AJ113" s="907"/>
      <c r="AK113" s="908">
        <v>1119952</v>
      </c>
      <c r="AL113" s="906"/>
      <c r="AM113" s="906"/>
      <c r="AN113" s="906"/>
      <c r="AO113" s="907"/>
      <c r="AP113" s="909">
        <v>4.5999999999999996</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v>4740469</v>
      </c>
      <c r="BR113" s="804"/>
      <c r="BS113" s="804"/>
      <c r="BT113" s="804"/>
      <c r="BU113" s="804"/>
      <c r="BV113" s="804">
        <v>4503939</v>
      </c>
      <c r="BW113" s="804"/>
      <c r="BX113" s="804"/>
      <c r="BY113" s="804"/>
      <c r="BZ113" s="804"/>
      <c r="CA113" s="804">
        <v>4267763</v>
      </c>
      <c r="CB113" s="804"/>
      <c r="CC113" s="804"/>
      <c r="CD113" s="804"/>
      <c r="CE113" s="804"/>
      <c r="CF113" s="862">
        <v>17.399999999999999</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471578</v>
      </c>
      <c r="AB114" s="767"/>
      <c r="AC114" s="767"/>
      <c r="AD114" s="767"/>
      <c r="AE114" s="768"/>
      <c r="AF114" s="769">
        <v>453666</v>
      </c>
      <c r="AG114" s="767"/>
      <c r="AH114" s="767"/>
      <c r="AI114" s="767"/>
      <c r="AJ114" s="768"/>
      <c r="AK114" s="769">
        <v>461995</v>
      </c>
      <c r="AL114" s="767"/>
      <c r="AM114" s="767"/>
      <c r="AN114" s="767"/>
      <c r="AO114" s="768"/>
      <c r="AP114" s="811">
        <v>1.9</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5876896</v>
      </c>
      <c r="BR114" s="804"/>
      <c r="BS114" s="804"/>
      <c r="BT114" s="804"/>
      <c r="BU114" s="804"/>
      <c r="BV114" s="804">
        <v>5923994</v>
      </c>
      <c r="BW114" s="804"/>
      <c r="BX114" s="804"/>
      <c r="BY114" s="804"/>
      <c r="BZ114" s="804"/>
      <c r="CA114" s="804">
        <v>5561573</v>
      </c>
      <c r="CB114" s="804"/>
      <c r="CC114" s="804"/>
      <c r="CD114" s="804"/>
      <c r="CE114" s="804"/>
      <c r="CF114" s="862">
        <v>22.6</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660462</v>
      </c>
      <c r="AB115" s="906"/>
      <c r="AC115" s="906"/>
      <c r="AD115" s="906"/>
      <c r="AE115" s="907"/>
      <c r="AF115" s="908">
        <v>646705</v>
      </c>
      <c r="AG115" s="906"/>
      <c r="AH115" s="906"/>
      <c r="AI115" s="906"/>
      <c r="AJ115" s="907"/>
      <c r="AK115" s="908">
        <v>622945</v>
      </c>
      <c r="AL115" s="906"/>
      <c r="AM115" s="906"/>
      <c r="AN115" s="906"/>
      <c r="AO115" s="907"/>
      <c r="AP115" s="909">
        <v>2.5</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46</v>
      </c>
      <c r="AB116" s="767"/>
      <c r="AC116" s="767"/>
      <c r="AD116" s="767"/>
      <c r="AE116" s="768"/>
      <c r="AF116" s="769">
        <v>97</v>
      </c>
      <c r="AG116" s="767"/>
      <c r="AH116" s="767"/>
      <c r="AI116" s="767"/>
      <c r="AJ116" s="768"/>
      <c r="AK116" s="769">
        <v>52</v>
      </c>
      <c r="AL116" s="767"/>
      <c r="AM116" s="767"/>
      <c r="AN116" s="767"/>
      <c r="AO116" s="768"/>
      <c r="AP116" s="811">
        <v>0</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1261514</v>
      </c>
      <c r="DH116" s="767"/>
      <c r="DI116" s="767"/>
      <c r="DJ116" s="767"/>
      <c r="DK116" s="768"/>
      <c r="DL116" s="769">
        <v>913343</v>
      </c>
      <c r="DM116" s="767"/>
      <c r="DN116" s="767"/>
      <c r="DO116" s="767"/>
      <c r="DP116" s="768"/>
      <c r="DQ116" s="769">
        <v>583756</v>
      </c>
      <c r="DR116" s="767"/>
      <c r="DS116" s="767"/>
      <c r="DT116" s="767"/>
      <c r="DU116" s="768"/>
      <c r="DV116" s="811">
        <v>2.4</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7391254</v>
      </c>
      <c r="AB117" s="890"/>
      <c r="AC117" s="890"/>
      <c r="AD117" s="890"/>
      <c r="AE117" s="891"/>
      <c r="AF117" s="892">
        <v>7651755</v>
      </c>
      <c r="AG117" s="890"/>
      <c r="AH117" s="890"/>
      <c r="AI117" s="890"/>
      <c r="AJ117" s="891"/>
      <c r="AK117" s="892">
        <v>7222601</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294</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445</v>
      </c>
      <c r="BP119" s="865"/>
      <c r="BQ119" s="866">
        <v>69543469</v>
      </c>
      <c r="BR119" s="832"/>
      <c r="BS119" s="832"/>
      <c r="BT119" s="832"/>
      <c r="BU119" s="832"/>
      <c r="BV119" s="832">
        <v>69138105</v>
      </c>
      <c r="BW119" s="832"/>
      <c r="BX119" s="832"/>
      <c r="BY119" s="832"/>
      <c r="BZ119" s="832"/>
      <c r="CA119" s="832">
        <v>64994111</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656126</v>
      </c>
      <c r="DH119" s="751"/>
      <c r="DI119" s="751"/>
      <c r="DJ119" s="751"/>
      <c r="DK119" s="752"/>
      <c r="DL119" s="753">
        <v>520840</v>
      </c>
      <c r="DM119" s="751"/>
      <c r="DN119" s="751"/>
      <c r="DO119" s="751"/>
      <c r="DP119" s="752"/>
      <c r="DQ119" s="753">
        <v>386689</v>
      </c>
      <c r="DR119" s="751"/>
      <c r="DS119" s="751"/>
      <c r="DT119" s="751"/>
      <c r="DU119" s="752"/>
      <c r="DV119" s="835">
        <v>1.6</v>
      </c>
      <c r="DW119" s="836"/>
      <c r="DX119" s="836"/>
      <c r="DY119" s="836"/>
      <c r="DZ119" s="837"/>
    </row>
    <row r="120" spans="1:130" s="212" customFormat="1" ht="26.25" customHeight="1" x14ac:dyDescent="0.15">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8885869</v>
      </c>
      <c r="BR120" s="829"/>
      <c r="BS120" s="829"/>
      <c r="BT120" s="829"/>
      <c r="BU120" s="829"/>
      <c r="BV120" s="829">
        <v>9319773</v>
      </c>
      <c r="BW120" s="829"/>
      <c r="BX120" s="829"/>
      <c r="BY120" s="829"/>
      <c r="BZ120" s="829"/>
      <c r="CA120" s="829">
        <v>7868802</v>
      </c>
      <c r="CB120" s="829"/>
      <c r="CC120" s="829"/>
      <c r="CD120" s="829"/>
      <c r="CE120" s="829"/>
      <c r="CF120" s="853">
        <v>32</v>
      </c>
      <c r="CG120" s="854"/>
      <c r="CH120" s="854"/>
      <c r="CI120" s="854"/>
      <c r="CJ120" s="854"/>
      <c r="CK120" s="855" t="s">
        <v>449</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10437458</v>
      </c>
      <c r="DH120" s="829"/>
      <c r="DI120" s="829"/>
      <c r="DJ120" s="829"/>
      <c r="DK120" s="829"/>
      <c r="DL120" s="829">
        <v>13669650</v>
      </c>
      <c r="DM120" s="829"/>
      <c r="DN120" s="829"/>
      <c r="DO120" s="829"/>
      <c r="DP120" s="829"/>
      <c r="DQ120" s="829">
        <v>10322077</v>
      </c>
      <c r="DR120" s="829"/>
      <c r="DS120" s="829"/>
      <c r="DT120" s="829"/>
      <c r="DU120" s="829"/>
      <c r="DV120" s="830">
        <v>42</v>
      </c>
      <c r="DW120" s="830"/>
      <c r="DX120" s="830"/>
      <c r="DY120" s="830"/>
      <c r="DZ120" s="831"/>
    </row>
    <row r="121" spans="1:130" s="212" customFormat="1" ht="26.25" customHeight="1" x14ac:dyDescent="0.15">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123393</v>
      </c>
      <c r="AB121" s="767"/>
      <c r="AC121" s="767"/>
      <c r="AD121" s="767"/>
      <c r="AE121" s="768"/>
      <c r="AF121" s="769">
        <v>123801</v>
      </c>
      <c r="AG121" s="767"/>
      <c r="AH121" s="767"/>
      <c r="AI121" s="767"/>
      <c r="AJ121" s="768"/>
      <c r="AK121" s="769">
        <v>124211</v>
      </c>
      <c r="AL121" s="767"/>
      <c r="AM121" s="767"/>
      <c r="AN121" s="767"/>
      <c r="AO121" s="768"/>
      <c r="AP121" s="811">
        <v>0.5</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12251005</v>
      </c>
      <c r="BR121" s="804"/>
      <c r="BS121" s="804"/>
      <c r="BT121" s="804"/>
      <c r="BU121" s="804"/>
      <c r="BV121" s="804">
        <v>14763527</v>
      </c>
      <c r="BW121" s="804"/>
      <c r="BX121" s="804"/>
      <c r="BY121" s="804"/>
      <c r="BZ121" s="804"/>
      <c r="CA121" s="804">
        <v>12861871</v>
      </c>
      <c r="CB121" s="804"/>
      <c r="CC121" s="804"/>
      <c r="CD121" s="804"/>
      <c r="CE121" s="804"/>
      <c r="CF121" s="862">
        <v>52.3</v>
      </c>
      <c r="CG121" s="863"/>
      <c r="CH121" s="863"/>
      <c r="CI121" s="863"/>
      <c r="CJ121" s="863"/>
      <c r="CK121" s="856"/>
      <c r="CL121" s="842"/>
      <c r="CM121" s="842"/>
      <c r="CN121" s="842"/>
      <c r="CO121" s="843"/>
      <c r="CP121" s="822" t="s">
        <v>397</v>
      </c>
      <c r="CQ121" s="823"/>
      <c r="CR121" s="823"/>
      <c r="CS121" s="823"/>
      <c r="CT121" s="823"/>
      <c r="CU121" s="823"/>
      <c r="CV121" s="823"/>
      <c r="CW121" s="823"/>
      <c r="CX121" s="823"/>
      <c r="CY121" s="823"/>
      <c r="CZ121" s="823"/>
      <c r="DA121" s="823"/>
      <c r="DB121" s="823"/>
      <c r="DC121" s="823"/>
      <c r="DD121" s="823"/>
      <c r="DE121" s="823"/>
      <c r="DF121" s="824"/>
      <c r="DG121" s="803">
        <v>917741</v>
      </c>
      <c r="DH121" s="804"/>
      <c r="DI121" s="804"/>
      <c r="DJ121" s="804"/>
      <c r="DK121" s="804"/>
      <c r="DL121" s="804">
        <v>1007892</v>
      </c>
      <c r="DM121" s="804"/>
      <c r="DN121" s="804"/>
      <c r="DO121" s="804"/>
      <c r="DP121" s="804"/>
      <c r="DQ121" s="804">
        <v>737089</v>
      </c>
      <c r="DR121" s="804"/>
      <c r="DS121" s="804"/>
      <c r="DT121" s="804"/>
      <c r="DU121" s="804"/>
      <c r="DV121" s="781">
        <v>3</v>
      </c>
      <c r="DW121" s="781"/>
      <c r="DX121" s="781"/>
      <c r="DY121" s="781"/>
      <c r="DZ121" s="782"/>
    </row>
    <row r="122" spans="1:130" s="212" customFormat="1" ht="26.25" customHeight="1" x14ac:dyDescent="0.15">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43646011</v>
      </c>
      <c r="BR122" s="832"/>
      <c r="BS122" s="832"/>
      <c r="BT122" s="832"/>
      <c r="BU122" s="832"/>
      <c r="BV122" s="832">
        <v>41330334</v>
      </c>
      <c r="BW122" s="832"/>
      <c r="BX122" s="832"/>
      <c r="BY122" s="832"/>
      <c r="BZ122" s="832"/>
      <c r="CA122" s="832">
        <v>40793989</v>
      </c>
      <c r="CB122" s="832"/>
      <c r="CC122" s="832"/>
      <c r="CD122" s="832"/>
      <c r="CE122" s="832"/>
      <c r="CF122" s="833">
        <v>165.9</v>
      </c>
      <c r="CG122" s="834"/>
      <c r="CH122" s="834"/>
      <c r="CI122" s="834"/>
      <c r="CJ122" s="834"/>
      <c r="CK122" s="856"/>
      <c r="CL122" s="842"/>
      <c r="CM122" s="842"/>
      <c r="CN122" s="842"/>
      <c r="CO122" s="843"/>
      <c r="CP122" s="822" t="s">
        <v>398</v>
      </c>
      <c r="CQ122" s="823"/>
      <c r="CR122" s="823"/>
      <c r="CS122" s="823"/>
      <c r="CT122" s="823"/>
      <c r="CU122" s="823"/>
      <c r="CV122" s="823"/>
      <c r="CW122" s="823"/>
      <c r="CX122" s="823"/>
      <c r="CY122" s="823"/>
      <c r="CZ122" s="823"/>
      <c r="DA122" s="823"/>
      <c r="DB122" s="823"/>
      <c r="DC122" s="823"/>
      <c r="DD122" s="823"/>
      <c r="DE122" s="823"/>
      <c r="DF122" s="824"/>
      <c r="DG122" s="803">
        <v>776025</v>
      </c>
      <c r="DH122" s="804"/>
      <c r="DI122" s="804"/>
      <c r="DJ122" s="804"/>
      <c r="DK122" s="804"/>
      <c r="DL122" s="804">
        <v>733860</v>
      </c>
      <c r="DM122" s="804"/>
      <c r="DN122" s="804"/>
      <c r="DO122" s="804"/>
      <c r="DP122" s="804"/>
      <c r="DQ122" s="804">
        <v>697295</v>
      </c>
      <c r="DR122" s="804"/>
      <c r="DS122" s="804"/>
      <c r="DT122" s="804"/>
      <c r="DU122" s="804"/>
      <c r="DV122" s="781">
        <v>2.8</v>
      </c>
      <c r="DW122" s="781"/>
      <c r="DX122" s="781"/>
      <c r="DY122" s="781"/>
      <c r="DZ122" s="782"/>
    </row>
    <row r="123" spans="1:130" s="212" customFormat="1" ht="26.25" customHeight="1" x14ac:dyDescent="0.15">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346678</v>
      </c>
      <c r="AB123" s="767"/>
      <c r="AC123" s="767"/>
      <c r="AD123" s="767"/>
      <c r="AE123" s="768"/>
      <c r="AF123" s="769">
        <v>348171</v>
      </c>
      <c r="AG123" s="767"/>
      <c r="AH123" s="767"/>
      <c r="AI123" s="767"/>
      <c r="AJ123" s="768"/>
      <c r="AK123" s="769">
        <v>328220</v>
      </c>
      <c r="AL123" s="767"/>
      <c r="AM123" s="767"/>
      <c r="AN123" s="767"/>
      <c r="AO123" s="768"/>
      <c r="AP123" s="811">
        <v>1.3</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453</v>
      </c>
      <c r="BP123" s="865"/>
      <c r="BQ123" s="819">
        <v>64782885</v>
      </c>
      <c r="BR123" s="820"/>
      <c r="BS123" s="820"/>
      <c r="BT123" s="820"/>
      <c r="BU123" s="820"/>
      <c r="BV123" s="820">
        <v>65413634</v>
      </c>
      <c r="BW123" s="820"/>
      <c r="BX123" s="820"/>
      <c r="BY123" s="820"/>
      <c r="BZ123" s="820"/>
      <c r="CA123" s="820">
        <v>61524662</v>
      </c>
      <c r="CB123" s="820"/>
      <c r="CC123" s="820"/>
      <c r="CD123" s="820"/>
      <c r="CE123" s="820"/>
      <c r="CF123" s="735"/>
      <c r="CG123" s="736"/>
      <c r="CH123" s="736"/>
      <c r="CI123" s="736"/>
      <c r="CJ123" s="821"/>
      <c r="CK123" s="856"/>
      <c r="CL123" s="842"/>
      <c r="CM123" s="842"/>
      <c r="CN123" s="842"/>
      <c r="CO123" s="843"/>
      <c r="CP123" s="822" t="s">
        <v>393</v>
      </c>
      <c r="CQ123" s="823"/>
      <c r="CR123" s="823"/>
      <c r="CS123" s="823"/>
      <c r="CT123" s="823"/>
      <c r="CU123" s="823"/>
      <c r="CV123" s="823"/>
      <c r="CW123" s="823"/>
      <c r="CX123" s="823"/>
      <c r="CY123" s="823"/>
      <c r="CZ123" s="823"/>
      <c r="DA123" s="823"/>
      <c r="DB123" s="823"/>
      <c r="DC123" s="823"/>
      <c r="DD123" s="823"/>
      <c r="DE123" s="823"/>
      <c r="DF123" s="824"/>
      <c r="DG123" s="766">
        <v>34539</v>
      </c>
      <c r="DH123" s="767"/>
      <c r="DI123" s="767"/>
      <c r="DJ123" s="767"/>
      <c r="DK123" s="768"/>
      <c r="DL123" s="769">
        <v>210126</v>
      </c>
      <c r="DM123" s="767"/>
      <c r="DN123" s="767"/>
      <c r="DO123" s="767"/>
      <c r="DP123" s="768"/>
      <c r="DQ123" s="769">
        <v>575402</v>
      </c>
      <c r="DR123" s="767"/>
      <c r="DS123" s="767"/>
      <c r="DT123" s="767"/>
      <c r="DU123" s="768"/>
      <c r="DV123" s="811">
        <v>2.2999999999999998</v>
      </c>
      <c r="DW123" s="812"/>
      <c r="DX123" s="812"/>
      <c r="DY123" s="812"/>
      <c r="DZ123" s="813"/>
    </row>
    <row r="124" spans="1:130" s="212" customFormat="1" ht="26.25" customHeight="1" thickBot="1" x14ac:dyDescent="0.2">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20.399999999999999</v>
      </c>
      <c r="BR124" s="818"/>
      <c r="BS124" s="818"/>
      <c r="BT124" s="818"/>
      <c r="BU124" s="818"/>
      <c r="BV124" s="818">
        <v>15.6</v>
      </c>
      <c r="BW124" s="818"/>
      <c r="BX124" s="818"/>
      <c r="BY124" s="818"/>
      <c r="BZ124" s="818"/>
      <c r="CA124" s="818">
        <v>14.1</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v>900</v>
      </c>
      <c r="DH124" s="751"/>
      <c r="DI124" s="751"/>
      <c r="DJ124" s="751"/>
      <c r="DK124" s="752"/>
      <c r="DL124" s="753">
        <v>236</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136769</v>
      </c>
      <c r="AB126" s="767"/>
      <c r="AC126" s="767"/>
      <c r="AD126" s="767"/>
      <c r="AE126" s="768"/>
      <c r="AF126" s="769">
        <v>135287</v>
      </c>
      <c r="AG126" s="767"/>
      <c r="AH126" s="767"/>
      <c r="AI126" s="767"/>
      <c r="AJ126" s="768"/>
      <c r="AK126" s="769">
        <v>134151</v>
      </c>
      <c r="AL126" s="767"/>
      <c r="AM126" s="767"/>
      <c r="AN126" s="767"/>
      <c r="AO126" s="768"/>
      <c r="AP126" s="811">
        <v>0.5</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53622</v>
      </c>
      <c r="AB127" s="767"/>
      <c r="AC127" s="767"/>
      <c r="AD127" s="767"/>
      <c r="AE127" s="768"/>
      <c r="AF127" s="769">
        <v>39446</v>
      </c>
      <c r="AG127" s="767"/>
      <c r="AH127" s="767"/>
      <c r="AI127" s="767"/>
      <c r="AJ127" s="768"/>
      <c r="AK127" s="769">
        <v>36363</v>
      </c>
      <c r="AL127" s="767"/>
      <c r="AM127" s="767"/>
      <c r="AN127" s="767"/>
      <c r="AO127" s="768"/>
      <c r="AP127" s="811">
        <v>0.1</v>
      </c>
      <c r="AQ127" s="812"/>
      <c r="AR127" s="812"/>
      <c r="AS127" s="812"/>
      <c r="AT127" s="813"/>
      <c r="AU127" s="214"/>
      <c r="AV127" s="214"/>
      <c r="AW127" s="214"/>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1296526</v>
      </c>
      <c r="AB128" s="788"/>
      <c r="AC128" s="788"/>
      <c r="AD128" s="788"/>
      <c r="AE128" s="789"/>
      <c r="AF128" s="790">
        <v>1390914</v>
      </c>
      <c r="AG128" s="788"/>
      <c r="AH128" s="788"/>
      <c r="AI128" s="788"/>
      <c r="AJ128" s="789"/>
      <c r="AK128" s="790">
        <v>1366413</v>
      </c>
      <c r="AL128" s="788"/>
      <c r="AM128" s="788"/>
      <c r="AN128" s="788"/>
      <c r="AO128" s="789"/>
      <c r="AP128" s="791"/>
      <c r="AQ128" s="792"/>
      <c r="AR128" s="792"/>
      <c r="AS128" s="792"/>
      <c r="AT128" s="793"/>
      <c r="AU128" s="214"/>
      <c r="AV128" s="214"/>
      <c r="AW128" s="214"/>
      <c r="AX128" s="794" t="s">
        <v>467</v>
      </c>
      <c r="AY128" s="795"/>
      <c r="AZ128" s="795"/>
      <c r="BA128" s="795"/>
      <c r="BB128" s="795"/>
      <c r="BC128" s="795"/>
      <c r="BD128" s="795"/>
      <c r="BE128" s="796"/>
      <c r="BF128" s="773" t="s">
        <v>122</v>
      </c>
      <c r="BG128" s="774"/>
      <c r="BH128" s="774"/>
      <c r="BI128" s="774"/>
      <c r="BJ128" s="774"/>
      <c r="BK128" s="774"/>
      <c r="BL128" s="797"/>
      <c r="BM128" s="773">
        <v>11.87</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27515216</v>
      </c>
      <c r="AB129" s="767"/>
      <c r="AC129" s="767"/>
      <c r="AD129" s="767"/>
      <c r="AE129" s="768"/>
      <c r="AF129" s="769">
        <v>28028541</v>
      </c>
      <c r="AG129" s="767"/>
      <c r="AH129" s="767"/>
      <c r="AI129" s="767"/>
      <c r="AJ129" s="768"/>
      <c r="AK129" s="769">
        <v>28638346</v>
      </c>
      <c r="AL129" s="767"/>
      <c r="AM129" s="767"/>
      <c r="AN129" s="767"/>
      <c r="AO129" s="768"/>
      <c r="AP129" s="770"/>
      <c r="AQ129" s="771"/>
      <c r="AR129" s="771"/>
      <c r="AS129" s="771"/>
      <c r="AT129" s="772"/>
      <c r="AU129" s="215"/>
      <c r="AV129" s="215"/>
      <c r="AW129" s="215"/>
      <c r="AX129" s="738" t="s">
        <v>470</v>
      </c>
      <c r="AY129" s="739"/>
      <c r="AZ129" s="739"/>
      <c r="BA129" s="739"/>
      <c r="BB129" s="739"/>
      <c r="BC129" s="739"/>
      <c r="BD129" s="739"/>
      <c r="BE129" s="740"/>
      <c r="BF129" s="757" t="s">
        <v>122</v>
      </c>
      <c r="BG129" s="758"/>
      <c r="BH129" s="758"/>
      <c r="BI129" s="758"/>
      <c r="BJ129" s="758"/>
      <c r="BK129" s="758"/>
      <c r="BL129" s="759"/>
      <c r="BM129" s="757">
        <v>16.87</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4240920</v>
      </c>
      <c r="AB130" s="767"/>
      <c r="AC130" s="767"/>
      <c r="AD130" s="767"/>
      <c r="AE130" s="768"/>
      <c r="AF130" s="769">
        <v>4245284</v>
      </c>
      <c r="AG130" s="767"/>
      <c r="AH130" s="767"/>
      <c r="AI130" s="767"/>
      <c r="AJ130" s="768"/>
      <c r="AK130" s="769">
        <v>4047866</v>
      </c>
      <c r="AL130" s="767"/>
      <c r="AM130" s="767"/>
      <c r="AN130" s="767"/>
      <c r="AO130" s="768"/>
      <c r="AP130" s="770"/>
      <c r="AQ130" s="771"/>
      <c r="AR130" s="771"/>
      <c r="AS130" s="771"/>
      <c r="AT130" s="772"/>
      <c r="AU130" s="215"/>
      <c r="AV130" s="215"/>
      <c r="AW130" s="215"/>
      <c r="AX130" s="738" t="s">
        <v>473</v>
      </c>
      <c r="AY130" s="739"/>
      <c r="AZ130" s="739"/>
      <c r="BA130" s="739"/>
      <c r="BB130" s="739"/>
      <c r="BC130" s="739"/>
      <c r="BD130" s="739"/>
      <c r="BE130" s="740"/>
      <c r="BF130" s="741">
        <v>7.9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23274296</v>
      </c>
      <c r="AB131" s="751"/>
      <c r="AC131" s="751"/>
      <c r="AD131" s="751"/>
      <c r="AE131" s="752"/>
      <c r="AF131" s="753">
        <v>23783257</v>
      </c>
      <c r="AG131" s="751"/>
      <c r="AH131" s="751"/>
      <c r="AI131" s="751"/>
      <c r="AJ131" s="752"/>
      <c r="AK131" s="753">
        <v>24590480</v>
      </c>
      <c r="AL131" s="751"/>
      <c r="AM131" s="751"/>
      <c r="AN131" s="751"/>
      <c r="AO131" s="752"/>
      <c r="AP131" s="754"/>
      <c r="AQ131" s="755"/>
      <c r="AR131" s="755"/>
      <c r="AS131" s="755"/>
      <c r="AT131" s="756"/>
      <c r="AU131" s="215"/>
      <c r="AV131" s="215"/>
      <c r="AW131" s="215"/>
      <c r="AX131" s="716" t="s">
        <v>475</v>
      </c>
      <c r="AY131" s="717"/>
      <c r="AZ131" s="717"/>
      <c r="BA131" s="717"/>
      <c r="BB131" s="717"/>
      <c r="BC131" s="717"/>
      <c r="BD131" s="717"/>
      <c r="BE131" s="718"/>
      <c r="BF131" s="719">
        <v>14.1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7.9650443559999999</v>
      </c>
      <c r="AB132" s="732"/>
      <c r="AC132" s="732"/>
      <c r="AD132" s="732"/>
      <c r="AE132" s="733"/>
      <c r="AF132" s="734">
        <v>8.4746888970000001</v>
      </c>
      <c r="AG132" s="732"/>
      <c r="AH132" s="732"/>
      <c r="AI132" s="732"/>
      <c r="AJ132" s="733"/>
      <c r="AK132" s="734">
        <v>7.3537482799999996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7.6</v>
      </c>
      <c r="AB133" s="711"/>
      <c r="AC133" s="711"/>
      <c r="AD133" s="711"/>
      <c r="AE133" s="712"/>
      <c r="AF133" s="710">
        <v>7.9</v>
      </c>
      <c r="AG133" s="711"/>
      <c r="AH133" s="711"/>
      <c r="AI133" s="711"/>
      <c r="AJ133" s="712"/>
      <c r="AK133" s="710">
        <v>7.9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3vwpOv0S3VLq4UF6JEiieXjHIdyIAWobR1/hKnySpYMlPg190tiaJI53nkeH2v2vXdJhiRX35CN4qndcAamcOA==" saltValue="WYYDhiajHo4Ju/yCEWHjN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hzxGTBS1+3+MoeXxj2w00Tu9xUadqIbqKb5sgQnXHv/ng78NHZSMqzNcokeJm94eNf2iYZtj7MhDUKJyfmvXcw==" saltValue="D60mCFmc+cYDFXJE8mgI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LYvYia7ak5GVnDDoSUDVIbVO3uhgVx8N0MkeHBbRj9A6bgg1UtXbXcBeEilE9KV1qCmq/+Dn2QJvUPwE4mNbg==" saltValue="n+PPaoBpW4zmB9jPM8rQm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sqref="A1:XFD1048576"/>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5" t="s">
        <v>482</v>
      </c>
      <c r="AP7" s="253"/>
      <c r="AQ7" s="254" t="s">
        <v>483</v>
      </c>
      <c r="AR7" s="255"/>
    </row>
    <row r="8" spans="1:46" x14ac:dyDescent="0.15">
      <c r="A8" s="247"/>
      <c r="AK8" s="256"/>
      <c r="AL8" s="257"/>
      <c r="AM8" s="257"/>
      <c r="AN8" s="258"/>
      <c r="AO8" s="1106"/>
      <c r="AP8" s="259" t="s">
        <v>484</v>
      </c>
      <c r="AQ8" s="260" t="s">
        <v>485</v>
      </c>
      <c r="AR8" s="261" t="s">
        <v>486</v>
      </c>
    </row>
    <row r="9" spans="1:46" x14ac:dyDescent="0.15">
      <c r="A9" s="247"/>
      <c r="AK9" s="1117" t="s">
        <v>487</v>
      </c>
      <c r="AL9" s="1118"/>
      <c r="AM9" s="1118"/>
      <c r="AN9" s="1119"/>
      <c r="AO9" s="262">
        <v>7887000</v>
      </c>
      <c r="AP9" s="262">
        <v>68508</v>
      </c>
      <c r="AQ9" s="263">
        <v>74190</v>
      </c>
      <c r="AR9" s="264">
        <v>-7.7</v>
      </c>
    </row>
    <row r="10" spans="1:46" ht="13.5" customHeight="1" x14ac:dyDescent="0.15">
      <c r="A10" s="247"/>
      <c r="AK10" s="1117" t="s">
        <v>488</v>
      </c>
      <c r="AL10" s="1118"/>
      <c r="AM10" s="1118"/>
      <c r="AN10" s="1119"/>
      <c r="AO10" s="265">
        <v>196947</v>
      </c>
      <c r="AP10" s="265">
        <v>1711</v>
      </c>
      <c r="AQ10" s="266">
        <v>4494</v>
      </c>
      <c r="AR10" s="267">
        <v>-61.9</v>
      </c>
    </row>
    <row r="11" spans="1:46" ht="13.5" customHeight="1" x14ac:dyDescent="0.15">
      <c r="A11" s="247"/>
      <c r="AK11" s="1117" t="s">
        <v>489</v>
      </c>
      <c r="AL11" s="1118"/>
      <c r="AM11" s="1118"/>
      <c r="AN11" s="1119"/>
      <c r="AO11" s="265">
        <v>128121</v>
      </c>
      <c r="AP11" s="265">
        <v>1113</v>
      </c>
      <c r="AQ11" s="266">
        <v>2274</v>
      </c>
      <c r="AR11" s="267">
        <v>-51.1</v>
      </c>
    </row>
    <row r="12" spans="1:46" ht="13.5" customHeight="1" x14ac:dyDescent="0.15">
      <c r="A12" s="247"/>
      <c r="AK12" s="1117" t="s">
        <v>490</v>
      </c>
      <c r="AL12" s="1118"/>
      <c r="AM12" s="1118"/>
      <c r="AN12" s="1119"/>
      <c r="AO12" s="265" t="s">
        <v>491</v>
      </c>
      <c r="AP12" s="265" t="s">
        <v>491</v>
      </c>
      <c r="AQ12" s="266">
        <v>23</v>
      </c>
      <c r="AR12" s="267" t="s">
        <v>491</v>
      </c>
    </row>
    <row r="13" spans="1:46" ht="13.5" customHeight="1" x14ac:dyDescent="0.15">
      <c r="A13" s="247"/>
      <c r="AK13" s="1117" t="s">
        <v>492</v>
      </c>
      <c r="AL13" s="1118"/>
      <c r="AM13" s="1118"/>
      <c r="AN13" s="1119"/>
      <c r="AO13" s="265">
        <v>284630</v>
      </c>
      <c r="AP13" s="265">
        <v>2472</v>
      </c>
      <c r="AQ13" s="266">
        <v>2538</v>
      </c>
      <c r="AR13" s="267">
        <v>-2.6</v>
      </c>
    </row>
    <row r="14" spans="1:46" ht="13.5" customHeight="1" x14ac:dyDescent="0.15">
      <c r="A14" s="247"/>
      <c r="AK14" s="1117" t="s">
        <v>493</v>
      </c>
      <c r="AL14" s="1118"/>
      <c r="AM14" s="1118"/>
      <c r="AN14" s="1119"/>
      <c r="AO14" s="265">
        <v>5959</v>
      </c>
      <c r="AP14" s="265">
        <v>52</v>
      </c>
      <c r="AQ14" s="266">
        <v>2009</v>
      </c>
      <c r="AR14" s="267">
        <v>-97.4</v>
      </c>
    </row>
    <row r="15" spans="1:46" ht="13.5" customHeight="1" x14ac:dyDescent="0.15">
      <c r="A15" s="247"/>
      <c r="AK15" s="1120" t="s">
        <v>494</v>
      </c>
      <c r="AL15" s="1121"/>
      <c r="AM15" s="1121"/>
      <c r="AN15" s="1122"/>
      <c r="AO15" s="265">
        <v>-863299</v>
      </c>
      <c r="AP15" s="265">
        <v>-7499</v>
      </c>
      <c r="AQ15" s="266">
        <v>-4396</v>
      </c>
      <c r="AR15" s="267">
        <v>70.599999999999994</v>
      </c>
    </row>
    <row r="16" spans="1:46" x14ac:dyDescent="0.15">
      <c r="A16" s="247"/>
      <c r="AK16" s="1120" t="s">
        <v>177</v>
      </c>
      <c r="AL16" s="1121"/>
      <c r="AM16" s="1121"/>
      <c r="AN16" s="1122"/>
      <c r="AO16" s="265">
        <v>7639358</v>
      </c>
      <c r="AP16" s="265">
        <v>66356</v>
      </c>
      <c r="AQ16" s="266">
        <v>81133</v>
      </c>
      <c r="AR16" s="267">
        <v>-18.2</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23" t="s">
        <v>499</v>
      </c>
      <c r="AL21" s="1124"/>
      <c r="AM21" s="1124"/>
      <c r="AN21" s="1125"/>
      <c r="AO21" s="277">
        <v>6.17</v>
      </c>
      <c r="AP21" s="278">
        <v>7.09</v>
      </c>
      <c r="AQ21" s="279">
        <v>-0.92</v>
      </c>
      <c r="AS21" s="280"/>
      <c r="AT21" s="276"/>
    </row>
    <row r="22" spans="1:46" s="248" customFormat="1" x14ac:dyDescent="0.15">
      <c r="A22" s="276"/>
      <c r="AK22" s="1123" t="s">
        <v>500</v>
      </c>
      <c r="AL22" s="1124"/>
      <c r="AM22" s="1124"/>
      <c r="AN22" s="1125"/>
      <c r="AO22" s="281">
        <v>101.2</v>
      </c>
      <c r="AP22" s="282">
        <v>99.1</v>
      </c>
      <c r="AQ22" s="283">
        <v>2.1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5" t="s">
        <v>482</v>
      </c>
      <c r="AP30" s="253"/>
      <c r="AQ30" s="254" t="s">
        <v>483</v>
      </c>
      <c r="AR30" s="255"/>
    </row>
    <row r="31" spans="1:46" x14ac:dyDescent="0.15">
      <c r="A31" s="247"/>
      <c r="AK31" s="256"/>
      <c r="AL31" s="257"/>
      <c r="AM31" s="257"/>
      <c r="AN31" s="258"/>
      <c r="AO31" s="1106"/>
      <c r="AP31" s="259" t="s">
        <v>484</v>
      </c>
      <c r="AQ31" s="260" t="s">
        <v>485</v>
      </c>
      <c r="AR31" s="261" t="s">
        <v>486</v>
      </c>
    </row>
    <row r="32" spans="1:46" ht="27" customHeight="1" x14ac:dyDescent="0.15">
      <c r="A32" s="247"/>
      <c r="AK32" s="1107" t="s">
        <v>504</v>
      </c>
      <c r="AL32" s="1108"/>
      <c r="AM32" s="1108"/>
      <c r="AN32" s="1109"/>
      <c r="AO32" s="291">
        <v>5017657</v>
      </c>
      <c r="AP32" s="291">
        <v>43584</v>
      </c>
      <c r="AQ32" s="292">
        <v>38069</v>
      </c>
      <c r="AR32" s="293">
        <v>14.5</v>
      </c>
    </row>
    <row r="33" spans="1:46" ht="13.5" customHeight="1" x14ac:dyDescent="0.15">
      <c r="A33" s="247"/>
      <c r="AK33" s="1107" t="s">
        <v>505</v>
      </c>
      <c r="AL33" s="1108"/>
      <c r="AM33" s="1108"/>
      <c r="AN33" s="1109"/>
      <c r="AO33" s="291" t="s">
        <v>491</v>
      </c>
      <c r="AP33" s="291" t="s">
        <v>491</v>
      </c>
      <c r="AQ33" s="292" t="s">
        <v>491</v>
      </c>
      <c r="AR33" s="293" t="s">
        <v>491</v>
      </c>
    </row>
    <row r="34" spans="1:46" ht="27" customHeight="1" x14ac:dyDescent="0.15">
      <c r="A34" s="247"/>
      <c r="AK34" s="1107" t="s">
        <v>506</v>
      </c>
      <c r="AL34" s="1108"/>
      <c r="AM34" s="1108"/>
      <c r="AN34" s="1109"/>
      <c r="AO34" s="291" t="s">
        <v>491</v>
      </c>
      <c r="AP34" s="291" t="s">
        <v>491</v>
      </c>
      <c r="AQ34" s="292" t="s">
        <v>491</v>
      </c>
      <c r="AR34" s="293" t="s">
        <v>491</v>
      </c>
    </row>
    <row r="35" spans="1:46" ht="27" customHeight="1" x14ac:dyDescent="0.15">
      <c r="A35" s="247"/>
      <c r="AK35" s="1107" t="s">
        <v>507</v>
      </c>
      <c r="AL35" s="1108"/>
      <c r="AM35" s="1108"/>
      <c r="AN35" s="1109"/>
      <c r="AO35" s="291">
        <v>1119952</v>
      </c>
      <c r="AP35" s="291">
        <v>9728</v>
      </c>
      <c r="AQ35" s="292">
        <v>11274</v>
      </c>
      <c r="AR35" s="293">
        <v>-13.7</v>
      </c>
    </row>
    <row r="36" spans="1:46" ht="27" customHeight="1" x14ac:dyDescent="0.15">
      <c r="A36" s="247"/>
      <c r="AK36" s="1107" t="s">
        <v>508</v>
      </c>
      <c r="AL36" s="1108"/>
      <c r="AM36" s="1108"/>
      <c r="AN36" s="1109"/>
      <c r="AO36" s="291">
        <v>461995</v>
      </c>
      <c r="AP36" s="291">
        <v>4013</v>
      </c>
      <c r="AQ36" s="292">
        <v>1710</v>
      </c>
      <c r="AR36" s="293">
        <v>134.69999999999999</v>
      </c>
    </row>
    <row r="37" spans="1:46" ht="13.5" customHeight="1" x14ac:dyDescent="0.15">
      <c r="A37" s="247"/>
      <c r="AK37" s="1107" t="s">
        <v>509</v>
      </c>
      <c r="AL37" s="1108"/>
      <c r="AM37" s="1108"/>
      <c r="AN37" s="1109"/>
      <c r="AO37" s="291">
        <v>622945</v>
      </c>
      <c r="AP37" s="291">
        <v>5411</v>
      </c>
      <c r="AQ37" s="292">
        <v>731</v>
      </c>
      <c r="AR37" s="293">
        <v>640.20000000000005</v>
      </c>
    </row>
    <row r="38" spans="1:46" ht="27" customHeight="1" x14ac:dyDescent="0.15">
      <c r="A38" s="247"/>
      <c r="AK38" s="1110" t="s">
        <v>510</v>
      </c>
      <c r="AL38" s="1111"/>
      <c r="AM38" s="1111"/>
      <c r="AN38" s="1112"/>
      <c r="AO38" s="294">
        <v>52</v>
      </c>
      <c r="AP38" s="294">
        <v>0</v>
      </c>
      <c r="AQ38" s="295">
        <v>1</v>
      </c>
      <c r="AR38" s="283">
        <v>-100</v>
      </c>
      <c r="AS38" s="290"/>
    </row>
    <row r="39" spans="1:46" x14ac:dyDescent="0.15">
      <c r="A39" s="247"/>
      <c r="AK39" s="1110" t="s">
        <v>511</v>
      </c>
      <c r="AL39" s="1111"/>
      <c r="AM39" s="1111"/>
      <c r="AN39" s="1112"/>
      <c r="AO39" s="291">
        <v>-1366413</v>
      </c>
      <c r="AP39" s="291">
        <v>-11869</v>
      </c>
      <c r="AQ39" s="292">
        <v>-7408</v>
      </c>
      <c r="AR39" s="293">
        <v>60.2</v>
      </c>
      <c r="AS39" s="290"/>
    </row>
    <row r="40" spans="1:46" ht="27" customHeight="1" x14ac:dyDescent="0.15">
      <c r="A40" s="247"/>
      <c r="AK40" s="1107" t="s">
        <v>512</v>
      </c>
      <c r="AL40" s="1108"/>
      <c r="AM40" s="1108"/>
      <c r="AN40" s="1109"/>
      <c r="AO40" s="291">
        <v>-4047866</v>
      </c>
      <c r="AP40" s="291">
        <v>-35160</v>
      </c>
      <c r="AQ40" s="292">
        <v>-32910</v>
      </c>
      <c r="AR40" s="293">
        <v>6.8</v>
      </c>
      <c r="AS40" s="290"/>
    </row>
    <row r="41" spans="1:46" x14ac:dyDescent="0.15">
      <c r="A41" s="247"/>
      <c r="AK41" s="1113" t="s">
        <v>287</v>
      </c>
      <c r="AL41" s="1114"/>
      <c r="AM41" s="1114"/>
      <c r="AN41" s="1115"/>
      <c r="AO41" s="291">
        <v>1808322</v>
      </c>
      <c r="AP41" s="291">
        <v>15707</v>
      </c>
      <c r="AQ41" s="292">
        <v>11466</v>
      </c>
      <c r="AR41" s="293">
        <v>37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00" t="s">
        <v>482</v>
      </c>
      <c r="AN49" s="1102" t="s">
        <v>515</v>
      </c>
      <c r="AO49" s="1103"/>
      <c r="AP49" s="1103"/>
      <c r="AQ49" s="1103"/>
      <c r="AR49" s="1104"/>
    </row>
    <row r="50" spans="1:44" x14ac:dyDescent="0.15">
      <c r="A50" s="247"/>
      <c r="AK50" s="305"/>
      <c r="AL50" s="306"/>
      <c r="AM50" s="1101"/>
      <c r="AN50" s="307" t="s">
        <v>516</v>
      </c>
      <c r="AO50" s="308" t="s">
        <v>517</v>
      </c>
      <c r="AP50" s="309" t="s">
        <v>518</v>
      </c>
      <c r="AQ50" s="310" t="s">
        <v>519</v>
      </c>
      <c r="AR50" s="311" t="s">
        <v>520</v>
      </c>
    </row>
    <row r="51" spans="1:44" x14ac:dyDescent="0.15">
      <c r="A51" s="247"/>
      <c r="AK51" s="303" t="s">
        <v>521</v>
      </c>
      <c r="AL51" s="304"/>
      <c r="AM51" s="312">
        <v>7351704</v>
      </c>
      <c r="AN51" s="313">
        <v>62885</v>
      </c>
      <c r="AO51" s="314">
        <v>8.6</v>
      </c>
      <c r="AP51" s="315">
        <v>56416</v>
      </c>
      <c r="AQ51" s="316">
        <v>-15</v>
      </c>
      <c r="AR51" s="317">
        <v>23.6</v>
      </c>
    </row>
    <row r="52" spans="1:44" x14ac:dyDescent="0.15">
      <c r="A52" s="247"/>
      <c r="AK52" s="318"/>
      <c r="AL52" s="319" t="s">
        <v>522</v>
      </c>
      <c r="AM52" s="320">
        <v>4141216</v>
      </c>
      <c r="AN52" s="321">
        <v>35423</v>
      </c>
      <c r="AO52" s="322">
        <v>17.100000000000001</v>
      </c>
      <c r="AP52" s="323">
        <v>32623</v>
      </c>
      <c r="AQ52" s="324">
        <v>-5.5</v>
      </c>
      <c r="AR52" s="325">
        <v>22.6</v>
      </c>
    </row>
    <row r="53" spans="1:44" x14ac:dyDescent="0.15">
      <c r="A53" s="247"/>
      <c r="AK53" s="303" t="s">
        <v>523</v>
      </c>
      <c r="AL53" s="304"/>
      <c r="AM53" s="312">
        <v>6082376</v>
      </c>
      <c r="AN53" s="313">
        <v>52246</v>
      </c>
      <c r="AO53" s="314">
        <v>-16.899999999999999</v>
      </c>
      <c r="AP53" s="315">
        <v>49217</v>
      </c>
      <c r="AQ53" s="316">
        <v>-12.8</v>
      </c>
      <c r="AR53" s="317">
        <v>-4.0999999999999996</v>
      </c>
    </row>
    <row r="54" spans="1:44" x14ac:dyDescent="0.15">
      <c r="A54" s="247"/>
      <c r="AK54" s="318"/>
      <c r="AL54" s="319" t="s">
        <v>522</v>
      </c>
      <c r="AM54" s="320">
        <v>3359135</v>
      </c>
      <c r="AN54" s="321">
        <v>28854</v>
      </c>
      <c r="AO54" s="322">
        <v>-18.5</v>
      </c>
      <c r="AP54" s="323">
        <v>27232</v>
      </c>
      <c r="AQ54" s="324">
        <v>-16.5</v>
      </c>
      <c r="AR54" s="325">
        <v>-2</v>
      </c>
    </row>
    <row r="55" spans="1:44" x14ac:dyDescent="0.15">
      <c r="A55" s="247"/>
      <c r="AK55" s="303" t="s">
        <v>524</v>
      </c>
      <c r="AL55" s="304"/>
      <c r="AM55" s="312">
        <v>6256932</v>
      </c>
      <c r="AN55" s="313">
        <v>53998</v>
      </c>
      <c r="AO55" s="314">
        <v>3.4</v>
      </c>
      <c r="AP55" s="315">
        <v>49211</v>
      </c>
      <c r="AQ55" s="316">
        <v>0</v>
      </c>
      <c r="AR55" s="317">
        <v>3.4</v>
      </c>
    </row>
    <row r="56" spans="1:44" x14ac:dyDescent="0.15">
      <c r="A56" s="247"/>
      <c r="AK56" s="318"/>
      <c r="AL56" s="319" t="s">
        <v>522</v>
      </c>
      <c r="AM56" s="320">
        <v>3802139</v>
      </c>
      <c r="AN56" s="321">
        <v>32813</v>
      </c>
      <c r="AO56" s="322">
        <v>13.7</v>
      </c>
      <c r="AP56" s="323">
        <v>28367</v>
      </c>
      <c r="AQ56" s="324">
        <v>4.2</v>
      </c>
      <c r="AR56" s="325">
        <v>9.5</v>
      </c>
    </row>
    <row r="57" spans="1:44" x14ac:dyDescent="0.15">
      <c r="A57" s="247"/>
      <c r="AK57" s="303" t="s">
        <v>525</v>
      </c>
      <c r="AL57" s="304"/>
      <c r="AM57" s="312">
        <v>4537013</v>
      </c>
      <c r="AN57" s="313">
        <v>39309</v>
      </c>
      <c r="AO57" s="314">
        <v>-27.2</v>
      </c>
      <c r="AP57" s="315">
        <v>51738</v>
      </c>
      <c r="AQ57" s="316">
        <v>5.0999999999999996</v>
      </c>
      <c r="AR57" s="317">
        <v>-32.299999999999997</v>
      </c>
    </row>
    <row r="58" spans="1:44" x14ac:dyDescent="0.15">
      <c r="A58" s="247"/>
      <c r="AK58" s="318"/>
      <c r="AL58" s="319" t="s">
        <v>522</v>
      </c>
      <c r="AM58" s="320">
        <v>2855404</v>
      </c>
      <c r="AN58" s="321">
        <v>24739</v>
      </c>
      <c r="AO58" s="322">
        <v>-24.6</v>
      </c>
      <c r="AP58" s="323">
        <v>30360</v>
      </c>
      <c r="AQ58" s="324">
        <v>7</v>
      </c>
      <c r="AR58" s="325">
        <v>-31.6</v>
      </c>
    </row>
    <row r="59" spans="1:44" x14ac:dyDescent="0.15">
      <c r="A59" s="247"/>
      <c r="AK59" s="303" t="s">
        <v>526</v>
      </c>
      <c r="AL59" s="304"/>
      <c r="AM59" s="312">
        <v>6977364</v>
      </c>
      <c r="AN59" s="313">
        <v>60606</v>
      </c>
      <c r="AO59" s="314">
        <v>54.2</v>
      </c>
      <c r="AP59" s="315">
        <v>67158</v>
      </c>
      <c r="AQ59" s="316">
        <v>29.8</v>
      </c>
      <c r="AR59" s="317">
        <v>24.4</v>
      </c>
    </row>
    <row r="60" spans="1:44" x14ac:dyDescent="0.15">
      <c r="A60" s="247"/>
      <c r="AK60" s="318"/>
      <c r="AL60" s="319" t="s">
        <v>522</v>
      </c>
      <c r="AM60" s="320">
        <v>5235650</v>
      </c>
      <c r="AN60" s="321">
        <v>45478</v>
      </c>
      <c r="AO60" s="322">
        <v>83.8</v>
      </c>
      <c r="AP60" s="323">
        <v>42077</v>
      </c>
      <c r="AQ60" s="324">
        <v>38.6</v>
      </c>
      <c r="AR60" s="325">
        <v>45.2</v>
      </c>
    </row>
    <row r="61" spans="1:44" x14ac:dyDescent="0.15">
      <c r="A61" s="247"/>
      <c r="AK61" s="303" t="s">
        <v>527</v>
      </c>
      <c r="AL61" s="326"/>
      <c r="AM61" s="312">
        <v>6241078</v>
      </c>
      <c r="AN61" s="313">
        <v>53809</v>
      </c>
      <c r="AO61" s="314">
        <v>4.4000000000000004</v>
      </c>
      <c r="AP61" s="315">
        <v>54748</v>
      </c>
      <c r="AQ61" s="327">
        <v>1.4</v>
      </c>
      <c r="AR61" s="317">
        <v>3</v>
      </c>
    </row>
    <row r="62" spans="1:44" x14ac:dyDescent="0.15">
      <c r="A62" s="247"/>
      <c r="AK62" s="318"/>
      <c r="AL62" s="319" t="s">
        <v>522</v>
      </c>
      <c r="AM62" s="320">
        <v>3878709</v>
      </c>
      <c r="AN62" s="321">
        <v>33461</v>
      </c>
      <c r="AO62" s="322">
        <v>14.3</v>
      </c>
      <c r="AP62" s="323">
        <v>32132</v>
      </c>
      <c r="AQ62" s="324">
        <v>5.6</v>
      </c>
      <c r="AR62" s="325">
        <v>8.6999999999999993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aMscWK3kYJsVotG8xqkfxR9i4sbNCtEouhdT/XgoQJZDaG6wkljHKwZl3OtyNKAgktNEKe3nDuFs8yeZkpGGGA==" saltValue="sG1AONseadk3mbb72u0qp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h76ESvItDwUvXlvIhaYJNthH3d9yCtCkAB2hya/zHKycFoT6l+AbDbrFUF3dOiG+9Bza5WAFCud5xDp8P8cj1g==" saltValue="wn2gaKkUmI/6tLdPJvyE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jvuY24guzyU8IyEj7GGa3pESYWPExXse0yV0O5oJw6b0NLXgsC8mGsgutCZTSVm34wMvMOhROtMF9gRx0xLVdA==" saltValue="LgaofMNbzpFay/CVwFys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election activeCell="F47" sqref="F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10.06</v>
      </c>
      <c r="G47" s="12">
        <v>12.52</v>
      </c>
      <c r="H47" s="12">
        <v>12.86</v>
      </c>
      <c r="I47" s="12">
        <v>13.96</v>
      </c>
      <c r="J47" s="13">
        <v>8.8000000000000007</v>
      </c>
    </row>
    <row r="48" spans="2:10" ht="57.75" customHeight="1" x14ac:dyDescent="0.15">
      <c r="B48" s="14"/>
      <c r="C48" s="1128" t="s">
        <v>4</v>
      </c>
      <c r="D48" s="1128"/>
      <c r="E48" s="1129"/>
      <c r="F48" s="15">
        <v>5.8</v>
      </c>
      <c r="G48" s="16">
        <v>7.88</v>
      </c>
      <c r="H48" s="16">
        <v>7.08</v>
      </c>
      <c r="I48" s="16">
        <v>6.81</v>
      </c>
      <c r="J48" s="17">
        <v>4.88</v>
      </c>
    </row>
    <row r="49" spans="2:10" ht="57.75" customHeight="1" thickBot="1" x14ac:dyDescent="0.2">
      <c r="B49" s="18"/>
      <c r="C49" s="1130" t="s">
        <v>5</v>
      </c>
      <c r="D49" s="1130"/>
      <c r="E49" s="1131"/>
      <c r="F49" s="19" t="s">
        <v>534</v>
      </c>
      <c r="G49" s="20">
        <v>4.97</v>
      </c>
      <c r="H49" s="20" t="s">
        <v>535</v>
      </c>
      <c r="I49" s="20">
        <v>1.2</v>
      </c>
      <c r="J49" s="21" t="s">
        <v>536</v>
      </c>
    </row>
    <row r="50" spans="2:10" x14ac:dyDescent="0.15"/>
  </sheetData>
  <sheetProtection algorithmName="SHA-512" hashValue="UqLfD36btoywfdgTwx1erNvJlSo8yROb/9GGjZ/lfGesEghLOgm+FLTjVowVcirKIqMP027EepVKxrtzBg5Jow==" saltValue="HQLGzmKJWyFDPrrsenij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竹内 翔</cp:lastModifiedBy>
  <cp:lastPrinted>2026-03-09T06:41:12Z</cp:lastPrinted>
  <dcterms:created xsi:type="dcterms:W3CDTF">2026-02-23T06:59:30Z</dcterms:created>
  <dcterms:modified xsi:type="dcterms:W3CDTF">2026-03-16T02:53:10Z</dcterms:modified>
  <cp:category/>
</cp:coreProperties>
</file>