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14"/>
  </bookViews>
  <sheets>
    <sheet name="K1K2(1)-(3)" sheetId="2" r:id="rId1"/>
    <sheet name="K2(4)-(7)" sheetId="3" r:id="rId2"/>
    <sheet name="K3K4" sheetId="4" r:id="rId3"/>
    <sheet name="K5" sheetId="5" r:id="rId4"/>
    <sheet name="K6K7K8" sheetId="6" r:id="rId5"/>
    <sheet name="K9K10" sheetId="16" r:id="rId6"/>
    <sheet name="K11" sheetId="7" r:id="rId7"/>
    <sheet name="K13" sheetId="8" r:id="rId8"/>
    <sheet name="K14K15K16" sheetId="9" r:id="rId9"/>
    <sheet name="K17" sheetId="10" r:id="rId10"/>
    <sheet name="K18K19" sheetId="11" r:id="rId11"/>
    <sheet name="K20K21" sheetId="12" r:id="rId12"/>
    <sheet name="K22" sheetId="13" r:id="rId13"/>
    <sheet name="K23(1)-(5)" sheetId="14" r:id="rId14"/>
    <sheet name="K24K25K26" sheetId="15" r:id="rId15"/>
  </sheets>
  <definedNames>
    <definedName name="_xlnm.Print_Area" localSheetId="7">'K13'!$A$1:$J$23</definedName>
    <definedName name="_xlnm.Print_Area" localSheetId="8">K14K15K16!$A$1:$I$41</definedName>
    <definedName name="_xlnm.Print_Area" localSheetId="9">'K17'!$A$1:$J$51</definedName>
    <definedName name="_xlnm.Print_Area" localSheetId="10">K18K19!$A$1:$J$47</definedName>
    <definedName name="_xlnm.Print_Area" localSheetId="1">'K2(4)-(7)'!$A$1:$H$73</definedName>
    <definedName name="_xlnm.Print_Area" localSheetId="11">K20K21!$A$1:$N$55</definedName>
    <definedName name="_xlnm.Print_Area" localSheetId="12">'K22'!$A$1:$J$39</definedName>
    <definedName name="_xlnm.Print_Area" localSheetId="13">'K23(1)-(5)'!$A$1:$J$62</definedName>
    <definedName name="_xlnm.Print_Area" localSheetId="14">K24K25K26!$A$1:$O$57</definedName>
    <definedName name="_xlnm.Print_Area" localSheetId="2">K3K4!$A$1:$F$59</definedName>
    <definedName name="_xlnm.Print_Area" localSheetId="3">'K5'!$A$1:$N$14</definedName>
    <definedName name="_xlnm.Print_Area" localSheetId="4">K6K7K8!$A$1:$I$48</definedName>
    <definedName name="_xlnm.Print_Area" localSheetId="5">K9K10!$A$1:$AM$52</definedName>
  </definedNames>
  <calcPr calcId="152511"/>
</workbook>
</file>

<file path=xl/calcChain.xml><?xml version="1.0" encoding="utf-8"?>
<calcChain xmlns="http://schemas.openxmlformats.org/spreadsheetml/2006/main">
  <c r="AE51" i="16" l="1"/>
  <c r="Y39" i="16"/>
  <c r="Q39" i="16"/>
  <c r="I39" i="16"/>
  <c r="AG38" i="16"/>
  <c r="AG39" i="16" s="1"/>
  <c r="AG37" i="16"/>
  <c r="AF32" i="16"/>
  <c r="AB32" i="16"/>
  <c r="X32" i="16"/>
  <c r="T32" i="16"/>
  <c r="P32" i="16"/>
  <c r="AJ32" i="16" s="1"/>
  <c r="AJ31" i="16"/>
  <c r="AJ30" i="16"/>
  <c r="AF25" i="16"/>
  <c r="AB25" i="16"/>
  <c r="X25" i="16"/>
  <c r="T25" i="16"/>
  <c r="P25" i="16"/>
  <c r="L25" i="16"/>
  <c r="H25" i="16"/>
  <c r="AJ25" i="16" s="1"/>
  <c r="AJ24" i="16"/>
  <c r="AJ23" i="16"/>
  <c r="AF18" i="16"/>
  <c r="AB18" i="16"/>
  <c r="X18" i="16"/>
  <c r="T18" i="16"/>
  <c r="P18" i="16"/>
  <c r="L18" i="16"/>
  <c r="H18" i="16"/>
  <c r="AJ18" i="16" s="1"/>
  <c r="AJ17" i="16"/>
  <c r="AJ16" i="16"/>
  <c r="AJ15" i="16"/>
  <c r="AJ14" i="16"/>
  <c r="Y9" i="16"/>
  <c r="T9" i="16"/>
  <c r="O9" i="16"/>
  <c r="I55" i="15"/>
  <c r="I54" i="15"/>
  <c r="I53" i="15"/>
  <c r="I52" i="15"/>
  <c r="I51" i="15"/>
  <c r="I50" i="15"/>
  <c r="I52" i="14"/>
  <c r="F52" i="14"/>
  <c r="F51" i="14"/>
  <c r="F50" i="14"/>
  <c r="F49" i="14"/>
  <c r="F48" i="14"/>
  <c r="I43" i="14"/>
  <c r="F43" i="14"/>
  <c r="F42" i="14"/>
  <c r="F41" i="14"/>
  <c r="F40" i="14"/>
  <c r="F39" i="14"/>
  <c r="G34" i="14"/>
  <c r="D34" i="14"/>
  <c r="I34" i="14" s="1"/>
  <c r="D33" i="14"/>
  <c r="G32" i="14"/>
  <c r="D32" i="14"/>
  <c r="D31" i="14"/>
  <c r="F31" i="14" s="1"/>
  <c r="D30" i="14"/>
  <c r="I30" i="14" s="1"/>
  <c r="G23" i="14"/>
  <c r="F23" i="14"/>
  <c r="F21" i="14"/>
  <c r="F20" i="14"/>
  <c r="F19" i="14"/>
  <c r="H13" i="14"/>
  <c r="G13" i="14"/>
  <c r="D13" i="14"/>
  <c r="H12" i="14"/>
  <c r="H11" i="14"/>
  <c r="D11" i="14"/>
  <c r="H10" i="14"/>
  <c r="G10" i="14"/>
  <c r="D10" i="14"/>
  <c r="H9" i="14"/>
  <c r="G30" i="14" l="1"/>
  <c r="G31" i="14"/>
  <c r="F34" i="14"/>
  <c r="N24" i="12" l="1"/>
  <c r="M26" i="12" s="1"/>
  <c r="F40" i="9"/>
  <c r="D40" i="9"/>
  <c r="B40" i="9"/>
  <c r="B32" i="9"/>
  <c r="H22" i="9"/>
  <c r="F22" i="9"/>
  <c r="D22" i="9"/>
  <c r="B22" i="9"/>
  <c r="H13" i="9"/>
  <c r="F13" i="9"/>
  <c r="D13" i="9"/>
  <c r="B13" i="9"/>
  <c r="E22" i="8"/>
  <c r="I22" i="8" s="1"/>
  <c r="C22" i="8"/>
  <c r="I21" i="8"/>
  <c r="G21" i="8"/>
  <c r="I20" i="8"/>
  <c r="G20" i="8"/>
  <c r="G22" i="8" s="1"/>
  <c r="J16" i="8"/>
  <c r="I16" i="8"/>
  <c r="G16" i="8"/>
  <c r="F16" i="8"/>
  <c r="E16" i="8"/>
  <c r="G31" i="7"/>
  <c r="F31" i="7"/>
  <c r="E31" i="7"/>
  <c r="G24" i="7"/>
  <c r="F24" i="7"/>
  <c r="E24" i="7"/>
  <c r="G18" i="7"/>
  <c r="F18" i="7"/>
  <c r="E18" i="7"/>
  <c r="E5" i="7" s="1"/>
  <c r="E35" i="7" s="1"/>
  <c r="G14" i="7"/>
  <c r="F14" i="7"/>
  <c r="E14" i="7"/>
  <c r="G6" i="7"/>
  <c r="G5" i="7" s="1"/>
  <c r="G35" i="7" s="1"/>
  <c r="F6" i="7"/>
  <c r="E6" i="7"/>
  <c r="F5" i="7"/>
  <c r="F35" i="7" s="1"/>
  <c r="H47" i="6"/>
  <c r="F47" i="6"/>
  <c r="D47" i="6"/>
  <c r="B47" i="6"/>
  <c r="H37" i="6"/>
  <c r="F37" i="6"/>
  <c r="D37" i="6"/>
  <c r="B37" i="6"/>
  <c r="C58" i="4"/>
  <c r="B58" i="4"/>
  <c r="C45" i="4"/>
  <c r="B45" i="4"/>
  <c r="C43" i="4"/>
  <c r="B43" i="4"/>
  <c r="C30" i="4"/>
  <c r="B30" i="4"/>
  <c r="F23" i="4"/>
  <c r="E23" i="4"/>
  <c r="F21" i="4"/>
  <c r="E21" i="4"/>
  <c r="E20" i="4"/>
  <c r="F10" i="4"/>
  <c r="E10" i="4"/>
  <c r="E60" i="3"/>
  <c r="D60" i="3"/>
  <c r="E41" i="3"/>
  <c r="D41" i="3"/>
  <c r="E29" i="3"/>
  <c r="D29" i="3"/>
  <c r="D33" i="3" s="1"/>
  <c r="E13" i="3"/>
  <c r="D13" i="3"/>
  <c r="C13" i="3"/>
  <c r="E4" i="3"/>
  <c r="D4" i="3"/>
  <c r="N76" i="2"/>
  <c r="K76" i="2"/>
  <c r="H76" i="2"/>
  <c r="N53" i="2"/>
  <c r="K53" i="2"/>
  <c r="H53" i="2"/>
  <c r="G33" i="2"/>
  <c r="G32" i="2"/>
  <c r="B22" i="2"/>
  <c r="B21" i="2"/>
  <c r="B20" i="2"/>
  <c r="B19" i="2"/>
</calcChain>
</file>

<file path=xl/comments1.xml><?xml version="1.0" encoding="utf-8"?>
<comments xmlns="http://schemas.openxmlformats.org/spreadsheetml/2006/main">
  <authors>
    <author>作成者</author>
  </authors>
  <commentList>
    <comment ref="G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閏年のため366で割る
</t>
        </r>
      </text>
    </comment>
    <comment ref="I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閏年のため366で割る</t>
        </r>
      </text>
    </comment>
    <comment ref="F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閏年のため366で割る</t>
        </r>
      </text>
    </comment>
    <comment ref="I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閏年のため366で割る</t>
        </r>
      </text>
    </comment>
    <comment ref="F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閏年のため366で割る</t>
        </r>
      </text>
    </comment>
    <comment ref="I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閏年のため366で割る</t>
        </r>
      </text>
    </comment>
  </commentList>
</comments>
</file>

<file path=xl/sharedStrings.xml><?xml version="1.0" encoding="utf-8"?>
<sst xmlns="http://schemas.openxmlformats.org/spreadsheetml/2006/main" count="1161" uniqueCount="740">
  <si>
    <t>１ 医療施設数</t>
    <phoneticPr fontId="4"/>
  </si>
  <si>
    <t>（各年度４月１日現在）</t>
    <rPh sb="1" eb="4">
      <t>カクネンド</t>
    </rPh>
    <phoneticPr fontId="4"/>
  </si>
  <si>
    <t>年　度</t>
    <phoneticPr fontId="4"/>
  </si>
  <si>
    <t>総数</t>
    <rPh sb="0" eb="2">
      <t>ソウスウ</t>
    </rPh>
    <phoneticPr fontId="4"/>
  </si>
  <si>
    <t>病　　院</t>
  </si>
  <si>
    <t xml:space="preserve"> 一般診療所</t>
  </si>
  <si>
    <t xml:space="preserve"> 歯科診療所</t>
  </si>
  <si>
    <t>助　産　所</t>
    <phoneticPr fontId="4"/>
  </si>
  <si>
    <t>施術所</t>
  </si>
  <si>
    <t>病院数</t>
  </si>
  <si>
    <t>病床数</t>
  </si>
  <si>
    <t>診療所数</t>
    <rPh sb="0" eb="3">
      <t>シンリョウショ</t>
    </rPh>
    <rPh sb="3" eb="4">
      <t>スウ</t>
    </rPh>
    <phoneticPr fontId="4"/>
  </si>
  <si>
    <t>助産所数</t>
    <rPh sb="0" eb="2">
      <t>ジョサン</t>
    </rPh>
    <rPh sb="2" eb="3">
      <t>ジョ</t>
    </rPh>
    <rPh sb="3" eb="4">
      <t>スウ</t>
    </rPh>
    <phoneticPr fontId="4"/>
  </si>
  <si>
    <t>平成23</t>
    <rPh sb="0" eb="2">
      <t>ヘイセイ</t>
    </rPh>
    <phoneticPr fontId="4"/>
  </si>
  <si>
    <t>-</t>
  </si>
  <si>
    <t>-</t>
    <phoneticPr fontId="4"/>
  </si>
  <si>
    <t>　資料：西部健康福祉センター</t>
    <rPh sb="4" eb="6">
      <t>セイブ</t>
    </rPh>
    <phoneticPr fontId="4"/>
  </si>
  <si>
    <t>注：「病院」とは患者20人以上の収容施設を有するもの</t>
  </si>
  <si>
    <t>　　「診療所」とは患者の収容施設を有しないもの、または患者19人</t>
  </si>
  <si>
    <t>　　 以下の収容施設を有するもの</t>
  </si>
  <si>
    <t>２ 中東遠総合医療センターの状況</t>
    <rPh sb="2" eb="5">
      <t>チュウトウエン</t>
    </rPh>
    <rPh sb="5" eb="7">
      <t>ソウゴウ</t>
    </rPh>
    <rPh sb="7" eb="9">
      <t>イリョウ</t>
    </rPh>
    <phoneticPr fontId="4"/>
  </si>
  <si>
    <t>（１）診療科目別医師数</t>
    <phoneticPr fontId="11"/>
  </si>
  <si>
    <t>（平成25年度は開院時、以降は４月１日現在）</t>
    <phoneticPr fontId="11"/>
  </si>
  <si>
    <t>（単位：人）</t>
    <phoneticPr fontId="11"/>
  </si>
  <si>
    <t>年度</t>
    <phoneticPr fontId="4"/>
  </si>
  <si>
    <t>総　　数</t>
  </si>
  <si>
    <t>内　　科</t>
  </si>
  <si>
    <t>糖尿病・内分泌内科</t>
    <rPh sb="0" eb="3">
      <t>トウニョウビョウ</t>
    </rPh>
    <rPh sb="7" eb="9">
      <t>ナイカ</t>
    </rPh>
    <phoneticPr fontId="4"/>
  </si>
  <si>
    <t>腎臓内科</t>
    <rPh sb="0" eb="2">
      <t>ジンゾウ</t>
    </rPh>
    <rPh sb="2" eb="4">
      <t>ナイカ</t>
    </rPh>
    <phoneticPr fontId="4"/>
  </si>
  <si>
    <t>血液内科</t>
    <rPh sb="0" eb="2">
      <t>ケツエキ</t>
    </rPh>
    <rPh sb="2" eb="4">
      <t>ナイカ</t>
    </rPh>
    <phoneticPr fontId="11"/>
  </si>
  <si>
    <t>神経内科</t>
    <phoneticPr fontId="4"/>
  </si>
  <si>
    <t>呼吸器内科</t>
    <rPh sb="0" eb="3">
      <t>コキュウキ</t>
    </rPh>
    <rPh sb="3" eb="5">
      <t>ナイカ</t>
    </rPh>
    <phoneticPr fontId="11"/>
  </si>
  <si>
    <t>消化器内科</t>
    <rPh sb="3" eb="4">
      <t>ナイ</t>
    </rPh>
    <phoneticPr fontId="4"/>
  </si>
  <si>
    <t>循環器内科</t>
    <rPh sb="3" eb="4">
      <t>ナイ</t>
    </rPh>
    <phoneticPr fontId="4"/>
  </si>
  <si>
    <t>外　　科</t>
  </si>
  <si>
    <t>消化器外科</t>
    <rPh sb="3" eb="5">
      <t>ゲカ</t>
    </rPh>
    <phoneticPr fontId="4"/>
  </si>
  <si>
    <t>呼吸器外科</t>
    <rPh sb="0" eb="2">
      <t>コキュウ</t>
    </rPh>
    <rPh sb="3" eb="5">
      <t>ゲカ</t>
    </rPh>
    <phoneticPr fontId="4"/>
  </si>
  <si>
    <t>血管外科</t>
    <rPh sb="0" eb="2">
      <t>ケッカン</t>
    </rPh>
    <rPh sb="2" eb="4">
      <t>ゲカ</t>
    </rPh>
    <phoneticPr fontId="11"/>
  </si>
  <si>
    <t>人工透析外科</t>
    <rPh sb="0" eb="2">
      <t>ジンコウ</t>
    </rPh>
    <rPh sb="2" eb="4">
      <t>トウセキ</t>
    </rPh>
    <rPh sb="4" eb="6">
      <t>ゲカ</t>
    </rPh>
    <phoneticPr fontId="11"/>
  </si>
  <si>
    <t>整形外科</t>
    <phoneticPr fontId="4"/>
  </si>
  <si>
    <t>脳神経外科　</t>
    <phoneticPr fontId="4"/>
  </si>
  <si>
    <t>小　児　科</t>
  </si>
  <si>
    <t>産婦人科</t>
    <phoneticPr fontId="4"/>
  </si>
  <si>
    <t>泌尿器科</t>
    <phoneticPr fontId="4"/>
  </si>
  <si>
    <t>皮　膚　科</t>
    <phoneticPr fontId="4"/>
  </si>
  <si>
    <t>眼　　科</t>
    <phoneticPr fontId="4"/>
  </si>
  <si>
    <t>耳鼻いんこう科</t>
    <phoneticPr fontId="4"/>
  </si>
  <si>
    <t>放射線診断科</t>
    <rPh sb="3" eb="5">
      <t>シンダン</t>
    </rPh>
    <phoneticPr fontId="4"/>
  </si>
  <si>
    <t>腫瘍放射線科</t>
    <rPh sb="0" eb="2">
      <t>シュヨウ</t>
    </rPh>
    <rPh sb="2" eb="5">
      <t>ホウシャセン</t>
    </rPh>
    <rPh sb="5" eb="6">
      <t>カ</t>
    </rPh>
    <phoneticPr fontId="4"/>
  </si>
  <si>
    <t>麻　酔　科</t>
  </si>
  <si>
    <t>歯科口腔外科</t>
  </si>
  <si>
    <t>病理診断科</t>
    <rPh sb="0" eb="2">
      <t>ビョウリ</t>
    </rPh>
    <rPh sb="2" eb="4">
      <t>シンダン</t>
    </rPh>
    <rPh sb="4" eb="5">
      <t>カ</t>
    </rPh>
    <phoneticPr fontId="4"/>
  </si>
  <si>
    <t>臨床検査科</t>
    <rPh sb="0" eb="2">
      <t>リンショウ</t>
    </rPh>
    <rPh sb="2" eb="4">
      <t>ケンサ</t>
    </rPh>
    <rPh sb="4" eb="5">
      <t>カ</t>
    </rPh>
    <phoneticPr fontId="4"/>
  </si>
  <si>
    <t>救急科</t>
    <rPh sb="0" eb="2">
      <t>キュウキュウ</t>
    </rPh>
    <rPh sb="2" eb="3">
      <t>カ</t>
    </rPh>
    <phoneticPr fontId="4"/>
  </si>
  <si>
    <t>平成25</t>
    <rPh sb="0" eb="2">
      <t>ヘイセイ</t>
    </rPh>
    <phoneticPr fontId="4"/>
  </si>
  <si>
    <t>　資料：中東遠総合医療センター　注：平成25年5月1日開院</t>
    <rPh sb="4" eb="6">
      <t>ナカトウ</t>
    </rPh>
    <rPh sb="6" eb="7">
      <t>トオシ</t>
    </rPh>
    <rPh sb="7" eb="9">
      <t>ソウゴウ</t>
    </rPh>
    <rPh sb="9" eb="11">
      <t>イリョウ</t>
    </rPh>
    <rPh sb="16" eb="17">
      <t>チュウ</t>
    </rPh>
    <rPh sb="18" eb="20">
      <t>ヘイセイ</t>
    </rPh>
    <rPh sb="22" eb="23">
      <t>ネン</t>
    </rPh>
    <rPh sb="24" eb="25">
      <t>ツキ</t>
    </rPh>
    <rPh sb="26" eb="27">
      <t>ヒ</t>
    </rPh>
    <rPh sb="27" eb="29">
      <t>カイイン</t>
    </rPh>
    <phoneticPr fontId="4"/>
  </si>
  <si>
    <t>（２）病床数及び職員数</t>
  </si>
  <si>
    <t>（単位：床、人）</t>
  </si>
  <si>
    <t>年　度</t>
    <phoneticPr fontId="4"/>
  </si>
  <si>
    <t>病　床　数</t>
  </si>
  <si>
    <t>職　　　　員　　　　数</t>
  </si>
  <si>
    <t>一　般</t>
  </si>
  <si>
    <t>感染症</t>
    <rPh sb="0" eb="3">
      <t>カンセンショウ</t>
    </rPh>
    <phoneticPr fontId="4"/>
  </si>
  <si>
    <t>総　数</t>
  </si>
  <si>
    <t>医　師</t>
  </si>
  <si>
    <t>医療技術者</t>
  </si>
  <si>
    <t>看護師</t>
  </si>
  <si>
    <t>事務員</t>
  </si>
  <si>
    <t>その他</t>
  </si>
  <si>
    <t>　資料：中東遠総合医療センター　　注：平成25年5月1日開院</t>
    <rPh sb="4" eb="7">
      <t>チュウトウエン</t>
    </rPh>
    <rPh sb="7" eb="9">
      <t>ソウゴウ</t>
    </rPh>
    <rPh sb="9" eb="11">
      <t>イリョウ</t>
    </rPh>
    <phoneticPr fontId="4"/>
  </si>
  <si>
    <t>（３）科別患者利用状況</t>
  </si>
  <si>
    <t>区 分 ＼ 年 度</t>
  </si>
  <si>
    <t>平成25</t>
    <rPh sb="0" eb="2">
      <t>ヘイセイ</t>
    </rPh>
    <phoneticPr fontId="11"/>
  </si>
  <si>
    <t>外来患者　 総 数</t>
  </si>
  <si>
    <t>内科</t>
  </si>
  <si>
    <t>神経内科</t>
    <phoneticPr fontId="11"/>
  </si>
  <si>
    <t>呼吸器内科</t>
  </si>
  <si>
    <t>消化器内科</t>
  </si>
  <si>
    <t>循環器内科</t>
    <rPh sb="0" eb="3">
      <t>ジュンカンキ</t>
    </rPh>
    <rPh sb="3" eb="5">
      <t>ナイカ</t>
    </rPh>
    <phoneticPr fontId="4"/>
  </si>
  <si>
    <t>外　　科</t>
    <phoneticPr fontId="11"/>
  </si>
  <si>
    <t>小児外科</t>
    <rPh sb="0" eb="2">
      <t>ショウニ</t>
    </rPh>
    <rPh sb="2" eb="4">
      <t>ゲカ</t>
    </rPh>
    <phoneticPr fontId="11"/>
  </si>
  <si>
    <t>呼吸器外科</t>
    <rPh sb="0" eb="3">
      <t>コキュウキ</t>
    </rPh>
    <rPh sb="3" eb="5">
      <t>ゲカ</t>
    </rPh>
    <phoneticPr fontId="11"/>
  </si>
  <si>
    <t>整形外科</t>
    <phoneticPr fontId="11"/>
  </si>
  <si>
    <t>リウマチ科</t>
    <phoneticPr fontId="11"/>
  </si>
  <si>
    <t>脳神経外科　</t>
    <phoneticPr fontId="11"/>
  </si>
  <si>
    <t>小児科</t>
    <rPh sb="0" eb="3">
      <t>ショウニカ</t>
    </rPh>
    <phoneticPr fontId="11"/>
  </si>
  <si>
    <t>産婦人科</t>
    <rPh sb="0" eb="4">
      <t>サンフジンカ</t>
    </rPh>
    <phoneticPr fontId="11"/>
  </si>
  <si>
    <t>泌尿器科</t>
    <rPh sb="0" eb="4">
      <t>ヒニョウキカ</t>
    </rPh>
    <phoneticPr fontId="11"/>
  </si>
  <si>
    <t>皮膚科</t>
    <rPh sb="0" eb="3">
      <t>ヒフカ</t>
    </rPh>
    <phoneticPr fontId="11"/>
  </si>
  <si>
    <t>眼科</t>
    <rPh sb="0" eb="2">
      <t>ガンカ</t>
    </rPh>
    <phoneticPr fontId="11"/>
  </si>
  <si>
    <t>耳鼻いんこう科</t>
    <rPh sb="0" eb="2">
      <t>ジビ</t>
    </rPh>
    <rPh sb="6" eb="7">
      <t>カ</t>
    </rPh>
    <phoneticPr fontId="11"/>
  </si>
  <si>
    <t>放射線診断科</t>
    <phoneticPr fontId="11"/>
  </si>
  <si>
    <t>麻酔科</t>
    <rPh sb="0" eb="2">
      <t>マスイ</t>
    </rPh>
    <rPh sb="2" eb="3">
      <t>カ</t>
    </rPh>
    <phoneticPr fontId="11"/>
  </si>
  <si>
    <t>歯科口腔外科</t>
    <rPh sb="0" eb="2">
      <t>シカ</t>
    </rPh>
    <rPh sb="2" eb="4">
      <t>コウクウ</t>
    </rPh>
    <rPh sb="4" eb="6">
      <t>ゲカ</t>
    </rPh>
    <phoneticPr fontId="11"/>
  </si>
  <si>
    <t>精神科</t>
    <rPh sb="0" eb="2">
      <t>セイシン</t>
    </rPh>
    <rPh sb="2" eb="3">
      <t>カ</t>
    </rPh>
    <phoneticPr fontId="11"/>
  </si>
  <si>
    <t>救急科</t>
    <phoneticPr fontId="11"/>
  </si>
  <si>
    <t>入院患者　 総 数</t>
    <rPh sb="0" eb="2">
      <t>ニュウイン</t>
    </rPh>
    <phoneticPr fontId="11"/>
  </si>
  <si>
    <t>外　　科</t>
    <phoneticPr fontId="11"/>
  </si>
  <si>
    <t>救急科</t>
    <phoneticPr fontId="11"/>
  </si>
  <si>
    <t>　資料：中東遠総合医療センター　　注：平成25年5月1日開院</t>
    <rPh sb="17" eb="18">
      <t>チュウ</t>
    </rPh>
    <rPh sb="19" eb="21">
      <t>ヘイセイ</t>
    </rPh>
    <rPh sb="23" eb="24">
      <t>ネン</t>
    </rPh>
    <rPh sb="25" eb="26">
      <t>ガツ</t>
    </rPh>
    <rPh sb="27" eb="28">
      <t>ニチ</t>
    </rPh>
    <rPh sb="28" eb="30">
      <t>カイイン</t>
    </rPh>
    <phoneticPr fontId="11"/>
  </si>
  <si>
    <t>（４）診療圏別患者利用状況</t>
    <phoneticPr fontId="11"/>
  </si>
  <si>
    <t>（単位：人）</t>
  </si>
  <si>
    <t>平成25</t>
    <phoneticPr fontId="4"/>
  </si>
  <si>
    <t>掛川市</t>
    <phoneticPr fontId="4"/>
  </si>
  <si>
    <t>袋井市</t>
    <rPh sb="0" eb="3">
      <t>フクロイシ</t>
    </rPh>
    <phoneticPr fontId="11"/>
  </si>
  <si>
    <t>菊川市</t>
    <rPh sb="0" eb="2">
      <t>キクガワ</t>
    </rPh>
    <rPh sb="2" eb="3">
      <t>シ</t>
    </rPh>
    <phoneticPr fontId="4"/>
  </si>
  <si>
    <t>H26年度営業日数</t>
    <rPh sb="3" eb="5">
      <t>ネンド</t>
    </rPh>
    <rPh sb="5" eb="8">
      <t>エイギョウビ</t>
    </rPh>
    <rPh sb="8" eb="9">
      <t>スウ</t>
    </rPh>
    <phoneticPr fontId="11"/>
  </si>
  <si>
    <t>御前崎市</t>
    <rPh sb="0" eb="3">
      <t>オマエザキ</t>
    </rPh>
    <rPh sb="3" eb="4">
      <t>シ</t>
    </rPh>
    <phoneticPr fontId="4"/>
  </si>
  <si>
    <t>日</t>
    <rPh sb="0" eb="1">
      <t>ヒ</t>
    </rPh>
    <phoneticPr fontId="11"/>
  </si>
  <si>
    <t>森町</t>
    <rPh sb="0" eb="2">
      <t>モリマチ</t>
    </rPh>
    <phoneticPr fontId="11"/>
  </si>
  <si>
    <t>磐田市</t>
    <rPh sb="0" eb="3">
      <t>イワタシ</t>
    </rPh>
    <phoneticPr fontId="11"/>
  </si>
  <si>
    <t>その他の県内</t>
  </si>
  <si>
    <t>県外</t>
  </si>
  <si>
    <t>入院患者　 総 数</t>
  </si>
  <si>
    <t>掛川市</t>
    <phoneticPr fontId="4"/>
  </si>
  <si>
    <t>　資料：中東遠総合医療センター</t>
    <rPh sb="4" eb="7">
      <t>チュウトウエン</t>
    </rPh>
    <rPh sb="7" eb="9">
      <t>ソウゴウ</t>
    </rPh>
    <rPh sb="9" eb="11">
      <t>イリョウ</t>
    </rPh>
    <phoneticPr fontId="4"/>
  </si>
  <si>
    <t xml:space="preserve"> 注：平成25年5月1日開院</t>
    <phoneticPr fontId="11"/>
  </si>
  <si>
    <t>（５）時間外救急患者取扱状況</t>
    <phoneticPr fontId="11"/>
  </si>
  <si>
    <t>平成25</t>
    <phoneticPr fontId="11"/>
  </si>
  <si>
    <t>患　者　数　計</t>
  </si>
  <si>
    <t xml:space="preserve">　 </t>
    <phoneticPr fontId="11"/>
  </si>
  <si>
    <t>入院</t>
    <rPh sb="0" eb="2">
      <t>ニュウイン</t>
    </rPh>
    <phoneticPr fontId="11"/>
  </si>
  <si>
    <t>外来</t>
    <rPh sb="0" eb="2">
      <t>ガイライ</t>
    </rPh>
    <phoneticPr fontId="11"/>
  </si>
  <si>
    <t>　</t>
    <phoneticPr fontId="11"/>
  </si>
  <si>
    <t>その他</t>
    <rPh sb="2" eb="3">
      <t>タ</t>
    </rPh>
    <phoneticPr fontId="11"/>
  </si>
  <si>
    <t>１日平均患者数</t>
  </si>
  <si>
    <t>　資料：中東遠総合医療センター　</t>
    <rPh sb="4" eb="7">
      <t>チュウトウエン</t>
    </rPh>
    <rPh sb="7" eb="9">
      <t>ソウゴウ</t>
    </rPh>
    <rPh sb="9" eb="11">
      <t>イリョウ</t>
    </rPh>
    <phoneticPr fontId="11"/>
  </si>
  <si>
    <t xml:space="preserve">  注：平成25年5月1日開院</t>
    <phoneticPr fontId="11"/>
  </si>
  <si>
    <t>（６）人間ドック利用状況</t>
  </si>
  <si>
    <t>（単位：人）</t>
    <phoneticPr fontId="11"/>
  </si>
  <si>
    <t>平成25</t>
    <phoneticPr fontId="11"/>
  </si>
  <si>
    <t>利 用 者 総 数</t>
    <rPh sb="6" eb="7">
      <t>ソウ</t>
    </rPh>
    <phoneticPr fontId="11"/>
  </si>
  <si>
    <t>一泊ドック</t>
    <rPh sb="0" eb="2">
      <t>イッパク</t>
    </rPh>
    <phoneticPr fontId="4"/>
  </si>
  <si>
    <t>日帰りドック</t>
    <rPh sb="0" eb="2">
      <t>ヒガエ</t>
    </rPh>
    <phoneticPr fontId="11"/>
  </si>
  <si>
    <t>脳ドック</t>
    <rPh sb="0" eb="1">
      <t>ノウ</t>
    </rPh>
    <phoneticPr fontId="11"/>
  </si>
  <si>
    <t>PETがん検診</t>
    <rPh sb="5" eb="7">
      <t>ケンシン</t>
    </rPh>
    <phoneticPr fontId="4"/>
  </si>
  <si>
    <t>健康診断</t>
    <rPh sb="0" eb="2">
      <t>ケンコウ</t>
    </rPh>
    <rPh sb="2" eb="4">
      <t>シンダン</t>
    </rPh>
    <phoneticPr fontId="11"/>
  </si>
  <si>
    <t xml:space="preserve">　資料：中東遠総合医療センター </t>
    <rPh sb="4" eb="7">
      <t>チュウトウエン</t>
    </rPh>
    <rPh sb="7" eb="9">
      <t>ソウゴウ</t>
    </rPh>
    <rPh sb="9" eb="11">
      <t>イリョウ</t>
    </rPh>
    <phoneticPr fontId="11"/>
  </si>
  <si>
    <t xml:space="preserve">  注：平成25年5月1日開院</t>
  </si>
  <si>
    <t>（７）科別手術状況</t>
  </si>
  <si>
    <t xml:space="preserve">    （単位：件）</t>
    <phoneticPr fontId="11"/>
  </si>
  <si>
    <t>総　　　数</t>
  </si>
  <si>
    <t>産婦人科</t>
    <phoneticPr fontId="11"/>
  </si>
  <si>
    <t>泌尿器科</t>
    <phoneticPr fontId="11"/>
  </si>
  <si>
    <t>皮　膚　科</t>
    <phoneticPr fontId="11"/>
  </si>
  <si>
    <t>眼　　科</t>
    <phoneticPr fontId="11"/>
  </si>
  <si>
    <t>耳鼻いんこう科</t>
    <phoneticPr fontId="11"/>
  </si>
  <si>
    <t>歯科口腔外科</t>
    <phoneticPr fontId="11"/>
  </si>
  <si>
    <t>３ 国民健康保険決算状況</t>
    <phoneticPr fontId="4"/>
  </si>
  <si>
    <t>《歳　入》</t>
  </si>
  <si>
    <t>(単位：千円)</t>
    <rPh sb="1" eb="3">
      <t>タンイ</t>
    </rPh>
    <rPh sb="4" eb="6">
      <t>センエン</t>
    </rPh>
    <phoneticPr fontId="4"/>
  </si>
  <si>
    <t>科目＼年度</t>
  </si>
  <si>
    <t>国保税</t>
  </si>
  <si>
    <t>決算書より</t>
    <rPh sb="0" eb="3">
      <t>ケッサンショ</t>
    </rPh>
    <phoneticPr fontId="4"/>
  </si>
  <si>
    <t>国庫支出金</t>
  </si>
  <si>
    <t>県支出金</t>
  </si>
  <si>
    <t>繰入金</t>
  </si>
  <si>
    <t>繰越金</t>
  </si>
  <si>
    <t>歳入合計</t>
  </si>
  <si>
    <t>《歳　出》</t>
    <rPh sb="3" eb="4">
      <t>シュツ</t>
    </rPh>
    <phoneticPr fontId="4"/>
  </si>
  <si>
    <t>総務費</t>
  </si>
  <si>
    <t>保険給付費</t>
    <phoneticPr fontId="4"/>
  </si>
  <si>
    <t>保健事業費</t>
    <phoneticPr fontId="4"/>
  </si>
  <si>
    <t>公債費</t>
    <phoneticPr fontId="4"/>
  </si>
  <si>
    <t>介護納付金</t>
    <rPh sb="2" eb="5">
      <t>ノウフキン</t>
    </rPh>
    <phoneticPr fontId="4"/>
  </si>
  <si>
    <t>その他</t>
    <phoneticPr fontId="4"/>
  </si>
  <si>
    <t>老人保健拠出金等</t>
    <rPh sb="2" eb="4">
      <t>ホケン</t>
    </rPh>
    <rPh sb="7" eb="8">
      <t>トウ</t>
    </rPh>
    <phoneticPr fontId="4"/>
  </si>
  <si>
    <t>歳出合計</t>
    <phoneticPr fontId="4"/>
  </si>
  <si>
    <t>歳入歳出差引額</t>
    <phoneticPr fontId="4"/>
  </si>
  <si>
    <t>　資料：国保年金課</t>
    <rPh sb="4" eb="6">
      <t>コクホ</t>
    </rPh>
    <rPh sb="6" eb="8">
      <t>ネンキン</t>
    </rPh>
    <rPh sb="8" eb="9">
      <t>カ</t>
    </rPh>
    <phoneticPr fontId="4"/>
  </si>
  <si>
    <t>４　国民健康保険からみた病類別医療状況</t>
    <phoneticPr fontId="4"/>
  </si>
  <si>
    <t>（平成27年8月レセプト）</t>
    <phoneticPr fontId="4"/>
  </si>
  <si>
    <t>病　　　　　名</t>
  </si>
  <si>
    <t>件　数</t>
    <phoneticPr fontId="4"/>
  </si>
  <si>
    <t>金額（千円）</t>
    <phoneticPr fontId="4"/>
  </si>
  <si>
    <r>
      <t xml:space="preserve">《 </t>
    </r>
    <r>
      <rPr>
        <b/>
        <sz val="11.95"/>
        <rFont val="ＭＳ ゴシック"/>
        <family val="3"/>
        <charset val="128"/>
      </rPr>
      <t xml:space="preserve">外 　来 </t>
    </r>
    <r>
      <rPr>
        <b/>
        <sz val="11.95"/>
        <rFont val="ＭＳ Ｐゴシック"/>
        <family val="3"/>
        <charset val="128"/>
      </rPr>
      <t>》</t>
    </r>
  </si>
  <si>
    <t>茶っとシステムより</t>
    <rPh sb="0" eb="1">
      <t>チャ</t>
    </rPh>
    <phoneticPr fontId="4"/>
  </si>
  <si>
    <t>総数</t>
  </si>
  <si>
    <t>（再掲　歯科受診）</t>
    <rPh sb="5" eb="6">
      <t>カ</t>
    </rPh>
    <rPh sb="6" eb="8">
      <t>ジュシン</t>
    </rPh>
    <phoneticPr fontId="4"/>
  </si>
  <si>
    <t>新生物</t>
    <rPh sb="0" eb="3">
      <t>シンセイブツ</t>
    </rPh>
    <phoneticPr fontId="4"/>
  </si>
  <si>
    <t>内分泌、栄養及び代謝疾患</t>
    <rPh sb="0" eb="3">
      <t>ナイブンピ</t>
    </rPh>
    <rPh sb="4" eb="6">
      <t>エイヨウ</t>
    </rPh>
    <rPh sb="6" eb="7">
      <t>オヨ</t>
    </rPh>
    <rPh sb="8" eb="10">
      <t>タイシャ</t>
    </rPh>
    <rPh sb="10" eb="12">
      <t>シッカン</t>
    </rPh>
    <phoneticPr fontId="4"/>
  </si>
  <si>
    <t>精神及び行動の障害</t>
    <rPh sb="2" eb="3">
      <t>オヨ</t>
    </rPh>
    <rPh sb="4" eb="6">
      <t>コウドウ</t>
    </rPh>
    <phoneticPr fontId="4"/>
  </si>
  <si>
    <t>視聴器の疾患</t>
  </si>
  <si>
    <t>循環器系の疾患</t>
  </si>
  <si>
    <t>呼吸器系の疾患</t>
  </si>
  <si>
    <t>消化器系の疾患</t>
    <rPh sb="0" eb="3">
      <t>ショウカキ</t>
    </rPh>
    <rPh sb="3" eb="4">
      <t>ケイ</t>
    </rPh>
    <rPh sb="5" eb="7">
      <t>シッカン</t>
    </rPh>
    <phoneticPr fontId="4"/>
  </si>
  <si>
    <t>皮膚及び皮下組織の疾患</t>
  </si>
  <si>
    <t>筋骨格系及び結合織の疾患</t>
  </si>
  <si>
    <t>腎尿路生殖器系の疾患</t>
    <rPh sb="0" eb="1">
      <t>ジン</t>
    </rPh>
    <rPh sb="1" eb="3">
      <t>ニョウロ</t>
    </rPh>
    <rPh sb="3" eb="6">
      <t>セイショクキ</t>
    </rPh>
    <rPh sb="6" eb="7">
      <t>ケイ</t>
    </rPh>
    <rPh sb="8" eb="10">
      <t>シッカン</t>
    </rPh>
    <phoneticPr fontId="4"/>
  </si>
  <si>
    <t>損傷及び中毒</t>
  </si>
  <si>
    <r>
      <t>《 入　　院</t>
    </r>
    <r>
      <rPr>
        <b/>
        <sz val="11.95"/>
        <rFont val="ＭＳ ゴシック"/>
        <family val="3"/>
        <charset val="128"/>
      </rPr>
      <t xml:space="preserve"> </t>
    </r>
    <r>
      <rPr>
        <b/>
        <sz val="11.95"/>
        <rFont val="ＭＳ Ｐゴシック"/>
        <family val="3"/>
        <charset val="128"/>
      </rPr>
      <t>》</t>
    </r>
  </si>
  <si>
    <t>神経系の疾患</t>
    <rPh sb="0" eb="3">
      <t>シンケイケイ</t>
    </rPh>
    <rPh sb="4" eb="6">
      <t>シッカン</t>
    </rPh>
    <phoneticPr fontId="4"/>
  </si>
  <si>
    <t>視聴器の疾患</t>
    <phoneticPr fontId="4"/>
  </si>
  <si>
    <t>妊娠、分娩及び産じょく</t>
    <phoneticPr fontId="4"/>
  </si>
  <si>
    <t>損傷及び中毒</t>
    <phoneticPr fontId="4"/>
  </si>
  <si>
    <t>その他</t>
    <phoneticPr fontId="4"/>
  </si>
  <si>
    <t>５　国民健康保険療養諸費支払状況</t>
    <rPh sb="2" eb="4">
      <t>コクミン</t>
    </rPh>
    <rPh sb="4" eb="6">
      <t>ケンコウ</t>
    </rPh>
    <rPh sb="6" eb="8">
      <t>ホケン</t>
    </rPh>
    <rPh sb="8" eb="10">
      <t>リョウヨウ</t>
    </rPh>
    <rPh sb="10" eb="12">
      <t>ショヒ</t>
    </rPh>
    <rPh sb="12" eb="14">
      <t>シハラ</t>
    </rPh>
    <rPh sb="14" eb="16">
      <t>ジョウキョウ</t>
    </rPh>
    <phoneticPr fontId="11"/>
  </si>
  <si>
    <t>（単位：千円）</t>
    <rPh sb="1" eb="3">
      <t>タンイ</t>
    </rPh>
    <rPh sb="4" eb="6">
      <t>センエン</t>
    </rPh>
    <phoneticPr fontId="11"/>
  </si>
  <si>
    <t>区分</t>
    <rPh sb="0" eb="2">
      <t>クブン</t>
    </rPh>
    <phoneticPr fontId="11"/>
  </si>
  <si>
    <t>療　　養　　の　　給　　付</t>
    <rPh sb="0" eb="1">
      <t>リョウ</t>
    </rPh>
    <rPh sb="3" eb="4">
      <t>オサム</t>
    </rPh>
    <rPh sb="9" eb="10">
      <t>キュウ</t>
    </rPh>
    <rPh sb="12" eb="13">
      <t>ヅケ</t>
    </rPh>
    <phoneticPr fontId="11"/>
  </si>
  <si>
    <t>療　　　養　　　費</t>
    <rPh sb="0" eb="1">
      <t>リョウ</t>
    </rPh>
    <rPh sb="4" eb="5">
      <t>オサム</t>
    </rPh>
    <rPh sb="8" eb="9">
      <t>ヒ</t>
    </rPh>
    <phoneticPr fontId="11"/>
  </si>
  <si>
    <t>高 額 療 養 費</t>
    <rPh sb="0" eb="1">
      <t>タカ</t>
    </rPh>
    <rPh sb="2" eb="3">
      <t>ガク</t>
    </rPh>
    <rPh sb="4" eb="5">
      <t>リョウ</t>
    </rPh>
    <rPh sb="6" eb="7">
      <t>オサム</t>
    </rPh>
    <rPh sb="8" eb="9">
      <t>ヒ</t>
    </rPh>
    <phoneticPr fontId="11"/>
  </si>
  <si>
    <t>費用額</t>
    <phoneticPr fontId="4"/>
  </si>
  <si>
    <t>保険者
負担額</t>
    <phoneticPr fontId="4"/>
  </si>
  <si>
    <t>一部
負担金</t>
    <phoneticPr fontId="4"/>
  </si>
  <si>
    <t>他法負担金</t>
    <phoneticPr fontId="4"/>
  </si>
  <si>
    <t>費用額</t>
    <rPh sb="0" eb="2">
      <t>ヒヨウ</t>
    </rPh>
    <rPh sb="2" eb="3">
      <t>ガク</t>
    </rPh>
    <phoneticPr fontId="4"/>
  </si>
  <si>
    <t>保険者
負担額</t>
    <rPh sb="0" eb="3">
      <t>ホケンシャ</t>
    </rPh>
    <rPh sb="4" eb="7">
      <t>フタンガク</t>
    </rPh>
    <phoneticPr fontId="4"/>
  </si>
  <si>
    <t>一部
負担額</t>
    <rPh sb="0" eb="2">
      <t>イチブ</t>
    </rPh>
    <rPh sb="3" eb="6">
      <t>フタンガク</t>
    </rPh>
    <phoneticPr fontId="4"/>
  </si>
  <si>
    <t>他方負担金</t>
    <rPh sb="0" eb="2">
      <t>タホウ</t>
    </rPh>
    <rPh sb="2" eb="5">
      <t>フタンキン</t>
    </rPh>
    <phoneticPr fontId="4"/>
  </si>
  <si>
    <t>支払件数</t>
    <rPh sb="0" eb="2">
      <t>シハライ</t>
    </rPh>
    <rPh sb="2" eb="4">
      <t>ケンスウ</t>
    </rPh>
    <phoneticPr fontId="4"/>
  </si>
  <si>
    <t>支 払 額</t>
    <rPh sb="0" eb="1">
      <t>ササ</t>
    </rPh>
    <rPh sb="2" eb="3">
      <t>バライ</t>
    </rPh>
    <rPh sb="4" eb="5">
      <t>ガク</t>
    </rPh>
    <phoneticPr fontId="4"/>
  </si>
  <si>
    <t>年度</t>
    <rPh sb="0" eb="1">
      <t>トシ</t>
    </rPh>
    <rPh sb="1" eb="2">
      <t>ド</t>
    </rPh>
    <phoneticPr fontId="4"/>
  </si>
  <si>
    <t>他法優先</t>
    <phoneticPr fontId="4"/>
  </si>
  <si>
    <t>国保優先</t>
    <phoneticPr fontId="4"/>
  </si>
  <si>
    <t>他法優先</t>
    <rPh sb="0" eb="1">
      <t>ホカ</t>
    </rPh>
    <rPh sb="1" eb="2">
      <t>ホウ</t>
    </rPh>
    <rPh sb="2" eb="4">
      <t>ユウセン</t>
    </rPh>
    <phoneticPr fontId="4"/>
  </si>
  <si>
    <t>国保優先</t>
    <rPh sb="0" eb="2">
      <t>コクホ</t>
    </rPh>
    <rPh sb="2" eb="4">
      <t>ユウセン</t>
    </rPh>
    <phoneticPr fontId="4"/>
  </si>
  <si>
    <t>平成15</t>
    <rPh sb="0" eb="2">
      <t>ヘイセイ</t>
    </rPh>
    <phoneticPr fontId="4"/>
  </si>
  <si>
    <t>－</t>
    <phoneticPr fontId="4"/>
  </si>
  <si>
    <t>－</t>
    <phoneticPr fontId="4"/>
  </si>
  <si>
    <t>－</t>
    <phoneticPr fontId="4"/>
  </si>
  <si>
    <t>－</t>
  </si>
  <si>
    <t>事業年報より</t>
    <rPh sb="0" eb="2">
      <t>ジギョウ</t>
    </rPh>
    <rPh sb="2" eb="4">
      <t>ネンポウ</t>
    </rPh>
    <phoneticPr fontId="4"/>
  </si>
  <si>
    <t>６ 国民健康保険世帯数及び被保険者数の推移</t>
    <phoneticPr fontId="4"/>
  </si>
  <si>
    <t>（年間平均）（単位：人）</t>
    <phoneticPr fontId="4"/>
  </si>
  <si>
    <t>年　　度</t>
  </si>
  <si>
    <t>被保険者世帯数</t>
    <rPh sb="0" eb="4">
      <t>ヒホケンシャ</t>
    </rPh>
    <phoneticPr fontId="4"/>
  </si>
  <si>
    <t>被保険者数</t>
    <rPh sb="0" eb="4">
      <t>ヒホケンシャ</t>
    </rPh>
    <rPh sb="4" eb="5">
      <t>スウ</t>
    </rPh>
    <phoneticPr fontId="4"/>
  </si>
  <si>
    <t>被保険者のうち
老人保健該当数</t>
    <rPh sb="10" eb="12">
      <t>ホケン</t>
    </rPh>
    <rPh sb="12" eb="14">
      <t>ガイトウ</t>
    </rPh>
    <phoneticPr fontId="4"/>
  </si>
  <si>
    <t>平成元</t>
    <rPh sb="0" eb="2">
      <t>ヘイセイ</t>
    </rPh>
    <rPh sb="2" eb="3">
      <t>モト</t>
    </rPh>
    <phoneticPr fontId="4"/>
  </si>
  <si>
    <t>－</t>
    <phoneticPr fontId="4"/>
  </si>
  <si>
    <t>７ 国民健康保険１人あたりの医療費と国保税の推移</t>
    <phoneticPr fontId="4"/>
  </si>
  <si>
    <t>(単位：円)</t>
    <rPh sb="1" eb="3">
      <t>タンイ</t>
    </rPh>
    <rPh sb="4" eb="5">
      <t>エン</t>
    </rPh>
    <phoneticPr fontId="4"/>
  </si>
  <si>
    <t>区　　分</t>
  </si>
  <si>
    <t>平成24</t>
    <rPh sb="0" eb="2">
      <t>ヘイセイ</t>
    </rPh>
    <phoneticPr fontId="4"/>
  </si>
  <si>
    <t>医 療 費</t>
  </si>
  <si>
    <t>国 保 税</t>
  </si>
  <si>
    <t>　注　：平成19年度は老人保健制度を含む</t>
    <rPh sb="1" eb="2">
      <t>チュウ</t>
    </rPh>
    <rPh sb="4" eb="6">
      <t>ヘイセイ</t>
    </rPh>
    <rPh sb="8" eb="10">
      <t>ネンド</t>
    </rPh>
    <rPh sb="11" eb="13">
      <t>ロウジン</t>
    </rPh>
    <rPh sb="13" eb="15">
      <t>ホケン</t>
    </rPh>
    <rPh sb="15" eb="17">
      <t>セイド</t>
    </rPh>
    <rPh sb="18" eb="19">
      <t>フク</t>
    </rPh>
    <phoneticPr fontId="4"/>
  </si>
  <si>
    <t>８ 介護保険決算状況　</t>
    <phoneticPr fontId="4"/>
  </si>
  <si>
    <t>（単位：円）</t>
    <rPh sb="1" eb="3">
      <t>タンイ</t>
    </rPh>
    <rPh sb="4" eb="5">
      <t>エン</t>
    </rPh>
    <phoneticPr fontId="4"/>
  </si>
  <si>
    <t>年度</t>
    <rPh sb="0" eb="2">
      <t>ネンド</t>
    </rPh>
    <phoneticPr fontId="4"/>
  </si>
  <si>
    <t>科目</t>
    <rPh sb="0" eb="2">
      <t>カモク</t>
    </rPh>
    <phoneticPr fontId="4"/>
  </si>
  <si>
    <t>介護保険料</t>
    <rPh sb="0" eb="2">
      <t>カイゴ</t>
    </rPh>
    <rPh sb="2" eb="5">
      <t>ホケンリョウ</t>
    </rPh>
    <phoneticPr fontId="4"/>
  </si>
  <si>
    <t>基金繰入金</t>
    <rPh sb="0" eb="2">
      <t>キキン</t>
    </rPh>
    <rPh sb="2" eb="3">
      <t>ク</t>
    </rPh>
    <rPh sb="3" eb="4">
      <t>イ</t>
    </rPh>
    <rPh sb="4" eb="5">
      <t>キン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</si>
  <si>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</si>
  <si>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4">
      <t>シシュツキン</t>
    </rPh>
    <phoneticPr fontId="4"/>
  </si>
  <si>
    <t>繰入金</t>
    <rPh sb="0" eb="3">
      <t>クリイレキン</t>
    </rPh>
    <phoneticPr fontId="4"/>
  </si>
  <si>
    <t>２市負担金</t>
    <rPh sb="1" eb="2">
      <t>シ</t>
    </rPh>
    <rPh sb="2" eb="5">
      <t>フタンキン</t>
    </rPh>
    <phoneticPr fontId="4"/>
  </si>
  <si>
    <t>繰越金</t>
    <rPh sb="0" eb="3">
      <t>クリコシキン</t>
    </rPh>
    <phoneticPr fontId="4"/>
  </si>
  <si>
    <t>その他</t>
    <rPh sb="2" eb="3">
      <t>タ</t>
    </rPh>
    <phoneticPr fontId="4"/>
  </si>
  <si>
    <t>歳入合計</t>
    <rPh sb="0" eb="2">
      <t>サイニュウ</t>
    </rPh>
    <rPh sb="2" eb="4">
      <t>ゴウケイ</t>
    </rPh>
    <phoneticPr fontId="4"/>
  </si>
  <si>
    <t>総務費</t>
    <rPh sb="0" eb="3">
      <t>ソウムヒ</t>
    </rPh>
    <phoneticPr fontId="4"/>
  </si>
  <si>
    <t>保険給付費</t>
    <rPh sb="0" eb="2">
      <t>ホケン</t>
    </rPh>
    <rPh sb="2" eb="5">
      <t>キュウフヒ</t>
    </rPh>
    <phoneticPr fontId="4"/>
  </si>
  <si>
    <t>財政安定化基金拠出金</t>
    <rPh sb="0" eb="2">
      <t>ザイセイ</t>
    </rPh>
    <rPh sb="2" eb="5">
      <t>アンテイカ</t>
    </rPh>
    <rPh sb="5" eb="7">
      <t>キキン</t>
    </rPh>
    <rPh sb="7" eb="10">
      <t>キョシュツキン</t>
    </rPh>
    <phoneticPr fontId="4"/>
  </si>
  <si>
    <t>-</t>
    <phoneticPr fontId="4"/>
  </si>
  <si>
    <t>-</t>
    <phoneticPr fontId="4"/>
  </si>
  <si>
    <t>基金積立金</t>
    <rPh sb="0" eb="2">
      <t>キキン</t>
    </rPh>
    <rPh sb="2" eb="5">
      <t>ツミタテキン</t>
    </rPh>
    <phoneticPr fontId="4"/>
  </si>
  <si>
    <t>歳出合計</t>
    <rPh sb="0" eb="2">
      <t>サイシュツ</t>
    </rPh>
    <rPh sb="2" eb="4">
      <t>ゴウケイ</t>
    </rPh>
    <phoneticPr fontId="4"/>
  </si>
  <si>
    <t>　資料：高齢者支援課</t>
    <rPh sb="1" eb="3">
      <t>シリョウ</t>
    </rPh>
    <rPh sb="4" eb="7">
      <t>コウレイシャ</t>
    </rPh>
    <rPh sb="7" eb="9">
      <t>シエン</t>
    </rPh>
    <rPh sb="9" eb="10">
      <t>カ</t>
    </rPh>
    <phoneticPr fontId="4"/>
  </si>
  <si>
    <t>１１　介護保険サービス種類別給付状況</t>
    <phoneticPr fontId="4"/>
  </si>
  <si>
    <t>（平成27年度）（単位：件、円）</t>
    <rPh sb="5" eb="7">
      <t>ネンド</t>
    </rPh>
    <rPh sb="9" eb="11">
      <t>タンイ</t>
    </rPh>
    <rPh sb="12" eb="13">
      <t>ケン</t>
    </rPh>
    <rPh sb="14" eb="15">
      <t>エン</t>
    </rPh>
    <phoneticPr fontId="4"/>
  </si>
  <si>
    <t>　　区　　　　　　　分</t>
    <phoneticPr fontId="4"/>
  </si>
  <si>
    <t>件数</t>
    <phoneticPr fontId="4"/>
  </si>
  <si>
    <t>支給額</t>
    <phoneticPr fontId="4"/>
  </si>
  <si>
    <t>居宅介護サービス</t>
    <rPh sb="0" eb="2">
      <t>キョタク</t>
    </rPh>
    <rPh sb="2" eb="4">
      <t>カイゴ</t>
    </rPh>
    <phoneticPr fontId="4"/>
  </si>
  <si>
    <t>訪問通所サービス</t>
  </si>
  <si>
    <t>訪問介護</t>
  </si>
  <si>
    <t>訪問入浴介護</t>
  </si>
  <si>
    <t>訪問看護</t>
  </si>
  <si>
    <t>訪問リハビリテーション</t>
  </si>
  <si>
    <t>居宅療養管理指導</t>
    <rPh sb="0" eb="1">
      <t>イ</t>
    </rPh>
    <rPh sb="1" eb="2">
      <t>タク</t>
    </rPh>
    <rPh sb="2" eb="4">
      <t>リョウヨウ</t>
    </rPh>
    <rPh sb="4" eb="6">
      <t>カンリ</t>
    </rPh>
    <rPh sb="6" eb="8">
      <t>シドウ</t>
    </rPh>
    <phoneticPr fontId="4"/>
  </si>
  <si>
    <t>通所介護</t>
  </si>
  <si>
    <t>通所リハビリテーション</t>
  </si>
  <si>
    <t>短期入所サービス</t>
  </si>
  <si>
    <t>短期入所生活介護</t>
  </si>
  <si>
    <t>短期入所療養介護（老健）</t>
  </si>
  <si>
    <t>短期入所療養介護（療養型）</t>
  </si>
  <si>
    <t>福祉用具・住宅改修サービス</t>
    <rPh sb="0" eb="2">
      <t>フクシ</t>
    </rPh>
    <rPh sb="2" eb="4">
      <t>ヨウグ</t>
    </rPh>
    <rPh sb="5" eb="7">
      <t>ジュウタク</t>
    </rPh>
    <rPh sb="7" eb="9">
      <t>カイシュウ</t>
    </rPh>
    <phoneticPr fontId="4"/>
  </si>
  <si>
    <t>福祉用具貸与</t>
    <rPh sb="0" eb="2">
      <t>フクシ</t>
    </rPh>
    <rPh sb="2" eb="4">
      <t>ヨウグ</t>
    </rPh>
    <rPh sb="4" eb="6">
      <t>タイヨ</t>
    </rPh>
    <phoneticPr fontId="4"/>
  </si>
  <si>
    <t>福祉用具購入費　◆</t>
    <rPh sb="0" eb="2">
      <t>フクシ</t>
    </rPh>
    <rPh sb="2" eb="4">
      <t>ヨウグ</t>
    </rPh>
    <rPh sb="4" eb="7">
      <t>コウニュウヒ</t>
    </rPh>
    <phoneticPr fontId="4"/>
  </si>
  <si>
    <t>住宅改修費　◆</t>
    <rPh sb="0" eb="2">
      <t>ジュウタク</t>
    </rPh>
    <rPh sb="2" eb="5">
      <t>カイシュウヒ</t>
    </rPh>
    <phoneticPr fontId="4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</si>
  <si>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4"/>
  </si>
  <si>
    <t>介護予防支援・居宅介護支援</t>
    <rPh sb="0" eb="2">
      <t>カイゴ</t>
    </rPh>
    <rPh sb="2" eb="4">
      <t>ヨボウ</t>
    </rPh>
    <rPh sb="4" eb="6">
      <t>シエン</t>
    </rPh>
    <rPh sb="7" eb="9">
      <t>キョタク</t>
    </rPh>
    <rPh sb="9" eb="11">
      <t>カイゴ</t>
    </rPh>
    <rPh sb="11" eb="13">
      <t>シエン</t>
    </rPh>
    <phoneticPr fontId="4"/>
  </si>
  <si>
    <t>地域密着型（介護予防）サービス</t>
    <rPh sb="0" eb="2">
      <t>チイキ</t>
    </rPh>
    <rPh sb="2" eb="5">
      <t>ミッチャクガタ</t>
    </rPh>
    <rPh sb="6" eb="8">
      <t>カイゴ</t>
    </rPh>
    <rPh sb="8" eb="10">
      <t>ヨボウ</t>
    </rPh>
    <phoneticPr fontId="4"/>
  </si>
  <si>
    <t>夜間対応型訪問介護</t>
    <rPh sb="0" eb="2">
      <t>ヤカン</t>
    </rPh>
    <rPh sb="2" eb="4">
      <t>タイオウ</t>
    </rPh>
    <rPh sb="4" eb="5">
      <t>カタ</t>
    </rPh>
    <rPh sb="5" eb="7">
      <t>ホウモン</t>
    </rPh>
    <rPh sb="7" eb="9">
      <t>カイゴ</t>
    </rPh>
    <phoneticPr fontId="4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</si>
  <si>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4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</si>
  <si>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4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</si>
  <si>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4"/>
  </si>
  <si>
    <t>地域密着型特定施設入居者生活保護</t>
    <rPh sb="0" eb="2">
      <t>チイキ</t>
    </rPh>
    <rPh sb="2" eb="4">
      <t>ミッチャク</t>
    </rPh>
    <rPh sb="4" eb="5">
      <t>カタ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ホゴ</t>
    </rPh>
    <phoneticPr fontId="4"/>
  </si>
  <si>
    <t>地域密着型介護老人福祉施設入所者生活介護</t>
    <rPh sb="0" eb="2">
      <t>チイキ</t>
    </rPh>
    <rPh sb="2" eb="4">
      <t>ミッチャク</t>
    </rPh>
    <rPh sb="4" eb="5">
      <t>カタ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シャ</t>
    </rPh>
    <rPh sb="16" eb="18">
      <t>セイカツ</t>
    </rPh>
    <rPh sb="18" eb="20">
      <t>カイゴ</t>
    </rPh>
    <phoneticPr fontId="4"/>
  </si>
  <si>
    <t>施設サービス</t>
    <rPh sb="0" eb="2">
      <t>シセツ</t>
    </rPh>
    <phoneticPr fontId="4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</si>
  <si>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</si>
  <si>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</si>
  <si>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4"/>
  </si>
  <si>
    <t>総　　　　　　　　計</t>
    <rPh sb="0" eb="1">
      <t>フサ</t>
    </rPh>
    <rPh sb="9" eb="10">
      <t>ケイ</t>
    </rPh>
    <phoneticPr fontId="4"/>
  </si>
  <si>
    <t>　資料：高齢者支援課　　　　</t>
    <rPh sb="4" eb="7">
      <t>コウレイシャ</t>
    </rPh>
    <rPh sb="7" eb="9">
      <t>シエン</t>
    </rPh>
    <phoneticPr fontId="4"/>
  </si>
  <si>
    <t>　注：◆印は償還給付で一旦全額払い、後から９割払い戻しを受けるもの</t>
    <rPh sb="1" eb="2">
      <t>チュウ</t>
    </rPh>
    <phoneticPr fontId="4"/>
  </si>
  <si>
    <t>１３　介護保険第１号被保険者保険料</t>
    <rPh sb="3" eb="5">
      <t>カイゴ</t>
    </rPh>
    <rPh sb="5" eb="7">
      <t>ホケン</t>
    </rPh>
    <phoneticPr fontId="4"/>
  </si>
  <si>
    <t>《保険料賦課状況》</t>
    <rPh sb="1" eb="4">
      <t>ホケンリョウ</t>
    </rPh>
    <rPh sb="4" eb="6">
      <t>フカ</t>
    </rPh>
    <rPh sb="6" eb="8">
      <t>ジョウキョウ</t>
    </rPh>
    <phoneticPr fontId="4"/>
  </si>
  <si>
    <t>（単位：人、％）</t>
    <rPh sb="1" eb="3">
      <t>タンイ</t>
    </rPh>
    <rPh sb="4" eb="5">
      <t>ニン</t>
    </rPh>
    <phoneticPr fontId="4"/>
  </si>
  <si>
    <t>保険料段階</t>
    <rPh sb="0" eb="3">
      <t>ホケンリョウ</t>
    </rPh>
    <rPh sb="3" eb="5">
      <t>ダンカイ</t>
    </rPh>
    <phoneticPr fontId="4"/>
  </si>
  <si>
    <t>H24～H26年度</t>
    <rPh sb="7" eb="9">
      <t>ネンド</t>
    </rPh>
    <phoneticPr fontId="4"/>
  </si>
  <si>
    <t>H27年度</t>
    <rPh sb="3" eb="5">
      <t>ネンド</t>
    </rPh>
    <phoneticPr fontId="4"/>
  </si>
  <si>
    <t>人 数</t>
    <phoneticPr fontId="4"/>
  </si>
  <si>
    <t>割合</t>
    <phoneticPr fontId="4"/>
  </si>
  <si>
    <t>割合</t>
    <phoneticPr fontId="4"/>
  </si>
  <si>
    <t>人 数</t>
    <phoneticPr fontId="4"/>
  </si>
  <si>
    <t>第１段階
(30,600円)</t>
    <phoneticPr fontId="4"/>
  </si>
  <si>
    <t>第１段階
(32,400円)</t>
    <phoneticPr fontId="4"/>
  </si>
  <si>
    <t>第２段階
(30,600円)</t>
    <rPh sb="12" eb="13">
      <t>エン</t>
    </rPh>
    <phoneticPr fontId="4"/>
  </si>
  <si>
    <t>第２段階
(45,600円)</t>
    <rPh sb="12" eb="13">
      <t>エン</t>
    </rPh>
    <phoneticPr fontId="4"/>
  </si>
  <si>
    <t>第３段階
(38,400円)</t>
    <phoneticPr fontId="4"/>
  </si>
  <si>
    <t>第３段階
(52,800円)</t>
    <phoneticPr fontId="4"/>
  </si>
  <si>
    <t>第４段階
(45,600円)</t>
    <rPh sb="12" eb="13">
      <t>エン</t>
    </rPh>
    <phoneticPr fontId="4"/>
  </si>
  <si>
    <t>第４段階
(63,000円)</t>
    <rPh sb="12" eb="13">
      <t>エン</t>
    </rPh>
    <phoneticPr fontId="4"/>
  </si>
  <si>
    <t>第５段階
(54,000円)</t>
    <phoneticPr fontId="4"/>
  </si>
  <si>
    <t>第５段階
(70,200円)</t>
    <phoneticPr fontId="4"/>
  </si>
  <si>
    <t>第６段階
(60,600円)</t>
    <rPh sb="12" eb="13">
      <t>エン</t>
    </rPh>
    <phoneticPr fontId="4"/>
  </si>
  <si>
    <t>第６段階
(84,000円)</t>
    <rPh sb="12" eb="13">
      <t>エン</t>
    </rPh>
    <phoneticPr fontId="4"/>
  </si>
  <si>
    <t>第７段階
(67,200円)</t>
    <rPh sb="12" eb="13">
      <t>エン</t>
    </rPh>
    <phoneticPr fontId="4"/>
  </si>
  <si>
    <t>第７段階
(91,200円)</t>
    <rPh sb="12" eb="13">
      <t>エン</t>
    </rPh>
    <phoneticPr fontId="4"/>
  </si>
  <si>
    <t>第８段階
(76,200円)</t>
    <rPh sb="12" eb="13">
      <t>エン</t>
    </rPh>
    <phoneticPr fontId="4"/>
  </si>
  <si>
    <t>第８段階
(105,600円)</t>
    <rPh sb="13" eb="14">
      <t>エン</t>
    </rPh>
    <phoneticPr fontId="4"/>
  </si>
  <si>
    <t>第９段階
(91,200円)</t>
    <rPh sb="12" eb="13">
      <t>エン</t>
    </rPh>
    <phoneticPr fontId="4"/>
  </si>
  <si>
    <t>第９段階
(119,400円)</t>
    <rPh sb="13" eb="14">
      <t>エン</t>
    </rPh>
    <phoneticPr fontId="4"/>
  </si>
  <si>
    <t>第１０段階
(106,200円)</t>
    <rPh sb="14" eb="15">
      <t>エン</t>
    </rPh>
    <phoneticPr fontId="4"/>
  </si>
  <si>
    <t>第１０段階
(140,400円)</t>
    <rPh sb="14" eb="15">
      <t>エン</t>
    </rPh>
    <phoneticPr fontId="4"/>
  </si>
  <si>
    <t>第１１段階
(121,200円)</t>
    <rPh sb="14" eb="15">
      <t>エン</t>
    </rPh>
    <phoneticPr fontId="4"/>
  </si>
  <si>
    <t>第１１段階
(154,200円)</t>
    <rPh sb="14" eb="15">
      <t>エン</t>
    </rPh>
    <phoneticPr fontId="4"/>
  </si>
  <si>
    <t>合　計</t>
    <phoneticPr fontId="4"/>
  </si>
  <si>
    <t>《特別徴収、普通徴収の内訳》</t>
  </si>
  <si>
    <t>（平成27年度、単位：円、％）</t>
    <rPh sb="1" eb="3">
      <t>ヘイセイ</t>
    </rPh>
    <rPh sb="5" eb="7">
      <t>ネンド</t>
    </rPh>
    <rPh sb="8" eb="10">
      <t>タンイ</t>
    </rPh>
    <rPh sb="11" eb="12">
      <t>エン</t>
    </rPh>
    <phoneticPr fontId="4"/>
  </si>
  <si>
    <t>調 定 額</t>
    <rPh sb="2" eb="3">
      <t>テイ</t>
    </rPh>
    <phoneticPr fontId="4"/>
  </si>
  <si>
    <t>収入済額</t>
    <phoneticPr fontId="4"/>
  </si>
  <si>
    <t>未 納 額</t>
    <phoneticPr fontId="4"/>
  </si>
  <si>
    <t>収 納 率</t>
    <phoneticPr fontId="4"/>
  </si>
  <si>
    <t>特別徴収</t>
    <phoneticPr fontId="4"/>
  </si>
  <si>
    <t>普通徴収</t>
    <phoneticPr fontId="4"/>
  </si>
  <si>
    <t>　資料：高齢者支援課</t>
    <rPh sb="4" eb="7">
      <t>コウレイシャ</t>
    </rPh>
    <rPh sb="7" eb="9">
      <t>シエン</t>
    </rPh>
    <rPh sb="9" eb="10">
      <t>カ</t>
    </rPh>
    <phoneticPr fontId="4"/>
  </si>
  <si>
    <t>１４　後期高齢者医療特別会計決算状況　</t>
    <rPh sb="3" eb="5">
      <t>コウキ</t>
    </rPh>
    <rPh sb="5" eb="8">
      <t>コウレイシャ</t>
    </rPh>
    <rPh sb="8" eb="10">
      <t>イリョウ</t>
    </rPh>
    <rPh sb="10" eb="12">
      <t>トクベツ</t>
    </rPh>
    <rPh sb="12" eb="14">
      <t>カイケイ</t>
    </rPh>
    <phoneticPr fontId="4"/>
  </si>
  <si>
    <t>保険料</t>
    <rPh sb="0" eb="3">
      <t>ホケンリョウ</t>
    </rPh>
    <phoneticPr fontId="4"/>
  </si>
  <si>
    <t>保険基盤安定繰入金</t>
    <rPh sb="0" eb="2">
      <t>ホケン</t>
    </rPh>
    <rPh sb="2" eb="4">
      <t>キバン</t>
    </rPh>
    <rPh sb="4" eb="6">
      <t>アンテイ</t>
    </rPh>
    <rPh sb="6" eb="9">
      <t>クリイレキン</t>
    </rPh>
    <phoneticPr fontId="4"/>
  </si>
  <si>
    <t>－</t>
    <phoneticPr fontId="4"/>
  </si>
  <si>
    <t>－</t>
    <phoneticPr fontId="4"/>
  </si>
  <si>
    <t>一般会計繰入金</t>
    <rPh sb="0" eb="2">
      <t>イッパン</t>
    </rPh>
    <rPh sb="2" eb="4">
      <t>カイケイ</t>
    </rPh>
    <rPh sb="4" eb="7">
      <t>クリイレキン</t>
    </rPh>
    <phoneticPr fontId="4"/>
  </si>
  <si>
    <t>広域連合納付金</t>
    <rPh sb="0" eb="2">
      <t>コウイキ</t>
    </rPh>
    <rPh sb="2" eb="4">
      <t>レンゴウ</t>
    </rPh>
    <rPh sb="4" eb="7">
      <t>ノウフキン</t>
    </rPh>
    <phoneticPr fontId="4"/>
  </si>
  <si>
    <t>保健事業費</t>
    <rPh sb="0" eb="2">
      <t>ホケン</t>
    </rPh>
    <rPh sb="2" eb="5">
      <t>ジギョウヒ</t>
    </rPh>
    <phoneticPr fontId="4"/>
  </si>
  <si>
    <t>　資料：国保年金課</t>
    <rPh sb="1" eb="3">
      <t>シリョウ</t>
    </rPh>
    <rPh sb="4" eb="6">
      <t>コクホ</t>
    </rPh>
    <rPh sb="6" eb="8">
      <t>ネンキン</t>
    </rPh>
    <rPh sb="8" eb="9">
      <t>カ</t>
    </rPh>
    <phoneticPr fontId="4"/>
  </si>
  <si>
    <t>１５　後期高齢者医療被保険者数</t>
    <rPh sb="3" eb="5">
      <t>コウキ</t>
    </rPh>
    <rPh sb="5" eb="8">
      <t>コウレイシャ</t>
    </rPh>
    <rPh sb="8" eb="10">
      <t>イリョウ</t>
    </rPh>
    <rPh sb="10" eb="14">
      <t>ヒホケンシャ</t>
    </rPh>
    <rPh sb="14" eb="15">
      <t>スウ</t>
    </rPh>
    <phoneticPr fontId="4"/>
  </si>
  <si>
    <t>平成28年3月末</t>
    <rPh sb="0" eb="2">
      <t>ヘイセイ</t>
    </rPh>
    <rPh sb="4" eb="5">
      <t>ネン</t>
    </rPh>
    <rPh sb="6" eb="7">
      <t>ガツ</t>
    </rPh>
    <rPh sb="7" eb="8">
      <t>マツ</t>
    </rPh>
    <phoneticPr fontId="4"/>
  </si>
  <si>
    <t>（単位：人）</t>
    <phoneticPr fontId="4"/>
  </si>
  <si>
    <t>年　齢　区　分</t>
    <phoneticPr fontId="11"/>
  </si>
  <si>
    <t>被 保 険 者 数</t>
    <phoneticPr fontId="11"/>
  </si>
  <si>
    <t>65歳以上74歳以下</t>
    <phoneticPr fontId="11"/>
  </si>
  <si>
    <t>75歳以上89歳以下</t>
    <phoneticPr fontId="11"/>
  </si>
  <si>
    <t>90歳以上99歳以下</t>
    <phoneticPr fontId="11"/>
  </si>
  <si>
    <t>100歳以上</t>
    <phoneticPr fontId="11"/>
  </si>
  <si>
    <t>合　計</t>
    <phoneticPr fontId="11"/>
  </si>
  <si>
    <t>　資料：静岡県後期高齢者医療広域連合資料</t>
    <rPh sb="1" eb="3">
      <t>シリョウ</t>
    </rPh>
    <rPh sb="4" eb="7">
      <t>シズオカケン</t>
    </rPh>
    <rPh sb="7" eb="9">
      <t>コウキ</t>
    </rPh>
    <rPh sb="9" eb="12">
      <t>コウレイシャ</t>
    </rPh>
    <rPh sb="12" eb="14">
      <t>イリョウ</t>
    </rPh>
    <rPh sb="14" eb="16">
      <t>コウイキ</t>
    </rPh>
    <rPh sb="16" eb="18">
      <t>レンゴウ</t>
    </rPh>
    <rPh sb="18" eb="20">
      <t>シリョウ</t>
    </rPh>
    <phoneticPr fontId="4"/>
  </si>
  <si>
    <t>１６　後期高齢者医療保険料</t>
    <rPh sb="3" eb="5">
      <t>コウキ</t>
    </rPh>
    <rPh sb="5" eb="8">
      <t>コウレイシャ</t>
    </rPh>
    <rPh sb="8" eb="10">
      <t>イリョウ</t>
    </rPh>
    <rPh sb="10" eb="13">
      <t>ホケンリョウ</t>
    </rPh>
    <phoneticPr fontId="4"/>
  </si>
  <si>
    <t>平成27年度決算時</t>
    <rPh sb="0" eb="2">
      <t>ヘイセイ</t>
    </rPh>
    <rPh sb="4" eb="6">
      <t>ネンド</t>
    </rPh>
    <rPh sb="6" eb="9">
      <t>ケッサンジ</t>
    </rPh>
    <phoneticPr fontId="4"/>
  </si>
  <si>
    <t>（単位：円、人）</t>
    <rPh sb="1" eb="3">
      <t>タンイ</t>
    </rPh>
    <rPh sb="4" eb="5">
      <t>エン</t>
    </rPh>
    <rPh sb="6" eb="7">
      <t>ヒト</t>
    </rPh>
    <phoneticPr fontId="11"/>
  </si>
  <si>
    <t>区　　分</t>
    <phoneticPr fontId="11"/>
  </si>
  <si>
    <r>
      <t xml:space="preserve">保険料額
</t>
    </r>
    <r>
      <rPr>
        <sz val="9"/>
        <color indexed="8"/>
        <rFont val="ＭＳ ゴシック"/>
        <family val="3"/>
        <charset val="128"/>
      </rPr>
      <t>(収入済額）</t>
    </r>
    <rPh sb="6" eb="8">
      <t>シュウニュウ</t>
    </rPh>
    <rPh sb="8" eb="9">
      <t>ス</t>
    </rPh>
    <rPh sb="9" eb="10">
      <t>ガク</t>
    </rPh>
    <phoneticPr fontId="11"/>
  </si>
  <si>
    <t>未納人数</t>
    <rPh sb="2" eb="3">
      <t>ヒト</t>
    </rPh>
    <phoneticPr fontId="11"/>
  </si>
  <si>
    <t>未納額</t>
    <phoneticPr fontId="11"/>
  </si>
  <si>
    <t>特別徴収</t>
    <phoneticPr fontId="11"/>
  </si>
  <si>
    <t>普通徴収</t>
    <phoneticPr fontId="11"/>
  </si>
  <si>
    <t>合　計</t>
    <phoneticPr fontId="11"/>
  </si>
  <si>
    <t>１７　健　康　診　査</t>
    <phoneticPr fontId="4"/>
  </si>
  <si>
    <t>《胃がん検診》</t>
    <phoneticPr fontId="4"/>
  </si>
  <si>
    <t>　　（単位：人）</t>
    <phoneticPr fontId="4"/>
  </si>
  <si>
    <t>年　度</t>
  </si>
  <si>
    <t>受　診　者　数</t>
    <phoneticPr fontId="4"/>
  </si>
  <si>
    <t>要精密検査者数</t>
  </si>
  <si>
    <t>精密検査受診結果</t>
    <rPh sb="0" eb="2">
      <t>セイミツ</t>
    </rPh>
    <rPh sb="2" eb="4">
      <t>ケンサ</t>
    </rPh>
    <phoneticPr fontId="4"/>
  </si>
  <si>
    <t>男</t>
  </si>
  <si>
    <t>女</t>
  </si>
  <si>
    <t>がん以外の疾患</t>
  </si>
  <si>
    <t>が　ん</t>
  </si>
  <si>
    <t>異常なし</t>
  </si>
  <si>
    <t>平成26</t>
    <rPh sb="0" eb="2">
      <t>ヘイセイ</t>
    </rPh>
    <phoneticPr fontId="4"/>
  </si>
  <si>
    <t>《婦人科検診（子宮頸がん）》</t>
    <rPh sb="9" eb="10">
      <t>ケイ</t>
    </rPh>
    <phoneticPr fontId="4"/>
  </si>
  <si>
    <t>受 診 者 数</t>
  </si>
  <si>
    <t>異 常
な し</t>
    <phoneticPr fontId="4"/>
  </si>
  <si>
    <t>《婦人科検診（乳がん）》</t>
    <phoneticPr fontId="4"/>
  </si>
  <si>
    <t>《大腸がん検診》</t>
    <rPh sb="1" eb="3">
      <t>ダイチョウ</t>
    </rPh>
    <phoneticPr fontId="4"/>
  </si>
  <si>
    <t>《肺がん検診》</t>
    <rPh sb="1" eb="2">
      <t>ハイ</t>
    </rPh>
    <phoneticPr fontId="4"/>
  </si>
  <si>
    <t>《前立腺がん検診》</t>
    <rPh sb="1" eb="4">
      <t>ゼンリツセン</t>
    </rPh>
    <phoneticPr fontId="4"/>
  </si>
  <si>
    <t>要精密
検査者数</t>
    <phoneticPr fontId="4"/>
  </si>
  <si>
    <t>50歳代</t>
    <phoneticPr fontId="4"/>
  </si>
  <si>
    <t>60歳代</t>
    <phoneticPr fontId="4"/>
  </si>
  <si>
    <t>70歳以上</t>
    <rPh sb="3" eb="5">
      <t>イジョウ</t>
    </rPh>
    <phoneticPr fontId="4"/>
  </si>
  <si>
    <t>《特定健康診査》</t>
    <rPh sb="1" eb="3">
      <t>トクテイ</t>
    </rPh>
    <rPh sb="3" eb="5">
      <t>ケンコウ</t>
    </rPh>
    <rPh sb="5" eb="7">
      <t>シンサ</t>
    </rPh>
    <phoneticPr fontId="4"/>
  </si>
  <si>
    <t>（単位：人、％）</t>
    <phoneticPr fontId="4"/>
  </si>
  <si>
    <t>対　象 者 数</t>
    <rPh sb="0" eb="1">
      <t>タイ</t>
    </rPh>
    <rPh sb="2" eb="3">
      <t>ゾウ</t>
    </rPh>
    <rPh sb="4" eb="5">
      <t>シャ</t>
    </rPh>
    <rPh sb="6" eb="7">
      <t>スウ</t>
    </rPh>
    <phoneticPr fontId="4"/>
  </si>
  <si>
    <t>受 診 者 数</t>
    <rPh sb="0" eb="1">
      <t>ウケ</t>
    </rPh>
    <rPh sb="2" eb="3">
      <t>ミ</t>
    </rPh>
    <rPh sb="4" eb="5">
      <t>シャ</t>
    </rPh>
    <rPh sb="6" eb="7">
      <t>カズ</t>
    </rPh>
    <phoneticPr fontId="4"/>
  </si>
  <si>
    <t>受 診 率</t>
    <rPh sb="0" eb="1">
      <t>ウケ</t>
    </rPh>
    <rPh sb="2" eb="3">
      <t>ミ</t>
    </rPh>
    <rPh sb="4" eb="5">
      <t>リツ</t>
    </rPh>
    <phoneticPr fontId="4"/>
  </si>
  <si>
    <t>《特定保健指導》</t>
    <rPh sb="1" eb="3">
      <t>トクテイ</t>
    </rPh>
    <rPh sb="3" eb="5">
      <t>ホケン</t>
    </rPh>
    <rPh sb="5" eb="7">
      <t>シドウ</t>
    </rPh>
    <phoneticPr fontId="4"/>
  </si>
  <si>
    <t>保健指導者対象者</t>
    <phoneticPr fontId="4"/>
  </si>
  <si>
    <t>うち動機付け支援</t>
    <phoneticPr fontId="4"/>
  </si>
  <si>
    <t>うち積極的支援</t>
    <phoneticPr fontId="4"/>
  </si>
  <si>
    <t>　資料：保健予防課(精密検査受診結果はH28.12.1 現在の人数）</t>
    <rPh sb="6" eb="8">
      <t>ヨボウ</t>
    </rPh>
    <rPh sb="10" eb="12">
      <t>セイミツ</t>
    </rPh>
    <rPh sb="12" eb="14">
      <t>ケンサ</t>
    </rPh>
    <rPh sb="14" eb="16">
      <t>ジュシン</t>
    </rPh>
    <rPh sb="16" eb="18">
      <t>ケッカ</t>
    </rPh>
    <rPh sb="28" eb="30">
      <t>ゲンザイ</t>
    </rPh>
    <rPh sb="31" eb="33">
      <t>ニンズウ</t>
    </rPh>
    <phoneticPr fontId="4"/>
  </si>
  <si>
    <t>１８　一般住民結核検診地区別状況</t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</si>
  <si>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</si>
  <si>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</si>
  <si>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地　　区</t>
    <phoneticPr fontId="4"/>
  </si>
  <si>
    <t>受診者数</t>
    <rPh sb="0" eb="2">
      <t>ジュシン</t>
    </rPh>
    <rPh sb="2" eb="3">
      <t>シャ</t>
    </rPh>
    <rPh sb="3" eb="4">
      <t>スウ</t>
    </rPh>
    <phoneticPr fontId="4"/>
  </si>
  <si>
    <t>異常なし</t>
    <rPh sb="0" eb="2">
      <t>イジョウ</t>
    </rPh>
    <phoneticPr fontId="4"/>
  </si>
  <si>
    <t>要観察</t>
    <rPh sb="0" eb="1">
      <t>ヨウ</t>
    </rPh>
    <rPh sb="1" eb="3">
      <t>カンサツ</t>
    </rPh>
    <phoneticPr fontId="4"/>
  </si>
  <si>
    <t>精密検査</t>
    <rPh sb="0" eb="2">
      <t>セイミツ</t>
    </rPh>
    <rPh sb="2" eb="4">
      <t>ケンサ</t>
    </rPh>
    <phoneticPr fontId="4"/>
  </si>
  <si>
    <t>総  計</t>
    <rPh sb="0" eb="1">
      <t>フサ</t>
    </rPh>
    <rPh sb="3" eb="4">
      <t>ケイ</t>
    </rPh>
    <phoneticPr fontId="4"/>
  </si>
  <si>
    <t>第一</t>
    <rPh sb="0" eb="1">
      <t>ダイ</t>
    </rPh>
    <rPh sb="1" eb="2">
      <t>イチ</t>
    </rPh>
    <phoneticPr fontId="4"/>
  </si>
  <si>
    <t>第二</t>
    <rPh sb="0" eb="1">
      <t>ダイ</t>
    </rPh>
    <rPh sb="1" eb="2">
      <t>2</t>
    </rPh>
    <phoneticPr fontId="4"/>
  </si>
  <si>
    <t>第三</t>
    <rPh sb="0" eb="1">
      <t>ダイ</t>
    </rPh>
    <rPh sb="1" eb="2">
      <t>3</t>
    </rPh>
    <phoneticPr fontId="4"/>
  </si>
  <si>
    <t>第四</t>
    <rPh sb="0" eb="1">
      <t>ダイ</t>
    </rPh>
    <rPh sb="1" eb="2">
      <t>4</t>
    </rPh>
    <phoneticPr fontId="4"/>
  </si>
  <si>
    <t>第五</t>
    <rPh sb="0" eb="1">
      <t>ダイ</t>
    </rPh>
    <rPh sb="1" eb="2">
      <t>5</t>
    </rPh>
    <phoneticPr fontId="4"/>
  </si>
  <si>
    <t>城北</t>
    <rPh sb="0" eb="1">
      <t>シロ</t>
    </rPh>
    <rPh sb="1" eb="2">
      <t>キタ</t>
    </rPh>
    <phoneticPr fontId="4"/>
  </si>
  <si>
    <t>西山口</t>
    <phoneticPr fontId="4"/>
  </si>
  <si>
    <t>東山</t>
  </si>
  <si>
    <t>日坂</t>
  </si>
  <si>
    <t>東山口</t>
  </si>
  <si>
    <t>南       郷</t>
    <phoneticPr fontId="4"/>
  </si>
  <si>
    <t>上内田</t>
  </si>
  <si>
    <t>粟本</t>
  </si>
  <si>
    <t>曽我</t>
  </si>
  <si>
    <t>桜木</t>
  </si>
  <si>
    <t>和田岡</t>
  </si>
  <si>
    <t>原谷</t>
  </si>
  <si>
    <t>原田</t>
  </si>
  <si>
    <t>原泉</t>
  </si>
  <si>
    <t>西南郷</t>
  </si>
  <si>
    <t>西郷</t>
  </si>
  <si>
    <t>倉真</t>
  </si>
  <si>
    <t>千浜</t>
    <rPh sb="0" eb="2">
      <t>チハマ</t>
    </rPh>
    <phoneticPr fontId="4"/>
  </si>
  <si>
    <t>睦浜</t>
    <rPh sb="0" eb="1">
      <t>ムツ</t>
    </rPh>
    <rPh sb="1" eb="2">
      <t>ハマ</t>
    </rPh>
    <phoneticPr fontId="4"/>
  </si>
  <si>
    <t>大坂</t>
    <rPh sb="0" eb="2">
      <t>オオサカ</t>
    </rPh>
    <phoneticPr fontId="4"/>
  </si>
  <si>
    <t>土方</t>
    <rPh sb="0" eb="2">
      <t>ヒジカタ</t>
    </rPh>
    <phoneticPr fontId="4"/>
  </si>
  <si>
    <t>佐束</t>
    <rPh sb="0" eb="2">
      <t>サヅカ</t>
    </rPh>
    <phoneticPr fontId="4"/>
  </si>
  <si>
    <t>中</t>
    <rPh sb="0" eb="1">
      <t>ナカ</t>
    </rPh>
    <phoneticPr fontId="4"/>
  </si>
  <si>
    <t>大須賀第一</t>
    <rPh sb="0" eb="3">
      <t>オオスカ</t>
    </rPh>
    <rPh sb="3" eb="4">
      <t>ダイ</t>
    </rPh>
    <rPh sb="4" eb="5">
      <t>1</t>
    </rPh>
    <phoneticPr fontId="4"/>
  </si>
  <si>
    <t>大須賀第二</t>
    <rPh sb="0" eb="3">
      <t>オオスカ</t>
    </rPh>
    <rPh sb="3" eb="4">
      <t>ダイ</t>
    </rPh>
    <rPh sb="4" eb="5">
      <t>2</t>
    </rPh>
    <phoneticPr fontId="4"/>
  </si>
  <si>
    <t>大須賀第三</t>
    <rPh sb="0" eb="3">
      <t>オオスカ</t>
    </rPh>
    <rPh sb="3" eb="4">
      <t>ダイ</t>
    </rPh>
    <rPh sb="4" eb="5">
      <t>3</t>
    </rPh>
    <phoneticPr fontId="4"/>
  </si>
  <si>
    <t>大渕</t>
    <rPh sb="0" eb="2">
      <t>オオブチ</t>
    </rPh>
    <phoneticPr fontId="4"/>
  </si>
  <si>
    <t>　資料：保健予防課</t>
    <rPh sb="6" eb="8">
      <t>ヨボウ</t>
    </rPh>
    <phoneticPr fontId="4"/>
  </si>
  <si>
    <t>１９　出生順位別母親の出生時年齢</t>
    <phoneticPr fontId="4"/>
  </si>
  <si>
    <t>(平成27年度)　（単位：％）</t>
    <phoneticPr fontId="4"/>
  </si>
  <si>
    <t>20歳未満</t>
    <rPh sb="2" eb="3">
      <t>サイ</t>
    </rPh>
    <rPh sb="3" eb="5">
      <t>ミマン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</si>
  <si>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</si>
  <si>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</si>
  <si>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</si>
  <si>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</si>
  <si>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40歳以上</t>
    <rPh sb="2" eb="3">
      <t>サイ</t>
    </rPh>
    <rPh sb="3" eb="5">
      <t>イジョウ</t>
    </rPh>
    <phoneticPr fontId="4"/>
  </si>
  <si>
    <t>不明</t>
    <rPh sb="0" eb="2">
      <t>フメイ</t>
    </rPh>
    <phoneticPr fontId="4"/>
  </si>
  <si>
    <t>計</t>
    <rPh sb="0" eb="1">
      <t>ケイ</t>
    </rPh>
    <phoneticPr fontId="4"/>
  </si>
  <si>
    <t>初　　産</t>
  </si>
  <si>
    <t>経　　産</t>
  </si>
  <si>
    <t>不　　明</t>
    <rPh sb="0" eb="1">
      <t>フ</t>
    </rPh>
    <rPh sb="3" eb="4">
      <t>メイ</t>
    </rPh>
    <phoneticPr fontId="4"/>
  </si>
  <si>
    <t>計</t>
  </si>
  <si>
    <t>２０　出生順位年度割合</t>
    <phoneticPr fontId="4"/>
  </si>
  <si>
    <t>（単位：％）</t>
  </si>
  <si>
    <t>区分＼年度</t>
    <rPh sb="3" eb="5">
      <t>ネンド</t>
    </rPh>
    <phoneticPr fontId="4"/>
  </si>
  <si>
    <t>第 １ 子</t>
  </si>
  <si>
    <t>第 ２ 子</t>
  </si>
  <si>
    <t>第 ３ 子</t>
  </si>
  <si>
    <t>第４子以上</t>
  </si>
  <si>
    <t>不　明</t>
    <rPh sb="0" eb="1">
      <t>フ</t>
    </rPh>
    <rPh sb="2" eb="3">
      <t>メイ</t>
    </rPh>
    <phoneticPr fontId="4"/>
  </si>
  <si>
    <t>　資料：保健予防課(健康管理システムより)</t>
    <rPh sb="6" eb="8">
      <t>ヨボウ</t>
    </rPh>
    <rPh sb="10" eb="12">
      <t>ケンコウ</t>
    </rPh>
    <rPh sb="12" eb="14">
      <t>カンリ</t>
    </rPh>
    <phoneticPr fontId="4"/>
  </si>
  <si>
    <t>２１　地区別出生状況</t>
    <phoneticPr fontId="4"/>
  </si>
  <si>
    <t>（平成24年度） （単位：人）</t>
    <rPh sb="10" eb="12">
      <t>タンイ</t>
    </rPh>
    <rPh sb="13" eb="14">
      <t>ニン</t>
    </rPh>
    <phoneticPr fontId="4"/>
  </si>
  <si>
    <t>地　　区</t>
  </si>
  <si>
    <t>初産</t>
    <rPh sb="0" eb="2">
      <t>ウイザン</t>
    </rPh>
    <phoneticPr fontId="4"/>
  </si>
  <si>
    <t>経産</t>
    <rPh sb="0" eb="1">
      <t>ケイ</t>
    </rPh>
    <rPh sb="1" eb="2">
      <t>サン</t>
    </rPh>
    <phoneticPr fontId="4"/>
  </si>
  <si>
    <t>掛川第１</t>
  </si>
  <si>
    <t>東　山</t>
    <rPh sb="0" eb="1">
      <t>ヒガシ</t>
    </rPh>
    <rPh sb="2" eb="3">
      <t>ヤマ</t>
    </rPh>
    <phoneticPr fontId="4"/>
  </si>
  <si>
    <t>千　浜</t>
    <rPh sb="0" eb="1">
      <t>チ</t>
    </rPh>
    <rPh sb="2" eb="3">
      <t>ハマ</t>
    </rPh>
    <phoneticPr fontId="4"/>
  </si>
  <si>
    <t>　　第２</t>
  </si>
  <si>
    <t>粟　本</t>
    <rPh sb="0" eb="1">
      <t>アワ</t>
    </rPh>
    <rPh sb="2" eb="3">
      <t>ホン</t>
    </rPh>
    <phoneticPr fontId="4"/>
  </si>
  <si>
    <t>睦　浜</t>
    <rPh sb="0" eb="1">
      <t>ムツ</t>
    </rPh>
    <rPh sb="2" eb="3">
      <t>ハマ</t>
    </rPh>
    <phoneticPr fontId="4"/>
  </si>
  <si>
    <t>　　第３</t>
  </si>
  <si>
    <t>城　北</t>
    <rPh sb="0" eb="1">
      <t>シロ</t>
    </rPh>
    <rPh sb="2" eb="3">
      <t>キタ</t>
    </rPh>
    <phoneticPr fontId="4"/>
  </si>
  <si>
    <t>大　坂</t>
    <rPh sb="0" eb="1">
      <t>ダイ</t>
    </rPh>
    <rPh sb="2" eb="3">
      <t>サカ</t>
    </rPh>
    <phoneticPr fontId="4"/>
  </si>
  <si>
    <t>　　第４</t>
  </si>
  <si>
    <t>倉　真</t>
    <rPh sb="0" eb="1">
      <t>クラ</t>
    </rPh>
    <rPh sb="2" eb="3">
      <t>マコト</t>
    </rPh>
    <phoneticPr fontId="4"/>
  </si>
  <si>
    <t>土　方</t>
    <rPh sb="0" eb="1">
      <t>ツチ</t>
    </rPh>
    <rPh sb="2" eb="3">
      <t>カタ</t>
    </rPh>
    <phoneticPr fontId="4"/>
  </si>
  <si>
    <t>　　第５</t>
  </si>
  <si>
    <t>西　郷</t>
    <rPh sb="0" eb="1">
      <t>ニシ</t>
    </rPh>
    <rPh sb="2" eb="3">
      <t>ゴウ</t>
    </rPh>
    <phoneticPr fontId="4"/>
  </si>
  <si>
    <t>佐　束</t>
    <rPh sb="0" eb="1">
      <t>サ</t>
    </rPh>
    <rPh sb="2" eb="3">
      <t>タバ</t>
    </rPh>
    <phoneticPr fontId="4"/>
  </si>
  <si>
    <t>南　郷</t>
  </si>
  <si>
    <t>原　泉</t>
    <rPh sb="0" eb="1">
      <t>ハラ</t>
    </rPh>
    <rPh sb="2" eb="3">
      <t>イズミ</t>
    </rPh>
    <phoneticPr fontId="4"/>
  </si>
  <si>
    <t>西南郷</t>
    <rPh sb="0" eb="1">
      <t>ニシ</t>
    </rPh>
    <rPh sb="1" eb="3">
      <t>ナンゴウ</t>
    </rPh>
    <phoneticPr fontId="4"/>
  </si>
  <si>
    <t>原　田</t>
    <phoneticPr fontId="4"/>
  </si>
  <si>
    <t>大須賀第１</t>
    <rPh sb="0" eb="3">
      <t>オオスカ</t>
    </rPh>
    <rPh sb="3" eb="4">
      <t>ダイ</t>
    </rPh>
    <phoneticPr fontId="4"/>
  </si>
  <si>
    <t>上内田</t>
    <rPh sb="0" eb="3">
      <t>カミウチダ</t>
    </rPh>
    <phoneticPr fontId="4"/>
  </si>
  <si>
    <t>原　谷</t>
    <phoneticPr fontId="4"/>
  </si>
  <si>
    <t>大須賀第２</t>
    <rPh sb="0" eb="3">
      <t>オオスカ</t>
    </rPh>
    <rPh sb="3" eb="4">
      <t>ダイ</t>
    </rPh>
    <phoneticPr fontId="4"/>
  </si>
  <si>
    <t>西山口</t>
    <rPh sb="0" eb="3">
      <t>ニシヤマグチ</t>
    </rPh>
    <phoneticPr fontId="4"/>
  </si>
  <si>
    <t>桜　木</t>
    <phoneticPr fontId="4"/>
  </si>
  <si>
    <t>大須賀第３</t>
    <rPh sb="0" eb="3">
      <t>オオスカ</t>
    </rPh>
    <rPh sb="3" eb="4">
      <t>ダイ</t>
    </rPh>
    <phoneticPr fontId="4"/>
  </si>
  <si>
    <t>東山口</t>
    <rPh sb="0" eb="1">
      <t>ヒガシ</t>
    </rPh>
    <rPh sb="1" eb="3">
      <t>ヤマグチ</t>
    </rPh>
    <phoneticPr fontId="4"/>
  </si>
  <si>
    <t>和田岡</t>
    <phoneticPr fontId="4"/>
  </si>
  <si>
    <t>大　渕</t>
    <rPh sb="0" eb="1">
      <t>ダイ</t>
    </rPh>
    <rPh sb="2" eb="3">
      <t>フチ</t>
    </rPh>
    <phoneticPr fontId="4"/>
  </si>
  <si>
    <t>日　坂</t>
    <rPh sb="0" eb="1">
      <t>ヒ</t>
    </rPh>
    <rPh sb="2" eb="3">
      <t>サカ</t>
    </rPh>
    <phoneticPr fontId="4"/>
  </si>
  <si>
    <t>曽　我</t>
    <phoneticPr fontId="4"/>
  </si>
  <si>
    <t>小　計</t>
    <rPh sb="0" eb="1">
      <t>ショウ</t>
    </rPh>
    <rPh sb="2" eb="3">
      <t>ケイ</t>
    </rPh>
    <phoneticPr fontId="4"/>
  </si>
  <si>
    <t>　※初産・経産の人数は減少しているため、地区別比較よりも市全体の状況</t>
    <rPh sb="8" eb="10">
      <t>ニンズウ</t>
    </rPh>
    <rPh sb="11" eb="13">
      <t>ゲンショウ</t>
    </rPh>
    <rPh sb="20" eb="23">
      <t>チクベツ</t>
    </rPh>
    <rPh sb="23" eb="25">
      <t>ヒカク</t>
    </rPh>
    <rPh sb="32" eb="34">
      <t>ジョウキョウ</t>
    </rPh>
    <phoneticPr fontId="4"/>
  </si>
  <si>
    <t>　が把握できる数値が適切と考えます。「19出生順位別母親の出生時年齢」</t>
    <rPh sb="7" eb="9">
      <t>スウチ</t>
    </rPh>
    <rPh sb="10" eb="12">
      <t>テキセツ</t>
    </rPh>
    <rPh sb="13" eb="14">
      <t>カンガ</t>
    </rPh>
    <phoneticPr fontId="4"/>
  </si>
  <si>
    <t>合　計</t>
    <rPh sb="0" eb="1">
      <t>ゴウ</t>
    </rPh>
    <rPh sb="2" eb="3">
      <t>ケイ</t>
    </rPh>
    <phoneticPr fontId="4"/>
  </si>
  <si>
    <t>　「20出生順位年度割合」から初産・経産の状況把握ができることから出生数のみにしました。</t>
    <rPh sb="21" eb="23">
      <t>ジョウキョウ</t>
    </rPh>
    <rPh sb="33" eb="36">
      <t>シュッセイスウ</t>
    </rPh>
    <phoneticPr fontId="4"/>
  </si>
  <si>
    <t>２１　乳幼児健診</t>
    <rPh sb="3" eb="6">
      <t>ニュウヨウジ</t>
    </rPh>
    <rPh sb="6" eb="8">
      <t>ケンシン</t>
    </rPh>
    <phoneticPr fontId="4"/>
  </si>
  <si>
    <t>《４か月児健康診査》</t>
    <rPh sb="3" eb="4">
      <t>ゲツ</t>
    </rPh>
    <rPh sb="4" eb="5">
      <t>ジ</t>
    </rPh>
    <rPh sb="5" eb="7">
      <t>ケンコウ</t>
    </rPh>
    <rPh sb="7" eb="9">
      <t>シンサ</t>
    </rPh>
    <phoneticPr fontId="4"/>
  </si>
  <si>
    <t>　（単位：人、％）</t>
    <phoneticPr fontId="4"/>
  </si>
  <si>
    <t>受診券交付数</t>
    <rPh sb="0" eb="2">
      <t>ジュシン</t>
    </rPh>
    <rPh sb="2" eb="3">
      <t>ケン</t>
    </rPh>
    <rPh sb="3" eb="5">
      <t>コウフ</t>
    </rPh>
    <phoneticPr fontId="4"/>
  </si>
  <si>
    <t>受診者</t>
    <rPh sb="0" eb="3">
      <t>ジュシンシャ</t>
    </rPh>
    <phoneticPr fontId="4"/>
  </si>
  <si>
    <t>受診率</t>
    <rPh sb="0" eb="2">
      <t>ジュシン</t>
    </rPh>
    <rPh sb="2" eb="3">
      <t>リツ</t>
    </rPh>
    <phoneticPr fontId="4"/>
  </si>
  <si>
    <t>《１０か月児健康診査》</t>
    <rPh sb="4" eb="5">
      <t>ゲツ</t>
    </rPh>
    <rPh sb="5" eb="6">
      <t>ジ</t>
    </rPh>
    <rPh sb="6" eb="8">
      <t>ケンコウ</t>
    </rPh>
    <rPh sb="8" eb="10">
      <t>シンサ</t>
    </rPh>
    <phoneticPr fontId="4"/>
  </si>
  <si>
    <t>《１歳６か月児健康診査》</t>
    <rPh sb="1" eb="3">
      <t>イッサイ</t>
    </rPh>
    <rPh sb="5" eb="6">
      <t>ゲツ</t>
    </rPh>
    <rPh sb="6" eb="7">
      <t>ジ</t>
    </rPh>
    <rPh sb="7" eb="9">
      <t>ケンコウ</t>
    </rPh>
    <rPh sb="9" eb="11">
      <t>シンサ</t>
    </rPh>
    <phoneticPr fontId="4"/>
  </si>
  <si>
    <t>対象者数</t>
    <rPh sb="0" eb="2">
      <t>タイショウ</t>
    </rPh>
    <phoneticPr fontId="4"/>
  </si>
  <si>
    <t>《２歳２か月児歯科健診》</t>
    <rPh sb="2" eb="3">
      <t>サイ</t>
    </rPh>
    <rPh sb="5" eb="6">
      <t>ツキ</t>
    </rPh>
    <rPh sb="6" eb="7">
      <t>ジ</t>
    </rPh>
    <rPh sb="7" eb="9">
      <t>シカ</t>
    </rPh>
    <rPh sb="9" eb="11">
      <t>ケンシン</t>
    </rPh>
    <phoneticPr fontId="4"/>
  </si>
  <si>
    <t>《３歳児健康診査》</t>
    <phoneticPr fontId="4"/>
  </si>
  <si>
    <t>　（単位：人、％）</t>
    <phoneticPr fontId="4"/>
  </si>
  <si>
    <t>　資料：保健予防課</t>
  </si>
  <si>
    <t>２２　予防接種</t>
    <rPh sb="3" eb="5">
      <t>ヨボウ</t>
    </rPh>
    <rPh sb="5" eb="7">
      <t>セッシュ</t>
    </rPh>
    <phoneticPr fontId="4"/>
  </si>
  <si>
    <t>定期予防接種</t>
    <rPh sb="0" eb="2">
      <t>テイキ</t>
    </rPh>
    <rPh sb="2" eb="4">
      <t>ヨボウ</t>
    </rPh>
    <rPh sb="4" eb="6">
      <t>セッシュ</t>
    </rPh>
    <phoneticPr fontId="4"/>
  </si>
  <si>
    <t>《ポリオ》</t>
    <phoneticPr fontId="4"/>
  </si>
  <si>
    <t>《二種混合》</t>
    <phoneticPr fontId="4"/>
  </si>
  <si>
    <t>接種者数</t>
    <rPh sb="0" eb="2">
      <t>セッシュ</t>
    </rPh>
    <rPh sb="2" eb="3">
      <t>シャ</t>
    </rPh>
    <rPh sb="3" eb="4">
      <t>スウ</t>
    </rPh>
    <phoneticPr fontId="4"/>
  </si>
  <si>
    <t>接種率</t>
    <rPh sb="0" eb="3">
      <t>セッシュリツ</t>
    </rPh>
    <phoneticPr fontId="4"/>
  </si>
  <si>
    <t>《麻しん・風しん１期》</t>
    <rPh sb="1" eb="2">
      <t>マ</t>
    </rPh>
    <rPh sb="5" eb="6">
      <t>フウ</t>
    </rPh>
    <rPh sb="9" eb="10">
      <t>キ</t>
    </rPh>
    <phoneticPr fontId="4"/>
  </si>
  <si>
    <t>《三種混合》</t>
    <phoneticPr fontId="4"/>
  </si>
  <si>
    <t>《麻しん・風しん２期》</t>
    <rPh sb="1" eb="2">
      <t>マ</t>
    </rPh>
    <rPh sb="5" eb="6">
      <t>フウ</t>
    </rPh>
    <rPh sb="9" eb="10">
      <t>キ</t>
    </rPh>
    <phoneticPr fontId="4"/>
  </si>
  <si>
    <t>《四種混合》</t>
    <rPh sb="1" eb="2">
      <t>ヨン</t>
    </rPh>
    <phoneticPr fontId="4"/>
  </si>
  <si>
    <t>《ＢＣＧ》</t>
    <phoneticPr fontId="4"/>
  </si>
  <si>
    <t>《水痘》</t>
    <rPh sb="1" eb="3">
      <t>スイトウ</t>
    </rPh>
    <phoneticPr fontId="4"/>
  </si>
  <si>
    <t>《ヒブワクチン》</t>
    <phoneticPr fontId="4"/>
  </si>
  <si>
    <t>　（単位：人、％）</t>
    <phoneticPr fontId="4"/>
  </si>
  <si>
    <t>《小児肺炎球菌》</t>
    <rPh sb="1" eb="3">
      <t>ショウニ</t>
    </rPh>
    <rPh sb="3" eb="5">
      <t>ハイエン</t>
    </rPh>
    <rPh sb="5" eb="7">
      <t>キュウキン</t>
    </rPh>
    <phoneticPr fontId="4"/>
  </si>
  <si>
    <t>法定2類</t>
  </si>
  <si>
    <t>《日本脳炎1期》</t>
    <rPh sb="1" eb="3">
      <t>ニホン</t>
    </rPh>
    <rPh sb="3" eb="5">
      <t>ノウエン</t>
    </rPh>
    <rPh sb="6" eb="7">
      <t>キ</t>
    </rPh>
    <phoneticPr fontId="4"/>
  </si>
  <si>
    <t>《インフルエンザ》</t>
    <phoneticPr fontId="4"/>
  </si>
  <si>
    <t>《日本脳炎2期》</t>
    <rPh sb="1" eb="3">
      <t>ニホン</t>
    </rPh>
    <rPh sb="3" eb="5">
      <t>ノウエン</t>
    </rPh>
    <rPh sb="6" eb="7">
      <t>キ</t>
    </rPh>
    <phoneticPr fontId="4"/>
  </si>
  <si>
    <t>《高齢者肺炎球菌》</t>
    <rPh sb="1" eb="4">
      <t>コウレイシャ</t>
    </rPh>
    <rPh sb="4" eb="6">
      <t>ハイエン</t>
    </rPh>
    <rPh sb="6" eb="8">
      <t>キュウキン</t>
    </rPh>
    <phoneticPr fontId="4"/>
  </si>
  <si>
    <t>２３　ごみの収集と処理状況</t>
    <phoneticPr fontId="4"/>
  </si>
  <si>
    <t>　掛川区域と大東・大須賀区域では、ごみの分別収品目に違いがあります。掛川区域では、燃えるごみ、燃えないごみをはじめとする16分類です。大東・大須賀区域では、燃えないごみをさらに細かく分別しているため、23分類の収集を行っております。</t>
    <rPh sb="20" eb="22">
      <t>ブンベツ</t>
    </rPh>
    <rPh sb="22" eb="23">
      <t>シュウ</t>
    </rPh>
    <rPh sb="23" eb="25">
      <t>ヒンモク</t>
    </rPh>
    <rPh sb="26" eb="27">
      <t>チガ</t>
    </rPh>
    <rPh sb="41" eb="42">
      <t>モ</t>
    </rPh>
    <rPh sb="47" eb="48">
      <t>モ</t>
    </rPh>
    <rPh sb="62" eb="64">
      <t>ブンルイ</t>
    </rPh>
    <rPh sb="78" eb="79">
      <t>モ</t>
    </rPh>
    <rPh sb="88" eb="89">
      <t>コマ</t>
    </rPh>
    <rPh sb="91" eb="93">
      <t>ブンベツ</t>
    </rPh>
    <rPh sb="102" eb="104">
      <t>ブンルイ</t>
    </rPh>
    <rPh sb="105" eb="107">
      <t>シュウシュウ</t>
    </rPh>
    <rPh sb="108" eb="109">
      <t>オコナ</t>
    </rPh>
    <phoneticPr fontId="4"/>
  </si>
  <si>
    <t>（１）ごみ排出量とリサイクル率</t>
    <rPh sb="5" eb="7">
      <t>ハイシュツ</t>
    </rPh>
    <phoneticPr fontId="4"/>
  </si>
  <si>
    <t>（単位：ｔ、％）</t>
    <phoneticPr fontId="4"/>
  </si>
  <si>
    <t>年 度</t>
  </si>
  <si>
    <t>ごみ排出量</t>
    <rPh sb="2" eb="5">
      <t>ハイシュツリョウ</t>
    </rPh>
    <phoneticPr fontId="4"/>
  </si>
  <si>
    <t>うち資源物</t>
    <rPh sb="2" eb="4">
      <t>シゲン</t>
    </rPh>
    <rPh sb="4" eb="5">
      <t>ブツ</t>
    </rPh>
    <phoneticPr fontId="4"/>
  </si>
  <si>
    <t>リサイクル率</t>
    <rPh sb="5" eb="6">
      <t>リツ</t>
    </rPh>
    <phoneticPr fontId="4"/>
  </si>
  <si>
    <t>対前年
増加率</t>
    <phoneticPr fontId="4"/>
  </si>
  <si>
    <t>平成23</t>
    <rPh sb="0" eb="1">
      <t>ヘイセイ</t>
    </rPh>
    <phoneticPr fontId="4"/>
  </si>
  <si>
    <t>△1.1</t>
    <phoneticPr fontId="4"/>
  </si>
  <si>
    <t>（２）ごみ排出量と人口の推移</t>
    <rPh sb="5" eb="7">
      <t>ハイシュツ</t>
    </rPh>
    <rPh sb="9" eb="11">
      <t>ジンコウ</t>
    </rPh>
    <rPh sb="12" eb="14">
      <t>スイイ</t>
    </rPh>
    <phoneticPr fontId="4"/>
  </si>
  <si>
    <t>（単位：ｔ、人、％）</t>
    <rPh sb="6" eb="7">
      <t>ニン</t>
    </rPh>
    <phoneticPr fontId="4"/>
  </si>
  <si>
    <t>燃える
ごみ</t>
    <phoneticPr fontId="4"/>
  </si>
  <si>
    <t>燃えないごみ</t>
    <phoneticPr fontId="4"/>
  </si>
  <si>
    <t>資源物</t>
    <rPh sb="0" eb="3">
      <t>シゲンブツ</t>
    </rPh>
    <phoneticPr fontId="4"/>
  </si>
  <si>
    <t>集団回収</t>
    <rPh sb="0" eb="2">
      <t>シュウダン</t>
    </rPh>
    <rPh sb="2" eb="4">
      <t>カイシュウ</t>
    </rPh>
    <phoneticPr fontId="4"/>
  </si>
  <si>
    <t>合計</t>
    <rPh sb="0" eb="2">
      <t>ゴウケイ</t>
    </rPh>
    <phoneticPr fontId="4"/>
  </si>
  <si>
    <t>人口</t>
    <rPh sb="0" eb="2">
      <t>ジンコウ</t>
    </rPh>
    <phoneticPr fontId="4"/>
  </si>
  <si>
    <t>対前年
増加率</t>
    <phoneticPr fontId="4"/>
  </si>
  <si>
    <t>△0.9</t>
    <phoneticPr fontId="4"/>
  </si>
  <si>
    <t>△0.7</t>
    <phoneticPr fontId="4"/>
  </si>
  <si>
    <t>△1.1</t>
    <phoneticPr fontId="4"/>
  </si>
  <si>
    <t>△0.3</t>
    <phoneticPr fontId="4"/>
  </si>
  <si>
    <t>△0.2</t>
    <phoneticPr fontId="4"/>
  </si>
  <si>
    <t>※環境省調査に合わせ、人口は10/1現在で、H24より外国人含む。</t>
    <rPh sb="0" eb="3">
      <t>カンキョウショウ</t>
    </rPh>
    <rPh sb="3" eb="5">
      <t>チョウサ</t>
    </rPh>
    <rPh sb="6" eb="7">
      <t>ア</t>
    </rPh>
    <rPh sb="10" eb="12">
      <t>ジンコウ</t>
    </rPh>
    <rPh sb="17" eb="19">
      <t>ゲンザイ</t>
    </rPh>
    <rPh sb="26" eb="29">
      <t>ガイコクジン</t>
    </rPh>
    <rPh sb="29" eb="30">
      <t>フク</t>
    </rPh>
    <phoneticPr fontId="4"/>
  </si>
  <si>
    <t>（３）燃えるごみ排出量の推移</t>
    <rPh sb="8" eb="10">
      <t>ハイシュツ</t>
    </rPh>
    <rPh sb="12" eb="14">
      <t>スイイ</t>
    </rPh>
    <phoneticPr fontId="4"/>
  </si>
  <si>
    <t>（単位：ｔ、％、ｇ）</t>
    <phoneticPr fontId="4"/>
  </si>
  <si>
    <t>市収集</t>
  </si>
  <si>
    <t>直接搬入</t>
  </si>
  <si>
    <t xml:space="preserve">合　 計 </t>
    <phoneticPr fontId="4"/>
  </si>
  <si>
    <t>対 前 年</t>
  </si>
  <si>
    <t>１日平均</t>
  </si>
  <si>
    <t>１ 人 あ た り １ 日</t>
  </si>
  <si>
    <t>増 加 率</t>
    <phoneticPr fontId="4"/>
  </si>
  <si>
    <t>排出量</t>
    <rPh sb="0" eb="2">
      <t>ハイシュツ</t>
    </rPh>
    <rPh sb="2" eb="3">
      <t>リョウ</t>
    </rPh>
    <phoneticPr fontId="4"/>
  </si>
  <si>
    <t>平 均 排 出 量</t>
    <rPh sb="4" eb="5">
      <t>ハイ</t>
    </rPh>
    <rPh sb="6" eb="7">
      <t>デ</t>
    </rPh>
    <phoneticPr fontId="4"/>
  </si>
  <si>
    <t>△1.2</t>
    <phoneticPr fontId="4"/>
  </si>
  <si>
    <t>（４）燃えないごみ排出量の推移</t>
    <rPh sb="9" eb="11">
      <t>ハイシュツ</t>
    </rPh>
    <phoneticPr fontId="4"/>
  </si>
  <si>
    <t>燃やさないごみ</t>
    <phoneticPr fontId="4"/>
  </si>
  <si>
    <t>対前年増加率</t>
    <phoneticPr fontId="4"/>
  </si>
  <si>
    <t>１日平均排出量</t>
    <rPh sb="4" eb="6">
      <t>ハイシュツ</t>
    </rPh>
    <phoneticPr fontId="4"/>
  </si>
  <si>
    <t>１人あたり１日平均排出量</t>
    <rPh sb="9" eb="11">
      <t>ハイシュツ</t>
    </rPh>
    <phoneticPr fontId="4"/>
  </si>
  <si>
    <t>546</t>
    <phoneticPr fontId="4"/>
  </si>
  <si>
    <t>△5.7</t>
    <phoneticPr fontId="4"/>
  </si>
  <si>
    <t>565</t>
    <phoneticPr fontId="4"/>
  </si>
  <si>
    <t>　3.5</t>
    <phoneticPr fontId="4"/>
  </si>
  <si>
    <t>424</t>
    <phoneticPr fontId="4"/>
  </si>
  <si>
    <t>△25.0</t>
    <phoneticPr fontId="4"/>
  </si>
  <si>
    <t>481</t>
    <phoneticPr fontId="4"/>
  </si>
  <si>
    <t>　13.4</t>
    <phoneticPr fontId="4"/>
  </si>
  <si>
    <t>431</t>
    <phoneticPr fontId="4"/>
  </si>
  <si>
    <t>△10.4</t>
    <phoneticPr fontId="4"/>
  </si>
  <si>
    <t>（５）資源物排出量の推移</t>
    <rPh sb="3" eb="6">
      <t>シゲンブツ</t>
    </rPh>
    <rPh sb="6" eb="9">
      <t>ハイシュツリョウ</t>
    </rPh>
    <rPh sb="10" eb="12">
      <t>スイイ</t>
    </rPh>
    <phoneticPr fontId="4"/>
  </si>
  <si>
    <t>（単位：ｔ、％、ｇ）</t>
    <phoneticPr fontId="4"/>
  </si>
  <si>
    <t>資  源  物</t>
    <rPh sb="0" eb="1">
      <t>シ</t>
    </rPh>
    <rPh sb="3" eb="4">
      <t>ミナモト</t>
    </rPh>
    <rPh sb="6" eb="7">
      <t>ブツ</t>
    </rPh>
    <phoneticPr fontId="4"/>
  </si>
  <si>
    <t>△9.1</t>
    <phoneticPr fontId="4"/>
  </si>
  <si>
    <t>　1.7</t>
    <phoneticPr fontId="4"/>
  </si>
  <si>
    <t>△2.6</t>
    <phoneticPr fontId="4"/>
  </si>
  <si>
    <t>△0.2</t>
    <phoneticPr fontId="4"/>
  </si>
  <si>
    <t>　1.4</t>
    <phoneticPr fontId="4"/>
  </si>
  <si>
    <t>※人口は、H24より外国人含む。</t>
    <rPh sb="1" eb="3">
      <t>ジンコウ</t>
    </rPh>
    <rPh sb="10" eb="13">
      <t>ガイコクジン</t>
    </rPh>
    <rPh sb="13" eb="14">
      <t>フク</t>
    </rPh>
    <phoneticPr fontId="4"/>
  </si>
  <si>
    <t>　　【資源物の内訳】</t>
    <rPh sb="3" eb="6">
      <t>シゲンブツ</t>
    </rPh>
    <rPh sb="7" eb="9">
      <t>ウチワケ</t>
    </rPh>
    <phoneticPr fontId="4"/>
  </si>
  <si>
    <t>（単位：ｔ）</t>
    <phoneticPr fontId="4"/>
  </si>
  <si>
    <t>か　ん</t>
    <phoneticPr fontId="11"/>
  </si>
  <si>
    <t>び　ん</t>
    <phoneticPr fontId="11"/>
  </si>
  <si>
    <t>ペット</t>
    <phoneticPr fontId="11"/>
  </si>
  <si>
    <t>プラス</t>
    <phoneticPr fontId="11"/>
  </si>
  <si>
    <t>白　色</t>
    <phoneticPr fontId="11"/>
  </si>
  <si>
    <t>古紙</t>
    <phoneticPr fontId="11"/>
  </si>
  <si>
    <t>金属</t>
    <phoneticPr fontId="11"/>
  </si>
  <si>
    <t>食用油</t>
    <rPh sb="0" eb="3">
      <t>ショクヨウアブラ</t>
    </rPh>
    <phoneticPr fontId="11"/>
  </si>
  <si>
    <t>乾電池</t>
    <rPh sb="0" eb="3">
      <t>カンデンチ</t>
    </rPh>
    <phoneticPr fontId="11"/>
  </si>
  <si>
    <t>ボトル</t>
  </si>
  <si>
    <t>チック</t>
  </si>
  <si>
    <t>トレイ</t>
    <phoneticPr fontId="11"/>
  </si>
  <si>
    <t>古布</t>
    <rPh sb="0" eb="1">
      <t>イニシエ</t>
    </rPh>
    <rPh sb="1" eb="2">
      <t>ヌノ</t>
    </rPh>
    <phoneticPr fontId="11"/>
  </si>
  <si>
    <t>回収</t>
    <phoneticPr fontId="11"/>
  </si>
  <si>
    <t>蛍光管</t>
    <rPh sb="0" eb="2">
      <t>ケイコウ</t>
    </rPh>
    <rPh sb="2" eb="3">
      <t>カン</t>
    </rPh>
    <phoneticPr fontId="11"/>
  </si>
  <si>
    <t>２４　し尿の処理状況</t>
    <phoneticPr fontId="4"/>
  </si>
  <si>
    <t>(単位：kℓ)</t>
    <rPh sb="1" eb="3">
      <t>タンイ</t>
    </rPh>
    <phoneticPr fontId="4"/>
  </si>
  <si>
    <t>年 度</t>
    <rPh sb="0" eb="1">
      <t>トシ</t>
    </rPh>
    <rPh sb="2" eb="3">
      <t>ド</t>
    </rPh>
    <phoneticPr fontId="36"/>
  </si>
  <si>
    <t>掛川市衛生センター</t>
    <rPh sb="0" eb="3">
      <t>カケガワシ</t>
    </rPh>
    <rPh sb="3" eb="5">
      <t>エイセイ</t>
    </rPh>
    <phoneticPr fontId="36"/>
  </si>
  <si>
    <t>東遠衛生センター</t>
    <rPh sb="0" eb="2">
      <t>トウエン</t>
    </rPh>
    <rPh sb="2" eb="4">
      <t>エイセイ</t>
    </rPh>
    <phoneticPr fontId="36"/>
  </si>
  <si>
    <t>し尿</t>
    <rPh sb="1" eb="2">
      <t>ニョウ</t>
    </rPh>
    <phoneticPr fontId="4"/>
  </si>
  <si>
    <t>浄化槽汚泥</t>
    <rPh sb="0" eb="3">
      <t>ジョウカソウ</t>
    </rPh>
    <rPh sb="3" eb="5">
      <t>オデイ</t>
    </rPh>
    <phoneticPr fontId="4"/>
  </si>
  <si>
    <t>昭和55</t>
    <rPh sb="0" eb="2">
      <t>ショウワ</t>
    </rPh>
    <phoneticPr fontId="36"/>
  </si>
  <si>
    <t>-</t>
    <phoneticPr fontId="4"/>
  </si>
  <si>
    <r>
      <t xml:space="preserve"> </t>
    </r>
    <r>
      <rPr>
        <sz val="11"/>
        <color theme="1"/>
        <rFont val="ＭＳ Ｐゴシック"/>
        <family val="2"/>
        <scheme val="minor"/>
      </rPr>
      <t xml:space="preserve">   </t>
    </r>
    <r>
      <rPr>
        <sz val="10.45"/>
        <color indexed="8"/>
        <rFont val="ＭＳ ゴシック"/>
        <family val="3"/>
        <charset val="128"/>
      </rPr>
      <t>-</t>
    </r>
    <phoneticPr fontId="4"/>
  </si>
  <si>
    <t>平成元</t>
    <rPh sb="0" eb="2">
      <t>ヘイセイ</t>
    </rPh>
    <rPh sb="2" eb="3">
      <t>ガン</t>
    </rPh>
    <phoneticPr fontId="36"/>
  </si>
  <si>
    <t>５</t>
    <phoneticPr fontId="36"/>
  </si>
  <si>
    <r>
      <t xml:space="preserve"> </t>
    </r>
    <r>
      <rPr>
        <sz val="11"/>
        <color theme="1"/>
        <rFont val="ＭＳ Ｐゴシック"/>
        <family val="2"/>
        <scheme val="minor"/>
      </rPr>
      <t xml:space="preserve">   </t>
    </r>
    <r>
      <rPr>
        <sz val="10.45"/>
        <color indexed="8"/>
        <rFont val="ＭＳ ゴシック"/>
        <family val="3"/>
        <charset val="128"/>
      </rPr>
      <t>-</t>
    </r>
    <phoneticPr fontId="4"/>
  </si>
  <si>
    <t>　資料：下水整備課</t>
    <rPh sb="1" eb="3">
      <t>シリョウ</t>
    </rPh>
    <rPh sb="4" eb="6">
      <t>ゲスイ</t>
    </rPh>
    <rPh sb="6" eb="9">
      <t>セイビカ</t>
    </rPh>
    <phoneticPr fontId="36"/>
  </si>
  <si>
    <t>　※平成12年以前の東遠衛生センターについてはデータなし</t>
    <rPh sb="2" eb="4">
      <t>ヘイセイ</t>
    </rPh>
    <rPh sb="6" eb="9">
      <t>ネンイゼン</t>
    </rPh>
    <rPh sb="10" eb="12">
      <t>トウエン</t>
    </rPh>
    <rPh sb="12" eb="14">
      <t>エイセイ</t>
    </rPh>
    <phoneticPr fontId="36"/>
  </si>
  <si>
    <t>２５　狂犬病予防</t>
    <phoneticPr fontId="4"/>
  </si>
  <si>
    <t>（単位：頭）</t>
    <phoneticPr fontId="11"/>
  </si>
  <si>
    <t>年 度</t>
    <phoneticPr fontId="4"/>
  </si>
  <si>
    <t>登　録　数</t>
  </si>
  <si>
    <t xml:space="preserve"> 注 射</t>
    <phoneticPr fontId="4"/>
  </si>
  <si>
    <t>不 用 犬</t>
  </si>
  <si>
    <t>死 亡 犬</t>
  </si>
  <si>
    <t>回収頭数</t>
  </si>
  <si>
    <t>火葬件数</t>
  </si>
  <si>
    <t>平成15</t>
    <rPh sb="0" eb="2">
      <t>ヘイセイ</t>
    </rPh>
    <phoneticPr fontId="11"/>
  </si>
  <si>
    <t>-</t>
    <phoneticPr fontId="11"/>
  </si>
  <si>
    <t>-</t>
    <phoneticPr fontId="11"/>
  </si>
  <si>
    <t>　資料：環境政策課</t>
    <rPh sb="6" eb="8">
      <t>セイサク</t>
    </rPh>
    <phoneticPr fontId="4"/>
  </si>
  <si>
    <t>２６　家庭排水衛生処理の状況</t>
    <phoneticPr fontId="4"/>
  </si>
  <si>
    <t>年 度</t>
    <phoneticPr fontId="4"/>
  </si>
  <si>
    <t>総人口</t>
  </si>
  <si>
    <t>公共下水道</t>
  </si>
  <si>
    <t>農業集落
排水施設</t>
    <phoneticPr fontId="11"/>
  </si>
  <si>
    <t>地域集合</t>
  </si>
  <si>
    <t>処理施設</t>
  </si>
  <si>
    <t>(ｺﾐｭﾆﾃｨﾌﾟﾗﾝﾄ等)</t>
    <phoneticPr fontId="4"/>
  </si>
  <si>
    <t>供用面積</t>
  </si>
  <si>
    <t>水洗化人口</t>
    <rPh sb="0" eb="2">
      <t>スイセン</t>
    </rPh>
    <rPh sb="2" eb="3">
      <t>カ</t>
    </rPh>
    <rPh sb="3" eb="5">
      <t>ジンコウ</t>
    </rPh>
    <phoneticPr fontId="4"/>
  </si>
  <si>
    <t>普及率</t>
    <rPh sb="0" eb="3">
      <t>フキュウリツ</t>
    </rPh>
    <phoneticPr fontId="4"/>
  </si>
  <si>
    <t>水洗化率(人口)</t>
    <rPh sb="0" eb="3">
      <t>スイセンカ</t>
    </rPh>
    <rPh sb="3" eb="4">
      <t>リツ</t>
    </rPh>
    <rPh sb="5" eb="7">
      <t>ジンコウ</t>
    </rPh>
    <phoneticPr fontId="4"/>
  </si>
  <si>
    <t>地区数</t>
    <rPh sb="0" eb="2">
      <t>チク</t>
    </rPh>
    <rPh sb="2" eb="3">
      <t>スウ</t>
    </rPh>
    <phoneticPr fontId="4"/>
  </si>
  <si>
    <t>地区数</t>
  </si>
  <si>
    <t>　人</t>
  </si>
  <si>
    <t>ｈa</t>
  </si>
  <si>
    <t xml:space="preserve">     人</t>
    <phoneticPr fontId="4"/>
  </si>
  <si>
    <t>　 ％</t>
    <phoneticPr fontId="4"/>
  </si>
  <si>
    <t>　　％</t>
    <phoneticPr fontId="4"/>
  </si>
  <si>
    <t>地区</t>
    <rPh sb="0" eb="2">
      <t>チク</t>
    </rPh>
    <phoneticPr fontId="4"/>
  </si>
  <si>
    <t xml:space="preserve">    人</t>
    <phoneticPr fontId="4"/>
  </si>
  <si>
    <t>　地区</t>
  </si>
  <si>
    <t>平成20</t>
    <rPh sb="0" eb="2">
      <t>ヘイセイ</t>
    </rPh>
    <phoneticPr fontId="11"/>
  </si>
  <si>
    <t>合併処理浄化槽</t>
  </si>
  <si>
    <t>合　　計</t>
  </si>
  <si>
    <t>設置戸数</t>
  </si>
  <si>
    <t>水洗化人口</t>
    <rPh sb="0" eb="3">
      <t>スイセンカ</t>
    </rPh>
    <rPh sb="3" eb="5">
      <t>ジンコウ</t>
    </rPh>
    <phoneticPr fontId="4"/>
  </si>
  <si>
    <t>処理率</t>
  </si>
  <si>
    <t xml:space="preserve">    戸</t>
    <phoneticPr fontId="4"/>
  </si>
  <si>
    <t>人</t>
  </si>
  <si>
    <t>％</t>
  </si>
  <si>
    <t>　資料：下水整備課</t>
  </si>
  <si>
    <t>注：合計欄の「処理率」は汚水衛生処理率</t>
    <rPh sb="12" eb="14">
      <t>オスイ</t>
    </rPh>
    <rPh sb="14" eb="16">
      <t>エイセイ</t>
    </rPh>
    <rPh sb="16" eb="18">
      <t>ショリ</t>
    </rPh>
    <rPh sb="18" eb="19">
      <t>リツ</t>
    </rPh>
    <phoneticPr fontId="4"/>
  </si>
  <si>
    <t>　　一般的な「下水道普及率」は公共下水道の普及率</t>
  </si>
  <si>
    <t>９　介護保険被保険者数等</t>
    <rPh sb="2" eb="4">
      <t>カイゴ</t>
    </rPh>
    <rPh sb="4" eb="6">
      <t>ホケン</t>
    </rPh>
    <rPh sb="6" eb="10">
      <t>ヒホケンシャ</t>
    </rPh>
    <rPh sb="10" eb="11">
      <t>スウ</t>
    </rPh>
    <rPh sb="11" eb="12">
      <t>トウ</t>
    </rPh>
    <phoneticPr fontId="36"/>
  </si>
  <si>
    <t>（１）第１号被保険者数</t>
    <rPh sb="3" eb="4">
      <t>ダイ</t>
    </rPh>
    <rPh sb="5" eb="6">
      <t>ゴウ</t>
    </rPh>
    <rPh sb="6" eb="10">
      <t>ヒホケンシャ</t>
    </rPh>
    <rPh sb="10" eb="11">
      <t>スウ</t>
    </rPh>
    <phoneticPr fontId="36"/>
  </si>
  <si>
    <t>　　（各年度３月末）　(単位：人)</t>
    <rPh sb="3" eb="4">
      <t>カク</t>
    </rPh>
    <rPh sb="4" eb="6">
      <t>ネンド</t>
    </rPh>
    <rPh sb="7" eb="8">
      <t>ツキ</t>
    </rPh>
    <rPh sb="8" eb="9">
      <t>スエ</t>
    </rPh>
    <rPh sb="12" eb="14">
      <t>タンイ</t>
    </rPh>
    <rPh sb="15" eb="16">
      <t>ニン</t>
    </rPh>
    <phoneticPr fontId="36"/>
  </si>
  <si>
    <r>
      <t xml:space="preserve">区 </t>
    </r>
    <r>
      <rPr>
        <sz val="11"/>
        <rFont val="ＭＳ Ｐゴシック"/>
        <family val="3"/>
        <charset val="128"/>
      </rPr>
      <t xml:space="preserve">   　分</t>
    </r>
    <rPh sb="0" eb="1">
      <t>ク</t>
    </rPh>
    <rPh sb="6" eb="7">
      <t>ブン</t>
    </rPh>
    <phoneticPr fontId="36"/>
  </si>
  <si>
    <t>平成22</t>
    <rPh sb="0" eb="2">
      <t>ヘイセイ</t>
    </rPh>
    <phoneticPr fontId="36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</si>
  <si>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36"/>
  </si>
  <si>
    <t>75歳以上</t>
    <rPh sb="2" eb="3">
      <t>サイ</t>
    </rPh>
    <rPh sb="3" eb="5">
      <t>イジョウ</t>
    </rPh>
    <phoneticPr fontId="36"/>
  </si>
  <si>
    <t>(再掲)住所地特例被保険者</t>
    <rPh sb="1" eb="3">
      <t>サイケイ</t>
    </rPh>
    <rPh sb="4" eb="6">
      <t>ジュウショ</t>
    </rPh>
    <rPh sb="6" eb="7">
      <t>チ</t>
    </rPh>
    <rPh sb="7" eb="9">
      <t>トクレイ</t>
    </rPh>
    <rPh sb="9" eb="13">
      <t>ヒホケンシャ</t>
    </rPh>
    <phoneticPr fontId="36"/>
  </si>
  <si>
    <r>
      <t>(</t>
    </r>
    <r>
      <rPr>
        <sz val="11"/>
        <color theme="1"/>
        <rFont val="ＭＳ Ｐゴシック"/>
        <family val="2"/>
        <scheme val="minor"/>
      </rPr>
      <t>101)</t>
    </r>
    <phoneticPr fontId="36"/>
  </si>
  <si>
    <t>(112)</t>
    <phoneticPr fontId="36"/>
  </si>
  <si>
    <t>(119)</t>
    <phoneticPr fontId="36"/>
  </si>
  <si>
    <t>(107)</t>
    <phoneticPr fontId="36"/>
  </si>
  <si>
    <t>(112)</t>
    <phoneticPr fontId="36"/>
  </si>
  <si>
    <t>(121)</t>
    <phoneticPr fontId="36"/>
  </si>
  <si>
    <t>合　　　　　計</t>
    <rPh sb="0" eb="1">
      <t>ゴウ</t>
    </rPh>
    <rPh sb="6" eb="7">
      <t>ケイ</t>
    </rPh>
    <phoneticPr fontId="36"/>
  </si>
  <si>
    <t>（２）要介護（要支援）認定者数</t>
    <rPh sb="3" eb="6">
      <t>ヨウカイゴ</t>
    </rPh>
    <rPh sb="7" eb="10">
      <t>ヨウシエン</t>
    </rPh>
    <rPh sb="11" eb="14">
      <t>ニンテイシャ</t>
    </rPh>
    <rPh sb="14" eb="15">
      <t>スウ</t>
    </rPh>
    <phoneticPr fontId="36"/>
  </si>
  <si>
    <t>　　（平成28年３月末）　(単位：人)</t>
    <rPh sb="3" eb="5">
      <t>ヘイセイ</t>
    </rPh>
    <rPh sb="7" eb="8">
      <t>ネン</t>
    </rPh>
    <rPh sb="9" eb="10">
      <t>ツキ</t>
    </rPh>
    <rPh sb="10" eb="11">
      <t>スエ</t>
    </rPh>
    <rPh sb="14" eb="16">
      <t>タンイ</t>
    </rPh>
    <rPh sb="17" eb="18">
      <t>ニン</t>
    </rPh>
    <phoneticPr fontId="36"/>
  </si>
  <si>
    <t>区  　分</t>
    <rPh sb="0" eb="1">
      <t>ク</t>
    </rPh>
    <rPh sb="4" eb="5">
      <t>ブン</t>
    </rPh>
    <phoneticPr fontId="36"/>
  </si>
  <si>
    <t>要支援１</t>
    <rPh sb="0" eb="1">
      <t>ヨウ</t>
    </rPh>
    <rPh sb="1" eb="3">
      <t>シエン</t>
    </rPh>
    <phoneticPr fontId="36"/>
  </si>
  <si>
    <t>要支援２</t>
    <rPh sb="0" eb="1">
      <t>ヨウ</t>
    </rPh>
    <rPh sb="1" eb="3">
      <t>シエン</t>
    </rPh>
    <phoneticPr fontId="36"/>
  </si>
  <si>
    <t>要介護１</t>
    <rPh sb="0" eb="3">
      <t>ヨウカイゴ</t>
    </rPh>
    <phoneticPr fontId="36"/>
  </si>
  <si>
    <t>要介護２</t>
    <rPh sb="0" eb="3">
      <t>ヨウカイゴ</t>
    </rPh>
    <phoneticPr fontId="36"/>
  </si>
  <si>
    <t>要介護３</t>
    <rPh sb="0" eb="3">
      <t>ヨウカイゴ</t>
    </rPh>
    <phoneticPr fontId="36"/>
  </si>
  <si>
    <t>要介護４</t>
    <rPh sb="0" eb="3">
      <t>ヨウカイゴ</t>
    </rPh>
    <phoneticPr fontId="36"/>
  </si>
  <si>
    <t>要介護５</t>
    <rPh sb="0" eb="3">
      <t>ヨウカイゴ</t>
    </rPh>
    <phoneticPr fontId="36"/>
  </si>
  <si>
    <t>計</t>
    <rPh sb="0" eb="1">
      <t>ケイ</t>
    </rPh>
    <phoneticPr fontId="36"/>
  </si>
  <si>
    <t>第１号被保険者</t>
    <rPh sb="0" eb="1">
      <t>ダイ</t>
    </rPh>
    <rPh sb="2" eb="3">
      <t>ゴウ</t>
    </rPh>
    <rPh sb="3" eb="7">
      <t>ヒホケンシャ</t>
    </rPh>
    <phoneticPr fontId="36"/>
  </si>
  <si>
    <t>内</t>
    <rPh sb="0" eb="1">
      <t>ウチ</t>
    </rPh>
    <phoneticPr fontId="36"/>
  </si>
  <si>
    <t>訳</t>
    <rPh sb="0" eb="1">
      <t>ワケ</t>
    </rPh>
    <phoneticPr fontId="36"/>
  </si>
  <si>
    <t>第２号被保険者</t>
    <rPh sb="0" eb="1">
      <t>ダイ</t>
    </rPh>
    <rPh sb="2" eb="3">
      <t>ゴウ</t>
    </rPh>
    <rPh sb="3" eb="7">
      <t>ヒホケンシャ</t>
    </rPh>
    <phoneticPr fontId="36"/>
  </si>
  <si>
    <t>合　　　計</t>
    <rPh sb="0" eb="1">
      <t>ゴウ</t>
    </rPh>
    <rPh sb="4" eb="5">
      <t>ケイ</t>
    </rPh>
    <phoneticPr fontId="36"/>
  </si>
  <si>
    <t>（３）居宅介護（介護予防）サービス受給者数</t>
    <rPh sb="3" eb="5">
      <t>キョタク</t>
    </rPh>
    <rPh sb="5" eb="7">
      <t>カイゴ</t>
    </rPh>
    <rPh sb="8" eb="10">
      <t>カイゴ</t>
    </rPh>
    <rPh sb="10" eb="12">
      <t>ヨボウ</t>
    </rPh>
    <rPh sb="17" eb="20">
      <t>ジュキュウシャ</t>
    </rPh>
    <rPh sb="20" eb="21">
      <t>スウ</t>
    </rPh>
    <phoneticPr fontId="36"/>
  </si>
  <si>
    <t>被保険者区分</t>
    <rPh sb="0" eb="4">
      <t>ヒホケンシャ</t>
    </rPh>
    <rPh sb="4" eb="6">
      <t>クブン</t>
    </rPh>
    <phoneticPr fontId="36"/>
  </si>
  <si>
    <t>（４）地域密着型（介護予防）サービス受給者数</t>
    <rPh sb="3" eb="5">
      <t>チイキ</t>
    </rPh>
    <rPh sb="5" eb="7">
      <t>ミッチャク</t>
    </rPh>
    <rPh sb="7" eb="8">
      <t>ガタ</t>
    </rPh>
    <rPh sb="9" eb="11">
      <t>カイゴ</t>
    </rPh>
    <rPh sb="11" eb="13">
      <t>ヨボウ</t>
    </rPh>
    <rPh sb="18" eb="21">
      <t>ジュキュウシャ</t>
    </rPh>
    <rPh sb="21" eb="22">
      <t>スウ</t>
    </rPh>
    <phoneticPr fontId="36"/>
  </si>
  <si>
    <t>-</t>
    <phoneticPr fontId="36"/>
  </si>
  <si>
    <t>-</t>
    <phoneticPr fontId="36"/>
  </si>
  <si>
    <t>-</t>
    <phoneticPr fontId="36"/>
  </si>
  <si>
    <t>-</t>
    <phoneticPr fontId="36"/>
  </si>
  <si>
    <t>-</t>
    <phoneticPr fontId="36"/>
  </si>
  <si>
    <t>（５）施設介護サービス受給者数</t>
    <rPh sb="3" eb="5">
      <t>シセツ</t>
    </rPh>
    <rPh sb="5" eb="7">
      <t>カイゴ</t>
    </rPh>
    <rPh sb="11" eb="14">
      <t>ジュキュウシャ</t>
    </rPh>
    <rPh sb="14" eb="15">
      <t>スウ</t>
    </rPh>
    <phoneticPr fontId="36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</si>
  <si>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6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</si>
  <si>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6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</si>
  <si>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36"/>
  </si>
  <si>
    <t xml:space="preserve"> 資料：高齢者支援課</t>
    <rPh sb="1" eb="3">
      <t>シリョウ</t>
    </rPh>
    <rPh sb="4" eb="7">
      <t>コウレイシャ</t>
    </rPh>
    <rPh sb="7" eb="9">
      <t>シエン</t>
    </rPh>
    <rPh sb="9" eb="10">
      <t>カ</t>
    </rPh>
    <phoneticPr fontId="36"/>
  </si>
  <si>
    <t>１０　介護保険給付支払状況</t>
    <rPh sb="3" eb="5">
      <t>カイゴ</t>
    </rPh>
    <rPh sb="5" eb="7">
      <t>ホケン</t>
    </rPh>
    <rPh sb="7" eb="9">
      <t>キュウフ</t>
    </rPh>
    <rPh sb="9" eb="11">
      <t>シハラ</t>
    </rPh>
    <rPh sb="11" eb="13">
      <t>ジョウキョウ</t>
    </rPh>
    <phoneticPr fontId="36"/>
  </si>
  <si>
    <t>（平成27年度）　　（単位：円）</t>
    <rPh sb="1" eb="3">
      <t>ヘイセイ</t>
    </rPh>
    <rPh sb="5" eb="7">
      <t>ネンド</t>
    </rPh>
    <rPh sb="11" eb="13">
      <t>タンイ</t>
    </rPh>
    <rPh sb="14" eb="15">
      <t>エン</t>
    </rPh>
    <phoneticPr fontId="36"/>
  </si>
  <si>
    <r>
      <rPr>
        <sz val="11"/>
        <rFont val="ＭＳ Ｐゴシック"/>
        <family val="3"/>
        <charset val="128"/>
      </rPr>
      <t>居宅介護サービス</t>
    </r>
    <rPh sb="0" eb="2">
      <t>キョタク</t>
    </rPh>
    <rPh sb="2" eb="4">
      <t>カイゴ</t>
    </rPh>
    <phoneticPr fontId="36"/>
  </si>
  <si>
    <t>地域密着型サービス</t>
    <rPh sb="0" eb="2">
      <t>チイキ</t>
    </rPh>
    <rPh sb="2" eb="5">
      <t>ミッチャクガタ</t>
    </rPh>
    <phoneticPr fontId="36"/>
  </si>
  <si>
    <t>施設介護サービス</t>
    <rPh sb="0" eb="2">
      <t>シセツ</t>
    </rPh>
    <rPh sb="2" eb="4">
      <t>カイゴ</t>
    </rPh>
    <phoneticPr fontId="36"/>
  </si>
  <si>
    <t>費用額</t>
    <rPh sb="0" eb="2">
      <t>ヒヨウ</t>
    </rPh>
    <rPh sb="2" eb="3">
      <t>ガク</t>
    </rPh>
    <phoneticPr fontId="36"/>
  </si>
  <si>
    <t>保険者負担額</t>
    <rPh sb="0" eb="3">
      <t>ホケンシャ</t>
    </rPh>
    <rPh sb="3" eb="6">
      <t>フタンガク</t>
    </rPh>
    <phoneticPr fontId="36"/>
  </si>
  <si>
    <t>特定入所者介護サービス</t>
    <rPh sb="0" eb="2">
      <t>トクテイ</t>
    </rPh>
    <rPh sb="2" eb="5">
      <t>ニュウショシャ</t>
    </rPh>
    <rPh sb="5" eb="7">
      <t>カイゴ</t>
    </rPh>
    <phoneticPr fontId="36"/>
  </si>
  <si>
    <t>高額介護サービス費</t>
    <rPh sb="0" eb="2">
      <t>コウガク</t>
    </rPh>
    <rPh sb="2" eb="4">
      <t>カイゴ</t>
    </rPh>
    <rPh sb="8" eb="9">
      <t>ヒ</t>
    </rPh>
    <phoneticPr fontId="36"/>
  </si>
  <si>
    <t>支払い審査手数料</t>
    <rPh sb="0" eb="2">
      <t>シハラ</t>
    </rPh>
    <rPh sb="3" eb="5">
      <t>シンサ</t>
    </rPh>
    <rPh sb="5" eb="8">
      <t>テスウリョウ</t>
    </rPh>
    <phoneticPr fontId="36"/>
  </si>
  <si>
    <t>高額合算サービス費</t>
    <rPh sb="0" eb="2">
      <t>コウガク</t>
    </rPh>
    <rPh sb="2" eb="4">
      <t>ガッサン</t>
    </rPh>
    <rPh sb="8" eb="9">
      <t>ヒ</t>
    </rPh>
    <phoneticPr fontId="36"/>
  </si>
  <si>
    <t>地域支援事業費</t>
    <rPh sb="0" eb="2">
      <t>チイキ</t>
    </rPh>
    <rPh sb="2" eb="4">
      <t>シエン</t>
    </rPh>
    <rPh sb="4" eb="7">
      <t>ジギョウヒ</t>
    </rPh>
    <phoneticPr fontId="36"/>
  </si>
  <si>
    <t>支給額</t>
    <rPh sb="0" eb="3">
      <t>シキュウガク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</si>
</sst>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76" formatCode="#,##0_ "/>
    <numFmt numFmtId="177" formatCode="#,##0_);\(#,##0\)"/>
    <numFmt numFmtId="178" formatCode="#,##0_)"/>
    <numFmt numFmtId="179" formatCode="#,##0.0_)"/>
    <numFmt numFmtId="180" formatCode="#,##0_);[Red]\(#,##0\)"/>
    <numFmt numFmtId="181" formatCode="&quot;(&quot;#,##0&quot;)&quot;"/>
    <numFmt numFmtId="182" formatCode="#,##0\ \ \ \ \ _)"/>
    <numFmt numFmtId="183" formatCode="#,##0.0_ "/>
    <numFmt numFmtId="184" formatCode="#,##0.00_ "/>
    <numFmt numFmtId="185" formatCode="0.00_ "/>
    <numFmt numFmtId="186" formatCode="0.0_ "/>
    <numFmt numFmtId="187" formatCode="0.0%"/>
    <numFmt numFmtId="188" formatCode="0_ "/>
    <numFmt numFmtId="189" formatCode="#,##0___)"/>
    <numFmt numFmtId="190" formatCode="#,##0.0___)"/>
    <numFmt numFmtId="191" formatCode="0.0_);[Red]\(0.0\)"/>
    <numFmt numFmtId="192" formatCode="#,##0.0_);&quot;△&quot;#,##0.0_)"/>
    <numFmt numFmtId="193" formatCode="#,##0.0;&quot;△ &quot;#,##0.0"/>
    <numFmt numFmtId="194" formatCode="0.0;&quot;△ &quot;0.0"/>
    <numFmt numFmtId="195" formatCode="#,##0.0"/>
    <numFmt numFmtId="196" formatCode="0_);[Red]\(0\)"/>
    <numFmt numFmtId="197" formatCode="#,##0_ ;[Red]\-#,##0\ "/>
    <numFmt numFmtId="198" formatCode="0.0"/>
  </numFmts>
  <fonts count="49">
    <font>
      <sz val="11"/>
      <color theme="1"/>
      <name val="ＭＳ Ｐ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45"/>
      <name val="ＭＳ ゴシック"/>
      <family val="3"/>
      <charset val="128"/>
    </font>
    <font>
      <sz val="10.9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7.95"/>
      <name val="ＭＳ ゴシック"/>
      <family val="3"/>
      <charset val="128"/>
    </font>
    <font>
      <b/>
      <sz val="11.95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1.95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.45"/>
      <color rgb="FFFF0000"/>
      <name val="ＭＳ ゴシック"/>
      <family val="3"/>
      <charset val="128"/>
    </font>
    <font>
      <b/>
      <sz val="11.95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45"/>
      <name val="ＭＳ ゴシック"/>
      <family val="3"/>
      <charset val="128"/>
    </font>
    <font>
      <sz val="10.45"/>
      <color theme="1"/>
      <name val="ＭＳ ゴシック"/>
      <family val="3"/>
      <charset val="128"/>
    </font>
    <font>
      <b/>
      <sz val="11.9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7.5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thin">
        <color indexed="64"/>
      </bottom>
      <diagonal/>
    </border>
    <border>
      <left style="double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8"/>
      </left>
      <right/>
      <top/>
      <bottom style="dashed">
        <color indexed="64"/>
      </bottom>
      <diagonal/>
    </border>
    <border>
      <left style="thin">
        <color indexed="8"/>
      </left>
      <right/>
      <top style="dashed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/>
      <right style="medium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8"/>
      </bottom>
      <diagonal/>
    </border>
    <border>
      <left style="dotted">
        <color indexed="8"/>
      </left>
      <right/>
      <top style="thin">
        <color indexed="64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 style="dotted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29">
    <xf numFmtId="0" fontId="0" fillId="0" borderId="0" xfId="0"/>
    <xf numFmtId="0" fontId="2" fillId="0" borderId="0" xfId="1" applyFont="1" applyFill="1"/>
    <xf numFmtId="0" fontId="5" fillId="0" borderId="0" xfId="1" applyFont="1" applyFill="1"/>
    <xf numFmtId="0" fontId="5" fillId="0" borderId="0" xfId="1" applyFont="1" applyFill="1" applyAlignment="1">
      <alignment vertical="center"/>
    </xf>
    <xf numFmtId="0" fontId="5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 shrinkToFit="1"/>
    </xf>
    <xf numFmtId="0" fontId="8" fillId="0" borderId="20" xfId="1" applyFont="1" applyFill="1" applyBorder="1" applyAlignment="1">
      <alignment horizontal="center" vertical="center" shrinkToFit="1"/>
    </xf>
    <xf numFmtId="0" fontId="8" fillId="0" borderId="18" xfId="1" applyFont="1" applyFill="1" applyBorder="1" applyAlignment="1">
      <alignment horizontal="center" vertical="center" shrinkToFit="1"/>
    </xf>
    <xf numFmtId="0" fontId="7" fillId="0" borderId="1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3" fontId="5" fillId="0" borderId="24" xfId="1" applyNumberFormat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3" fontId="5" fillId="0" borderId="28" xfId="1" applyNumberFormat="1" applyFont="1" applyFill="1" applyBorder="1" applyAlignment="1">
      <alignment horizontal="center" vertical="center"/>
    </xf>
    <xf numFmtId="0" fontId="8" fillId="0" borderId="2" xfId="1" applyFont="1" applyFill="1" applyBorder="1"/>
    <xf numFmtId="0" fontId="5" fillId="0" borderId="2" xfId="1" applyFont="1" applyFill="1" applyBorder="1"/>
    <xf numFmtId="0" fontId="5" fillId="0" borderId="31" xfId="1" applyFont="1" applyFill="1" applyBorder="1"/>
    <xf numFmtId="0" fontId="8" fillId="0" borderId="0" xfId="1" applyFont="1" applyFill="1" applyBorder="1"/>
    <xf numFmtId="0" fontId="5" fillId="0" borderId="0" xfId="1" applyFont="1" applyFill="1" applyBorder="1"/>
    <xf numFmtId="0" fontId="8" fillId="0" borderId="0" xfId="1" applyFont="1" applyFill="1"/>
    <xf numFmtId="0" fontId="9" fillId="0" borderId="0" xfId="1" applyFont="1" applyFill="1"/>
    <xf numFmtId="0" fontId="10" fillId="0" borderId="1" xfId="1" applyFont="1" applyFill="1" applyBorder="1"/>
    <xf numFmtId="0" fontId="7" fillId="0" borderId="0" xfId="1" applyFont="1" applyFill="1" applyAlignment="1">
      <alignment horizontal="right"/>
    </xf>
    <xf numFmtId="0" fontId="7" fillId="0" borderId="0" xfId="1" applyFont="1" applyFill="1" applyAlignment="1">
      <alignment horizontal="left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5" fillId="0" borderId="13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 textRotation="255" wrapText="1"/>
    </xf>
    <xf numFmtId="0" fontId="7" fillId="0" borderId="33" xfId="1" applyFont="1" applyFill="1" applyBorder="1" applyAlignment="1">
      <alignment horizontal="center" vertical="center" textRotation="255" wrapText="1"/>
    </xf>
    <xf numFmtId="0" fontId="7" fillId="0" borderId="34" xfId="1" applyFont="1" applyFill="1" applyBorder="1" applyAlignment="1">
      <alignment horizontal="center" vertical="center" textRotation="255" wrapText="1"/>
    </xf>
    <xf numFmtId="0" fontId="7" fillId="0" borderId="12" xfId="1" applyFont="1" applyFill="1" applyBorder="1" applyAlignment="1">
      <alignment horizontal="center" vertical="center" textRotation="255" wrapText="1"/>
    </xf>
    <xf numFmtId="0" fontId="7" fillId="0" borderId="12" xfId="1" applyFont="1" applyFill="1" applyBorder="1" applyAlignment="1">
      <alignment horizontal="center" vertical="center" textRotation="255"/>
    </xf>
    <xf numFmtId="0" fontId="7" fillId="0" borderId="35" xfId="1" applyFont="1" applyFill="1" applyBorder="1" applyAlignment="1">
      <alignment horizontal="center" vertical="center" textRotation="255" wrapText="1"/>
    </xf>
    <xf numFmtId="0" fontId="7" fillId="0" borderId="36" xfId="1" applyFont="1" applyFill="1" applyBorder="1" applyAlignment="1">
      <alignment horizontal="center" vertical="center" textRotation="255"/>
    </xf>
    <xf numFmtId="0" fontId="7" fillId="0" borderId="37" xfId="1" applyFont="1" applyFill="1" applyBorder="1" applyAlignment="1">
      <alignment horizontal="center" vertical="center" textRotation="255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textRotation="255" wrapText="1"/>
    </xf>
    <xf numFmtId="0" fontId="8" fillId="0" borderId="24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 wrapText="1"/>
    </xf>
    <xf numFmtId="0" fontId="12" fillId="0" borderId="39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 wrapText="1"/>
    </xf>
    <xf numFmtId="0" fontId="12" fillId="0" borderId="41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10" fillId="0" borderId="0" xfId="1" applyFont="1" applyFill="1"/>
    <xf numFmtId="0" fontId="7" fillId="0" borderId="0" xfId="1" applyFont="1" applyFill="1"/>
    <xf numFmtId="0" fontId="5" fillId="0" borderId="0" xfId="1" applyFont="1" applyFill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 shrinkToFit="1"/>
    </xf>
    <xf numFmtId="0" fontId="5" fillId="0" borderId="46" xfId="1" applyFont="1" applyFill="1" applyBorder="1" applyAlignment="1">
      <alignment horizontal="center" vertical="center" shrinkToFit="1"/>
    </xf>
    <xf numFmtId="0" fontId="5" fillId="0" borderId="45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5" fillId="0" borderId="49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52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5" fillId="0" borderId="54" xfId="1" applyFont="1" applyFill="1" applyBorder="1" applyAlignment="1">
      <alignment horizontal="center" vertical="center"/>
    </xf>
    <xf numFmtId="0" fontId="5" fillId="0" borderId="55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0" fontId="5" fillId="0" borderId="57" xfId="1" applyFont="1" applyFill="1" applyBorder="1" applyAlignment="1">
      <alignment horizontal="center" vertical="center"/>
    </xf>
    <xf numFmtId="0" fontId="5" fillId="0" borderId="58" xfId="1" applyFont="1" applyFill="1" applyBorder="1" applyAlignment="1">
      <alignment horizontal="center" vertical="center"/>
    </xf>
    <xf numFmtId="0" fontId="5" fillId="0" borderId="59" xfId="1" applyFont="1" applyFill="1" applyBorder="1" applyAlignment="1">
      <alignment horizontal="center" vertical="center"/>
    </xf>
    <xf numFmtId="0" fontId="5" fillId="0" borderId="60" xfId="1" applyFont="1" applyFill="1" applyBorder="1" applyAlignment="1">
      <alignment horizontal="center" vertical="center"/>
    </xf>
    <xf numFmtId="176" fontId="7" fillId="0" borderId="0" xfId="1" applyNumberFormat="1" applyFont="1" applyFill="1" applyBorder="1"/>
    <xf numFmtId="0" fontId="8" fillId="0" borderId="0" xfId="1" applyFont="1" applyFill="1" applyAlignment="1">
      <alignment horizontal="right"/>
    </xf>
    <xf numFmtId="0" fontId="5" fillId="0" borderId="1" xfId="1" applyFont="1" applyFill="1" applyBorder="1"/>
    <xf numFmtId="0" fontId="5" fillId="0" borderId="0" xfId="1" applyFont="1" applyFill="1" applyAlignment="1">
      <alignment horizontal="right"/>
    </xf>
    <xf numFmtId="0" fontId="5" fillId="0" borderId="61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/>
    </xf>
    <xf numFmtId="0" fontId="5" fillId="0" borderId="61" xfId="1" applyFont="1" applyFill="1" applyBorder="1" applyAlignment="1">
      <alignment horizontal="center"/>
    </xf>
    <xf numFmtId="0" fontId="13" fillId="0" borderId="62" xfId="1" applyFont="1" applyFill="1" applyBorder="1" applyAlignment="1">
      <alignment horizontal="left" vertical="center"/>
    </xf>
    <xf numFmtId="177" fontId="7" fillId="0" borderId="63" xfId="1" applyNumberFormat="1" applyFont="1" applyFill="1" applyBorder="1" applyAlignment="1">
      <alignment horizontal="right" vertical="center"/>
    </xf>
    <xf numFmtId="177" fontId="7" fillId="0" borderId="62" xfId="1" applyNumberFormat="1" applyFont="1" applyFill="1" applyBorder="1" applyAlignment="1">
      <alignment horizontal="right" vertical="center"/>
    </xf>
    <xf numFmtId="38" fontId="5" fillId="0" borderId="62" xfId="2" applyFont="1" applyFill="1" applyBorder="1" applyAlignment="1">
      <alignment horizontal="center"/>
    </xf>
    <xf numFmtId="0" fontId="7" fillId="0" borderId="0" xfId="1" applyFont="1" applyFill="1" applyBorder="1" applyAlignment="1">
      <alignment horizontal="distributed" vertical="center"/>
    </xf>
    <xf numFmtId="177" fontId="7" fillId="0" borderId="64" xfId="1" applyNumberFormat="1" applyFont="1" applyFill="1" applyBorder="1" applyAlignment="1">
      <alignment horizontal="right" vertical="center"/>
    </xf>
    <xf numFmtId="177" fontId="7" fillId="0" borderId="65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7" fillId="0" borderId="27" xfId="1" applyNumberFormat="1" applyFont="1" applyFill="1" applyBorder="1" applyAlignment="1">
      <alignment horizontal="right" vertical="center"/>
    </xf>
    <xf numFmtId="0" fontId="5" fillId="0" borderId="0" xfId="1" applyFont="1" applyFill="1" applyAlignment="1"/>
    <xf numFmtId="0" fontId="7" fillId="0" borderId="26" xfId="1" applyFont="1" applyFill="1" applyBorder="1" applyAlignment="1">
      <alignment horizontal="distributed" vertical="center"/>
    </xf>
    <xf numFmtId="0" fontId="7" fillId="0" borderId="1" xfId="1" applyFont="1" applyFill="1" applyBorder="1" applyAlignment="1">
      <alignment horizontal="distributed" vertical="center"/>
    </xf>
    <xf numFmtId="0" fontId="7" fillId="0" borderId="66" xfId="1" applyFont="1" applyFill="1" applyBorder="1" applyAlignment="1">
      <alignment horizontal="distributed" vertical="center"/>
    </xf>
    <xf numFmtId="177" fontId="7" fillId="0" borderId="67" xfId="1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left" vertical="center"/>
    </xf>
    <xf numFmtId="176" fontId="7" fillId="0" borderId="0" xfId="1" applyNumberFormat="1" applyFont="1" applyFill="1"/>
    <xf numFmtId="0" fontId="7" fillId="0" borderId="28" xfId="1" applyFont="1" applyFill="1" applyBorder="1"/>
    <xf numFmtId="0" fontId="5" fillId="0" borderId="12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13" fillId="0" borderId="49" xfId="1" applyFont="1" applyFill="1" applyBorder="1" applyAlignment="1">
      <alignment vertical="center"/>
    </xf>
    <xf numFmtId="0" fontId="7" fillId="0" borderId="68" xfId="1" applyFont="1" applyFill="1" applyBorder="1" applyAlignment="1">
      <alignment vertical="center"/>
    </xf>
    <xf numFmtId="177" fontId="7" fillId="0" borderId="49" xfId="1" applyNumberFormat="1" applyFont="1" applyFill="1" applyBorder="1" applyAlignment="1">
      <alignment vertical="center"/>
    </xf>
    <xf numFmtId="177" fontId="7" fillId="0" borderId="24" xfId="1" applyNumberFormat="1" applyFont="1" applyFill="1" applyBorder="1" applyAlignment="1">
      <alignment vertical="center"/>
    </xf>
    <xf numFmtId="0" fontId="7" fillId="0" borderId="69" xfId="1" applyFont="1" applyFill="1" applyBorder="1" applyAlignment="1">
      <alignment vertical="center"/>
    </xf>
    <xf numFmtId="0" fontId="7" fillId="0" borderId="70" xfId="1" applyFont="1" applyFill="1" applyBorder="1" applyAlignment="1">
      <alignment horizontal="distributed" vertical="center"/>
    </xf>
    <xf numFmtId="176" fontId="7" fillId="0" borderId="69" xfId="1" applyNumberFormat="1" applyFont="1" applyFill="1" applyBorder="1" applyAlignment="1">
      <alignment vertical="center"/>
    </xf>
    <xf numFmtId="0" fontId="7" fillId="0" borderId="26" xfId="1" applyFont="1" applyFill="1" applyBorder="1" applyAlignment="1">
      <alignment horizontal="distributed" vertical="center"/>
    </xf>
    <xf numFmtId="176" fontId="7" fillId="0" borderId="0" xfId="1" applyNumberFormat="1" applyFont="1" applyFill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distributed" vertical="center"/>
    </xf>
    <xf numFmtId="177" fontId="7" fillId="0" borderId="13" xfId="1" applyNumberFormat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177" fontId="7" fillId="0" borderId="0" xfId="1" applyNumberFormat="1" applyFont="1" applyFill="1" applyAlignment="1">
      <alignment vertical="center"/>
    </xf>
    <xf numFmtId="0" fontId="7" fillId="0" borderId="71" xfId="1" applyFont="1" applyFill="1" applyBorder="1" applyAlignment="1">
      <alignment horizontal="distributed" vertical="center"/>
    </xf>
    <xf numFmtId="177" fontId="7" fillId="0" borderId="1" xfId="1" applyNumberFormat="1" applyFont="1" applyFill="1" applyBorder="1" applyAlignment="1">
      <alignment vertical="center"/>
    </xf>
    <xf numFmtId="0" fontId="7" fillId="0" borderId="2" xfId="1" applyFont="1" applyFill="1" applyBorder="1"/>
    <xf numFmtId="177" fontId="7" fillId="0" borderId="31" xfId="1" applyNumberFormat="1" applyFont="1" applyFill="1" applyBorder="1"/>
    <xf numFmtId="177" fontId="7" fillId="0" borderId="0" xfId="1" applyNumberFormat="1" applyFont="1" applyFill="1" applyBorder="1"/>
    <xf numFmtId="0" fontId="5" fillId="0" borderId="72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/>
    </xf>
    <xf numFmtId="0" fontId="13" fillId="0" borderId="49" xfId="1" applyFont="1" applyFill="1" applyBorder="1" applyAlignment="1">
      <alignment horizontal="left" vertical="center"/>
    </xf>
    <xf numFmtId="178" fontId="5" fillId="0" borderId="52" xfId="1" applyNumberFormat="1" applyFont="1" applyFill="1" applyBorder="1" applyAlignment="1">
      <alignment vertical="center"/>
    </xf>
    <xf numFmtId="178" fontId="5" fillId="0" borderId="24" xfId="1" applyNumberFormat="1" applyFont="1" applyFill="1" applyBorder="1" applyAlignment="1">
      <alignment vertical="center"/>
    </xf>
    <xf numFmtId="0" fontId="5" fillId="0" borderId="70" xfId="1" applyFont="1" applyFill="1" applyBorder="1" applyAlignment="1">
      <alignment vertical="center"/>
    </xf>
    <xf numFmtId="178" fontId="5" fillId="0" borderId="73" xfId="1" applyNumberFormat="1" applyFont="1" applyFill="1" applyBorder="1" applyAlignment="1">
      <alignment horizontal="center" vertical="center"/>
    </xf>
    <xf numFmtId="178" fontId="5" fillId="0" borderId="74" xfId="1" applyNumberFormat="1" applyFont="1" applyFill="1" applyBorder="1" applyAlignment="1">
      <alignment vertical="center"/>
    </xf>
    <xf numFmtId="178" fontId="5" fillId="0" borderId="69" xfId="1" applyNumberFormat="1" applyFont="1" applyFill="1" applyBorder="1" applyAlignment="1">
      <alignment vertical="center"/>
    </xf>
    <xf numFmtId="0" fontId="5" fillId="0" borderId="26" xfId="1" applyFont="1" applyFill="1" applyBorder="1" applyAlignment="1">
      <alignment vertical="center"/>
    </xf>
    <xf numFmtId="178" fontId="5" fillId="0" borderId="75" xfId="1" applyNumberFormat="1" applyFont="1" applyFill="1" applyBorder="1" applyAlignment="1">
      <alignment horizontal="center" vertical="center"/>
    </xf>
    <xf numFmtId="178" fontId="5" fillId="0" borderId="27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0" fontId="5" fillId="0" borderId="76" xfId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center" vertical="center"/>
    </xf>
    <xf numFmtId="178" fontId="5" fillId="0" borderId="6" xfId="1" applyNumberFormat="1" applyFont="1" applyFill="1" applyBorder="1" applyAlignment="1">
      <alignment vertical="center"/>
    </xf>
    <xf numFmtId="0" fontId="5" fillId="0" borderId="49" xfId="1" applyFont="1" applyFill="1" applyBorder="1" applyAlignment="1">
      <alignment horizontal="distributed" vertical="distributed"/>
    </xf>
    <xf numFmtId="179" fontId="5" fillId="0" borderId="52" xfId="1" applyNumberFormat="1" applyFont="1" applyFill="1" applyBorder="1" applyAlignment="1">
      <alignment vertical="center"/>
    </xf>
    <xf numFmtId="179" fontId="5" fillId="0" borderId="24" xfId="1" applyNumberFormat="1" applyFont="1" applyFill="1" applyBorder="1" applyAlignment="1">
      <alignment vertical="center"/>
    </xf>
    <xf numFmtId="179" fontId="5" fillId="0" borderId="77" xfId="1" applyNumberFormat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8" fillId="0" borderId="31" xfId="1" applyFont="1" applyFill="1" applyBorder="1" applyAlignment="1">
      <alignment vertical="center"/>
    </xf>
    <xf numFmtId="0" fontId="5" fillId="0" borderId="78" xfId="1" applyFont="1" applyFill="1" applyBorder="1" applyAlignment="1">
      <alignment horizontal="center"/>
    </xf>
    <xf numFmtId="0" fontId="5" fillId="0" borderId="79" xfId="1" applyFont="1" applyFill="1" applyBorder="1" applyAlignment="1">
      <alignment horizontal="center"/>
    </xf>
    <xf numFmtId="0" fontId="5" fillId="0" borderId="61" xfId="1" applyFont="1" applyFill="1" applyBorder="1" applyAlignment="1">
      <alignment horizontal="center"/>
    </xf>
    <xf numFmtId="0" fontId="5" fillId="0" borderId="24" xfId="1" applyFont="1" applyFill="1" applyBorder="1" applyAlignment="1">
      <alignment horizontal="center"/>
    </xf>
    <xf numFmtId="0" fontId="5" fillId="0" borderId="22" xfId="1" applyFont="1" applyFill="1" applyBorder="1" applyAlignment="1">
      <alignment horizontal="center"/>
    </xf>
    <xf numFmtId="178" fontId="5" fillId="0" borderId="52" xfId="1" applyNumberFormat="1" applyFont="1" applyFill="1" applyBorder="1"/>
    <xf numFmtId="178" fontId="5" fillId="0" borderId="24" xfId="1" applyNumberFormat="1" applyFont="1" applyFill="1" applyBorder="1"/>
    <xf numFmtId="0" fontId="5" fillId="0" borderId="69" xfId="1" applyFont="1" applyFill="1" applyBorder="1" applyAlignment="1">
      <alignment horizontal="center" wrapText="1"/>
    </xf>
    <xf numFmtId="0" fontId="5" fillId="0" borderId="70" xfId="1" applyFont="1" applyFill="1" applyBorder="1" applyAlignment="1">
      <alignment horizontal="center" wrapText="1"/>
    </xf>
    <xf numFmtId="178" fontId="5" fillId="0" borderId="74" xfId="1" applyNumberFormat="1" applyFont="1" applyFill="1" applyBorder="1"/>
    <xf numFmtId="178" fontId="5" fillId="0" borderId="69" xfId="1" applyNumberFormat="1" applyFont="1" applyFill="1" applyBorder="1"/>
    <xf numFmtId="0" fontId="5" fillId="0" borderId="0" xfId="1" applyFont="1" applyFill="1" applyBorder="1" applyAlignment="1">
      <alignment horizontal="center" wrapText="1"/>
    </xf>
    <xf numFmtId="0" fontId="5" fillId="0" borderId="26" xfId="1" applyFont="1" applyFill="1" applyBorder="1" applyAlignment="1">
      <alignment horizontal="center" wrapText="1"/>
    </xf>
    <xf numFmtId="178" fontId="5" fillId="0" borderId="27" xfId="1" applyNumberFormat="1" applyFont="1" applyFill="1" applyBorder="1"/>
    <xf numFmtId="178" fontId="5" fillId="0" borderId="0" xfId="1" applyNumberFormat="1" applyFont="1" applyFill="1" applyBorder="1"/>
    <xf numFmtId="0" fontId="5" fillId="0" borderId="0" xfId="1" applyFont="1" applyFill="1" applyBorder="1" applyAlignment="1">
      <alignment horizontal="center" wrapText="1" shrinkToFit="1"/>
    </xf>
    <xf numFmtId="0" fontId="5" fillId="0" borderId="26" xfId="1" applyFont="1" applyFill="1" applyBorder="1" applyAlignment="1">
      <alignment horizontal="center" wrapText="1" shrinkToFit="1"/>
    </xf>
    <xf numFmtId="178" fontId="5" fillId="0" borderId="1" xfId="1" applyNumberFormat="1" applyFont="1" applyFill="1" applyBorder="1"/>
    <xf numFmtId="0" fontId="5" fillId="0" borderId="80" xfId="1" applyFont="1" applyFill="1" applyBorder="1" applyAlignment="1">
      <alignment horizontal="center"/>
    </xf>
    <xf numFmtId="0" fontId="5" fillId="0" borderId="81" xfId="1" applyFont="1" applyFill="1" applyBorder="1" applyAlignment="1">
      <alignment horizontal="center"/>
    </xf>
    <xf numFmtId="0" fontId="5" fillId="0" borderId="82" xfId="1" applyFont="1" applyFill="1" applyBorder="1" applyAlignment="1">
      <alignment horizontal="center"/>
    </xf>
    <xf numFmtId="0" fontId="5" fillId="0" borderId="83" xfId="1" applyFont="1" applyFill="1" applyBorder="1" applyAlignment="1">
      <alignment horizontal="center"/>
    </xf>
    <xf numFmtId="180" fontId="5" fillId="0" borderId="82" xfId="1" applyNumberFormat="1" applyFont="1" applyFill="1" applyBorder="1"/>
    <xf numFmtId="178" fontId="5" fillId="0" borderId="82" xfId="1" applyNumberFormat="1" applyFont="1" applyFill="1" applyBorder="1"/>
    <xf numFmtId="0" fontId="7" fillId="0" borderId="84" xfId="1" applyFont="1" applyFill="1" applyBorder="1" applyAlignment="1">
      <alignment horizontal="distributed" vertical="center"/>
    </xf>
    <xf numFmtId="0" fontId="7" fillId="0" borderId="85" xfId="1" applyFont="1" applyFill="1" applyBorder="1" applyAlignment="1">
      <alignment horizontal="distributed" vertical="center"/>
    </xf>
    <xf numFmtId="180" fontId="7" fillId="0" borderId="0" xfId="1" applyNumberFormat="1" applyFont="1" applyFill="1" applyBorder="1" applyAlignment="1">
      <alignment vertical="center"/>
    </xf>
    <xf numFmtId="178" fontId="5" fillId="0" borderId="84" xfId="1" applyNumberFormat="1" applyFont="1" applyFill="1" applyBorder="1"/>
    <xf numFmtId="180" fontId="7" fillId="0" borderId="67" xfId="1" applyNumberFormat="1" applyFont="1" applyFill="1" applyBorder="1" applyAlignment="1">
      <alignment vertical="center"/>
    </xf>
    <xf numFmtId="0" fontId="7" fillId="0" borderId="31" xfId="1" applyFont="1" applyFill="1" applyBorder="1" applyAlignment="1">
      <alignment vertical="center"/>
    </xf>
    <xf numFmtId="0" fontId="14" fillId="2" borderId="0" xfId="1" applyFont="1" applyFill="1" applyAlignment="1">
      <alignment horizontal="left"/>
    </xf>
    <xf numFmtId="0" fontId="1" fillId="2" borderId="0" xfId="1" applyFill="1"/>
    <xf numFmtId="38" fontId="1" fillId="2" borderId="0" xfId="2" applyFont="1" applyFill="1"/>
    <xf numFmtId="0" fontId="15" fillId="2" borderId="0" xfId="1" applyFont="1" applyFill="1"/>
    <xf numFmtId="0" fontId="16" fillId="2" borderId="1" xfId="1" applyFont="1" applyFill="1" applyBorder="1" applyAlignment="1">
      <alignment horizontal="right"/>
    </xf>
    <xf numFmtId="0" fontId="1" fillId="2" borderId="0" xfId="1" applyFill="1" applyAlignment="1"/>
    <xf numFmtId="38" fontId="1" fillId="2" borderId="0" xfId="2" applyFont="1" applyFill="1" applyBorder="1" applyAlignment="1"/>
    <xf numFmtId="38" fontId="16" fillId="2" borderId="1" xfId="2" applyFont="1" applyFill="1" applyBorder="1" applyAlignment="1">
      <alignment horizontal="right"/>
    </xf>
    <xf numFmtId="0" fontId="17" fillId="2" borderId="9" xfId="1" applyFont="1" applyFill="1" applyBorder="1" applyAlignment="1">
      <alignment horizontal="distributed"/>
    </xf>
    <xf numFmtId="0" fontId="17" fillId="2" borderId="86" xfId="1" applyFont="1" applyFill="1" applyBorder="1" applyAlignment="1">
      <alignment horizontal="center"/>
    </xf>
    <xf numFmtId="0" fontId="7" fillId="2" borderId="86" xfId="1" applyFont="1" applyFill="1" applyBorder="1" applyAlignment="1">
      <alignment horizontal="center"/>
    </xf>
    <xf numFmtId="0" fontId="17" fillId="2" borderId="68" xfId="1" applyFont="1" applyFill="1" applyBorder="1" applyAlignment="1">
      <alignment horizontal="distributed"/>
    </xf>
    <xf numFmtId="3" fontId="17" fillId="2" borderId="24" xfId="1" applyNumberFormat="1" applyFont="1" applyFill="1" applyBorder="1" applyAlignment="1"/>
    <xf numFmtId="3" fontId="7" fillId="2" borderId="24" xfId="1" applyNumberFormat="1" applyFont="1" applyFill="1" applyBorder="1" applyAlignment="1"/>
    <xf numFmtId="0" fontId="17" fillId="2" borderId="26" xfId="1" applyFont="1" applyFill="1" applyBorder="1" applyAlignment="1">
      <alignment horizontal="distributed"/>
    </xf>
    <xf numFmtId="3" fontId="17" fillId="2" borderId="0" xfId="1" applyNumberFormat="1" applyFont="1" applyFill="1" applyBorder="1" applyAlignment="1"/>
    <xf numFmtId="3" fontId="7" fillId="2" borderId="0" xfId="1" applyNumberFormat="1" applyFont="1" applyFill="1" applyBorder="1" applyAlignment="1"/>
    <xf numFmtId="0" fontId="17" fillId="2" borderId="87" xfId="1" applyFont="1" applyFill="1" applyBorder="1" applyAlignment="1">
      <alignment horizontal="distributed"/>
    </xf>
    <xf numFmtId="3" fontId="17" fillId="2" borderId="88" xfId="1" applyNumberFormat="1" applyFont="1" applyFill="1" applyBorder="1" applyAlignment="1"/>
    <xf numFmtId="3" fontId="7" fillId="2" borderId="88" xfId="1" applyNumberFormat="1" applyFont="1" applyFill="1" applyBorder="1" applyAlignment="1"/>
    <xf numFmtId="0" fontId="17" fillId="2" borderId="89" xfId="1" applyFont="1" applyFill="1" applyBorder="1" applyAlignment="1">
      <alignment horizontal="distributed"/>
    </xf>
    <xf numFmtId="3" fontId="17" fillId="2" borderId="90" xfId="1" applyNumberFormat="1" applyFont="1" applyFill="1" applyBorder="1" applyAlignment="1"/>
    <xf numFmtId="3" fontId="7" fillId="2" borderId="90" xfId="1" applyNumberFormat="1" applyFont="1" applyFill="1" applyBorder="1" applyAlignment="1"/>
    <xf numFmtId="0" fontId="17" fillId="2" borderId="0" xfId="1" applyFont="1" applyFill="1" applyBorder="1" applyAlignment="1">
      <alignment horizontal="distributed"/>
    </xf>
    <xf numFmtId="0" fontId="15" fillId="2" borderId="0" xfId="1" applyFont="1" applyFill="1" applyAlignment="1"/>
    <xf numFmtId="0" fontId="17" fillId="2" borderId="0" xfId="1" applyFont="1" applyFill="1" applyBorder="1"/>
    <xf numFmtId="38" fontId="8" fillId="2" borderId="1" xfId="2" applyFont="1" applyFill="1" applyBorder="1" applyAlignment="1">
      <alignment horizontal="right"/>
    </xf>
    <xf numFmtId="0" fontId="17" fillId="2" borderId="91" xfId="1" applyFont="1" applyFill="1" applyBorder="1" applyAlignment="1">
      <alignment horizontal="distributed"/>
    </xf>
    <xf numFmtId="3" fontId="17" fillId="2" borderId="0" xfId="1" applyNumberFormat="1" applyFont="1" applyFill="1" applyBorder="1" applyAlignment="1">
      <alignment horizontal="right"/>
    </xf>
    <xf numFmtId="3" fontId="7" fillId="2" borderId="0" xfId="1" applyNumberFormat="1" applyFont="1" applyFill="1" applyBorder="1" applyAlignment="1">
      <alignment horizontal="right"/>
    </xf>
    <xf numFmtId="3" fontId="17" fillId="2" borderId="92" xfId="1" applyNumberFormat="1" applyFont="1" applyFill="1" applyBorder="1" applyAlignment="1">
      <alignment horizontal="distributed"/>
    </xf>
    <xf numFmtId="3" fontId="17" fillId="2" borderId="93" xfId="1" applyNumberFormat="1" applyFont="1" applyFill="1" applyBorder="1" applyAlignment="1"/>
    <xf numFmtId="3" fontId="7" fillId="2" borderId="93" xfId="1" applyNumberFormat="1" applyFont="1" applyFill="1" applyBorder="1" applyAlignment="1"/>
    <xf numFmtId="3" fontId="17" fillId="2" borderId="94" xfId="1" applyNumberFormat="1" applyFont="1" applyFill="1" applyBorder="1" applyAlignment="1">
      <alignment horizontal="distributed"/>
    </xf>
    <xf numFmtId="3" fontId="17" fillId="2" borderId="77" xfId="1" applyNumberFormat="1" applyFont="1" applyFill="1" applyBorder="1" applyAlignment="1"/>
    <xf numFmtId="3" fontId="7" fillId="2" borderId="77" xfId="1" applyNumberFormat="1" applyFont="1" applyFill="1" applyBorder="1" applyAlignment="1"/>
    <xf numFmtId="0" fontId="8" fillId="2" borderId="0" xfId="1" applyFont="1" applyFill="1" applyBorder="1" applyAlignment="1"/>
    <xf numFmtId="38" fontId="1" fillId="2" borderId="0" xfId="2" applyFont="1" applyFill="1" applyAlignment="1"/>
    <xf numFmtId="0" fontId="14" fillId="2" borderId="0" xfId="1" applyFont="1" applyFill="1"/>
    <xf numFmtId="0" fontId="6" fillId="2" borderId="0" xfId="1" applyFont="1" applyFill="1" applyAlignment="1"/>
    <xf numFmtId="0" fontId="6" fillId="2" borderId="0" xfId="1" applyFont="1" applyFill="1" applyAlignment="1">
      <alignment horizontal="right"/>
    </xf>
    <xf numFmtId="0" fontId="18" fillId="2" borderId="0" xfId="1" applyFont="1" applyFill="1"/>
    <xf numFmtId="0" fontId="5" fillId="2" borderId="3" xfId="1" applyFont="1" applyFill="1" applyBorder="1" applyAlignment="1">
      <alignment horizontal="center" vertical="center"/>
    </xf>
    <xf numFmtId="0" fontId="5" fillId="2" borderId="95" xfId="1" applyFont="1" applyFill="1" applyBorder="1" applyAlignment="1">
      <alignment horizontal="center" vertical="center"/>
    </xf>
    <xf numFmtId="0" fontId="5" fillId="2" borderId="61" xfId="1" applyFont="1" applyFill="1" applyBorder="1" applyAlignment="1">
      <alignment horizontal="center" vertical="center"/>
    </xf>
    <xf numFmtId="0" fontId="19" fillId="2" borderId="49" xfId="1" applyFont="1" applyFill="1" applyBorder="1"/>
    <xf numFmtId="0" fontId="5" fillId="2" borderId="25" xfId="1" applyFont="1" applyFill="1" applyBorder="1" applyAlignment="1"/>
    <xf numFmtId="0" fontId="5" fillId="2" borderId="0" xfId="1" applyFont="1" applyFill="1" applyBorder="1" applyAlignment="1"/>
    <xf numFmtId="0" fontId="7" fillId="2" borderId="96" xfId="1" applyFont="1" applyFill="1" applyBorder="1" applyAlignment="1">
      <alignment horizontal="distributed"/>
    </xf>
    <xf numFmtId="3" fontId="7" fillId="2" borderId="97" xfId="1" applyNumberFormat="1" applyFont="1" applyFill="1" applyBorder="1" applyAlignment="1">
      <alignment horizontal="right"/>
    </xf>
    <xf numFmtId="3" fontId="7" fillId="2" borderId="96" xfId="1" applyNumberFormat="1" applyFont="1" applyFill="1" applyBorder="1" applyAlignment="1">
      <alignment horizontal="right"/>
    </xf>
    <xf numFmtId="0" fontId="7" fillId="2" borderId="0" xfId="1" applyFont="1" applyFill="1" applyBorder="1" applyAlignment="1">
      <alignment horizontal="distributed"/>
    </xf>
    <xf numFmtId="181" fontId="7" fillId="2" borderId="98" xfId="2" applyNumberFormat="1" applyFont="1" applyFill="1" applyBorder="1" applyAlignment="1">
      <alignment horizontal="right"/>
    </xf>
    <xf numFmtId="181" fontId="7" fillId="2" borderId="69" xfId="2" applyNumberFormat="1" applyFont="1" applyFill="1" applyBorder="1" applyAlignment="1">
      <alignment horizontal="right"/>
    </xf>
    <xf numFmtId="3" fontId="7" fillId="2" borderId="25" xfId="1" applyNumberFormat="1" applyFont="1" applyFill="1" applyBorder="1" applyAlignment="1">
      <alignment horizontal="right"/>
    </xf>
    <xf numFmtId="0" fontId="7" fillId="2" borderId="0" xfId="1" applyFont="1" applyFill="1" applyAlignment="1">
      <alignment horizontal="distributed"/>
    </xf>
    <xf numFmtId="3" fontId="7" fillId="2" borderId="0" xfId="1" applyNumberFormat="1" applyFont="1" applyFill="1" applyAlignment="1">
      <alignment horizontal="right"/>
    </xf>
    <xf numFmtId="3" fontId="7" fillId="2" borderId="8" xfId="1" applyNumberFormat="1" applyFont="1" applyFill="1" applyBorder="1" applyAlignment="1">
      <alignment horizontal="right"/>
    </xf>
    <xf numFmtId="3" fontId="7" fillId="2" borderId="7" xfId="1" applyNumberFormat="1" applyFont="1" applyFill="1" applyBorder="1" applyAlignment="1">
      <alignment horizontal="right"/>
    </xf>
    <xf numFmtId="3" fontId="5" fillId="2" borderId="51" xfId="1" applyNumberFormat="1" applyFont="1" applyFill="1" applyBorder="1" applyAlignment="1">
      <alignment horizontal="right"/>
    </xf>
    <xf numFmtId="3" fontId="5" fillId="2" borderId="49" xfId="1" applyNumberFormat="1" applyFont="1" applyFill="1" applyBorder="1" applyAlignment="1">
      <alignment horizontal="right"/>
    </xf>
    <xf numFmtId="3" fontId="7" fillId="2" borderId="98" xfId="1" applyNumberFormat="1" applyFont="1" applyFill="1" applyBorder="1" applyAlignment="1">
      <alignment horizontal="right"/>
    </xf>
    <xf numFmtId="3" fontId="7" fillId="2" borderId="69" xfId="1" applyNumberFormat="1" applyFont="1" applyFill="1" applyBorder="1" applyAlignment="1">
      <alignment horizontal="right"/>
    </xf>
    <xf numFmtId="0" fontId="7" fillId="2" borderId="1" xfId="1" applyFont="1" applyFill="1" applyBorder="1" applyAlignment="1">
      <alignment horizontal="distributed"/>
    </xf>
    <xf numFmtId="3" fontId="7" fillId="2" borderId="99" xfId="1" applyNumberFormat="1" applyFont="1" applyFill="1" applyBorder="1" applyAlignment="1">
      <alignment horizontal="right"/>
    </xf>
    <xf numFmtId="3" fontId="7" fillId="2" borderId="1" xfId="1" applyNumberFormat="1" applyFont="1" applyFill="1" applyBorder="1" applyAlignment="1">
      <alignment horizontal="right"/>
    </xf>
    <xf numFmtId="0" fontId="8" fillId="2" borderId="0" xfId="1" applyFont="1" applyFill="1" applyBorder="1"/>
    <xf numFmtId="0" fontId="1" fillId="2" borderId="0" xfId="1" applyFill="1" applyBorder="1"/>
    <xf numFmtId="0" fontId="14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right" vertical="center"/>
    </xf>
    <xf numFmtId="0" fontId="1" fillId="0" borderId="31" xfId="1" applyBorder="1" applyAlignment="1">
      <alignment horizontal="right" vertical="center"/>
    </xf>
    <xf numFmtId="0" fontId="1" fillId="0" borderId="100" xfId="1" applyBorder="1" applyAlignment="1">
      <alignment horizontal="center" vertical="center"/>
    </xf>
    <xf numFmtId="0" fontId="1" fillId="0" borderId="91" xfId="1" applyBorder="1" applyAlignment="1">
      <alignment horizontal="center" vertical="center"/>
    </xf>
    <xf numFmtId="0" fontId="1" fillId="0" borderId="101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61" xfId="1" applyBorder="1" applyAlignment="1">
      <alignment horizontal="center" vertical="center"/>
    </xf>
    <xf numFmtId="0" fontId="1" fillId="0" borderId="78" xfId="1" applyBorder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20" fillId="2" borderId="102" xfId="1" applyFont="1" applyFill="1" applyBorder="1" applyAlignment="1">
      <alignment horizontal="distributed" vertical="center"/>
    </xf>
    <xf numFmtId="0" fontId="20" fillId="2" borderId="102" xfId="1" applyFont="1" applyFill="1" applyBorder="1" applyAlignment="1">
      <alignment horizontal="distributed" vertical="center" wrapText="1"/>
    </xf>
    <xf numFmtId="0" fontId="20" fillId="2" borderId="44" xfId="1" applyFont="1" applyFill="1" applyBorder="1" applyAlignment="1">
      <alignment horizontal="distributed" vertical="center"/>
    </xf>
    <xf numFmtId="0" fontId="20" fillId="2" borderId="103" xfId="1" applyFont="1" applyFill="1" applyBorder="1" applyAlignment="1">
      <alignment horizontal="distributed" vertical="center"/>
    </xf>
    <xf numFmtId="0" fontId="20" fillId="2" borderId="104" xfId="1" applyFont="1" applyFill="1" applyBorder="1" applyAlignment="1">
      <alignment horizontal="distributed" vertical="center" wrapText="1"/>
    </xf>
    <xf numFmtId="0" fontId="20" fillId="2" borderId="105" xfId="1" applyFont="1" applyFill="1" applyBorder="1" applyAlignment="1">
      <alignment horizontal="distributed" vertical="center"/>
    </xf>
    <xf numFmtId="0" fontId="20" fillId="2" borderId="106" xfId="1" applyFont="1" applyFill="1" applyBorder="1" applyAlignment="1">
      <alignment horizontal="distributed" vertical="center"/>
    </xf>
    <xf numFmtId="0" fontId="20" fillId="2" borderId="104" xfId="1" applyFont="1" applyFill="1" applyBorder="1" applyAlignment="1">
      <alignment horizontal="distributed" vertical="center"/>
    </xf>
    <xf numFmtId="0" fontId="20" fillId="2" borderId="23" xfId="1" applyFont="1" applyFill="1" applyBorder="1" applyAlignment="1">
      <alignment horizontal="distributed" vertical="center"/>
    </xf>
    <xf numFmtId="0" fontId="1" fillId="2" borderId="0" xfId="1" applyFill="1" applyAlignment="1">
      <alignment vertical="center"/>
    </xf>
    <xf numFmtId="0" fontId="20" fillId="2" borderId="7" xfId="1" applyFont="1" applyFill="1" applyBorder="1" applyAlignment="1">
      <alignment horizontal="left" vertical="center"/>
    </xf>
    <xf numFmtId="0" fontId="20" fillId="2" borderId="107" xfId="1" applyFont="1" applyFill="1" applyBorder="1" applyAlignment="1">
      <alignment horizontal="distributed" vertical="center"/>
    </xf>
    <xf numFmtId="0" fontId="20" fillId="2" borderId="108" xfId="1" applyFont="1" applyFill="1" applyBorder="1" applyAlignment="1">
      <alignment horizontal="distributed" vertical="center"/>
    </xf>
    <xf numFmtId="0" fontId="20" fillId="2" borderId="19" xfId="1" applyFont="1" applyFill="1" applyBorder="1" applyAlignment="1">
      <alignment horizontal="center" vertical="center" shrinkToFit="1"/>
    </xf>
    <xf numFmtId="0" fontId="20" fillId="2" borderId="44" xfId="1" applyFont="1" applyFill="1" applyBorder="1" applyAlignment="1">
      <alignment horizontal="center" vertical="center"/>
    </xf>
    <xf numFmtId="0" fontId="20" fillId="2" borderId="109" xfId="1" applyFont="1" applyFill="1" applyBorder="1" applyAlignment="1">
      <alignment horizontal="distributed" vertical="center" wrapText="1"/>
    </xf>
    <xf numFmtId="0" fontId="20" fillId="2" borderId="110" xfId="1" applyFont="1" applyFill="1" applyBorder="1" applyAlignment="1">
      <alignment horizontal="distributed" vertical="center" wrapText="1"/>
    </xf>
    <xf numFmtId="0" fontId="20" fillId="2" borderId="111" xfId="1" applyFont="1" applyFill="1" applyBorder="1" applyAlignment="1">
      <alignment horizontal="center" vertical="center" shrinkToFit="1"/>
    </xf>
    <xf numFmtId="0" fontId="20" fillId="2" borderId="111" xfId="1" applyFont="1" applyFill="1" applyBorder="1" applyAlignment="1">
      <alignment horizontal="center" vertical="center"/>
    </xf>
    <xf numFmtId="0" fontId="20" fillId="2" borderId="110" xfId="1" applyFont="1" applyFill="1" applyBorder="1" applyAlignment="1">
      <alignment horizontal="distributed" vertical="center"/>
    </xf>
    <xf numFmtId="0" fontId="20" fillId="2" borderId="112" xfId="1" applyFont="1" applyFill="1" applyBorder="1" applyAlignment="1">
      <alignment horizontal="distributed" vertical="center"/>
    </xf>
    <xf numFmtId="38" fontId="20" fillId="2" borderId="0" xfId="2" applyFont="1" applyFill="1" applyBorder="1" applyAlignment="1">
      <alignment horizontal="center" vertical="center"/>
    </xf>
    <xf numFmtId="38" fontId="20" fillId="2" borderId="25" xfId="2" applyFont="1" applyFill="1" applyBorder="1" applyAlignment="1">
      <alignment horizontal="center" vertical="center"/>
    </xf>
    <xf numFmtId="38" fontId="20" fillId="2" borderId="0" xfId="2" applyFont="1" applyFill="1" applyBorder="1" applyAlignment="1">
      <alignment horizontal="distributed" vertical="center"/>
    </xf>
    <xf numFmtId="38" fontId="20" fillId="2" borderId="0" xfId="2" applyFont="1" applyFill="1" applyBorder="1" applyAlignment="1">
      <alignment horizontal="right" vertical="center"/>
    </xf>
    <xf numFmtId="38" fontId="20" fillId="2" borderId="0" xfId="2" applyFont="1" applyFill="1" applyBorder="1" applyAlignment="1">
      <alignment horizontal="distributed" vertical="center" wrapText="1"/>
    </xf>
    <xf numFmtId="38" fontId="1" fillId="2" borderId="0" xfId="2" applyFont="1" applyFill="1" applyAlignment="1">
      <alignment vertical="center"/>
    </xf>
    <xf numFmtId="0" fontId="20" fillId="2" borderId="0" xfId="1" applyFont="1" applyFill="1" applyBorder="1" applyAlignment="1">
      <alignment horizontal="center" vertical="center"/>
    </xf>
    <xf numFmtId="38" fontId="20" fillId="2" borderId="0" xfId="2" applyFont="1" applyFill="1" applyBorder="1" applyAlignment="1">
      <alignment vertical="center"/>
    </xf>
    <xf numFmtId="0" fontId="20" fillId="2" borderId="1" xfId="1" applyFont="1" applyFill="1" applyBorder="1" applyAlignment="1">
      <alignment horizontal="center" vertical="center"/>
    </xf>
    <xf numFmtId="38" fontId="20" fillId="2" borderId="99" xfId="2" applyFont="1" applyFill="1" applyBorder="1" applyAlignment="1">
      <alignment horizontal="center" vertical="center"/>
    </xf>
    <xf numFmtId="38" fontId="20" fillId="2" borderId="1" xfId="2" applyFont="1" applyFill="1" applyBorder="1" applyAlignment="1">
      <alignment horizontal="center" vertical="center"/>
    </xf>
    <xf numFmtId="38" fontId="20" fillId="2" borderId="1" xfId="2" applyFont="1" applyFill="1" applyBorder="1" applyAlignment="1">
      <alignment horizontal="right" vertical="center"/>
    </xf>
    <xf numFmtId="0" fontId="21" fillId="2" borderId="0" xfId="1" applyFont="1" applyFill="1" applyBorder="1" applyAlignment="1">
      <alignment vertical="center"/>
    </xf>
    <xf numFmtId="0" fontId="14" fillId="2" borderId="0" xfId="1" applyFont="1" applyFill="1" applyAlignment="1">
      <alignment horizontal="left" vertical="center"/>
    </xf>
    <xf numFmtId="0" fontId="14" fillId="2" borderId="0" xfId="1" applyFont="1" applyFill="1" applyAlignment="1">
      <alignment horizontal="right" vertical="center"/>
    </xf>
    <xf numFmtId="0" fontId="16" fillId="2" borderId="0" xfId="1" applyFont="1" applyFill="1" applyBorder="1" applyAlignment="1">
      <alignment horizontal="right" vertical="center"/>
    </xf>
    <xf numFmtId="0" fontId="1" fillId="2" borderId="113" xfId="1" applyFill="1" applyBorder="1" applyAlignment="1">
      <alignment horizontal="center" vertical="center"/>
    </xf>
    <xf numFmtId="0" fontId="1" fillId="2" borderId="114" xfId="1" applyFill="1" applyBorder="1" applyAlignment="1">
      <alignment horizontal="center" vertical="center"/>
    </xf>
    <xf numFmtId="0" fontId="1" fillId="2" borderId="115" xfId="1" applyFill="1" applyBorder="1" applyAlignment="1">
      <alignment horizontal="center" vertical="center"/>
    </xf>
    <xf numFmtId="0" fontId="1" fillId="2" borderId="86" xfId="1" applyFill="1" applyBorder="1" applyAlignment="1">
      <alignment horizontal="center" vertical="center" wrapText="1"/>
    </xf>
    <xf numFmtId="0" fontId="1" fillId="2" borderId="61" xfId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38" fontId="1" fillId="2" borderId="25" xfId="2" applyFont="1" applyFill="1" applyBorder="1" applyAlignment="1">
      <alignment horizontal="right" vertical="center"/>
    </xf>
    <xf numFmtId="38" fontId="1" fillId="2" borderId="24" xfId="2" applyFont="1" applyFill="1" applyBorder="1" applyAlignment="1">
      <alignment horizontal="center" vertical="center"/>
    </xf>
    <xf numFmtId="38" fontId="1" fillId="2" borderId="0" xfId="2" applyFont="1" applyFill="1" applyBorder="1" applyAlignment="1">
      <alignment horizontal="right" vertical="center"/>
    </xf>
    <xf numFmtId="38" fontId="1" fillId="2" borderId="0" xfId="2" applyFont="1" applyFill="1" applyBorder="1" applyAlignment="1">
      <alignment horizontal="center" vertical="center" wrapText="1"/>
    </xf>
    <xf numFmtId="38" fontId="1" fillId="2" borderId="0" xfId="2" applyFont="1" applyFill="1" applyBorder="1" applyAlignment="1">
      <alignment horizontal="center" vertical="center"/>
    </xf>
    <xf numFmtId="0" fontId="1" fillId="2" borderId="55" xfId="1" applyFill="1" applyBorder="1" applyAlignment="1">
      <alignment horizontal="center" vertical="center"/>
    </xf>
    <xf numFmtId="182" fontId="1" fillId="2" borderId="0" xfId="1" applyNumberFormat="1" applyFill="1" applyBorder="1" applyAlignment="1">
      <alignment vertical="center"/>
    </xf>
    <xf numFmtId="38" fontId="1" fillId="2" borderId="0" xfId="2" quotePrefix="1" applyFont="1" applyFill="1" applyBorder="1" applyAlignment="1">
      <alignment horizontal="right" vertical="center"/>
    </xf>
    <xf numFmtId="182" fontId="1" fillId="2" borderId="0" xfId="1" applyNumberFormat="1" applyFill="1" applyBorder="1" applyAlignment="1">
      <alignment vertical="center"/>
    </xf>
    <xf numFmtId="0" fontId="1" fillId="2" borderId="58" xfId="1" applyFill="1" applyBorder="1" applyAlignment="1">
      <alignment horizontal="center" vertical="center"/>
    </xf>
    <xf numFmtId="38" fontId="1" fillId="2" borderId="28" xfId="2" applyFont="1" applyFill="1" applyBorder="1" applyAlignment="1">
      <alignment horizontal="center" vertical="center"/>
    </xf>
    <xf numFmtId="38" fontId="1" fillId="2" borderId="1" xfId="2" applyFont="1" applyFill="1" applyBorder="1" applyAlignment="1">
      <alignment horizontal="center" vertical="center"/>
    </xf>
    <xf numFmtId="0" fontId="8" fillId="2" borderId="2" xfId="1" applyFont="1" applyFill="1" applyBorder="1" applyAlignment="1">
      <alignment vertical="center"/>
    </xf>
    <xf numFmtId="0" fontId="16" fillId="2" borderId="2" xfId="1" applyFont="1" applyFill="1" applyBorder="1" applyAlignment="1">
      <alignment horizontal="right" vertical="center"/>
    </xf>
    <xf numFmtId="0" fontId="16" fillId="2" borderId="2" xfId="1" applyFont="1" applyFill="1" applyBorder="1" applyAlignment="1">
      <alignment vertical="center"/>
    </xf>
    <xf numFmtId="0" fontId="1" fillId="2" borderId="2" xfId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3" fontId="1" fillId="2" borderId="0" xfId="1" applyNumberFormat="1" applyFill="1" applyBorder="1" applyAlignment="1">
      <alignment vertical="center"/>
    </xf>
    <xf numFmtId="0" fontId="1" fillId="2" borderId="0" xfId="1" applyFill="1" applyAlignment="1">
      <alignment horizontal="right" vertical="center"/>
    </xf>
    <xf numFmtId="0" fontId="14" fillId="2" borderId="0" xfId="1" applyFont="1" applyFill="1" applyAlignment="1">
      <alignment vertical="center"/>
    </xf>
    <xf numFmtId="3" fontId="1" fillId="2" borderId="0" xfId="1" applyNumberFormat="1" applyFill="1" applyBorder="1" applyAlignment="1">
      <alignment horizontal="right" vertical="center"/>
    </xf>
    <xf numFmtId="0" fontId="16" fillId="2" borderId="0" xfId="1" applyFont="1" applyFill="1" applyAlignment="1">
      <alignment horizontal="right" vertical="center"/>
    </xf>
    <xf numFmtId="0" fontId="16" fillId="2" borderId="0" xfId="1" applyFont="1" applyFill="1" applyAlignment="1">
      <alignment vertical="center"/>
    </xf>
    <xf numFmtId="0" fontId="16" fillId="2" borderId="0" xfId="1" applyFont="1" applyFill="1" applyBorder="1" applyAlignment="1">
      <alignment vertical="center"/>
    </xf>
    <xf numFmtId="0" fontId="16" fillId="2" borderId="0" xfId="1" applyFont="1" applyFill="1" applyBorder="1" applyAlignment="1">
      <alignment horizontal="right" vertical="center"/>
    </xf>
    <xf numFmtId="0" fontId="17" fillId="2" borderId="0" xfId="1" applyFont="1" applyFill="1" applyBorder="1" applyAlignment="1">
      <alignment horizontal="right" vertical="center"/>
    </xf>
    <xf numFmtId="0" fontId="1" fillId="2" borderId="31" xfId="1" applyFill="1" applyBorder="1" applyAlignment="1">
      <alignment horizontal="center" vertical="center"/>
    </xf>
    <xf numFmtId="0" fontId="1" fillId="2" borderId="86" xfId="1" applyFill="1" applyBorder="1" applyAlignment="1">
      <alignment horizontal="center" vertical="center"/>
    </xf>
    <xf numFmtId="0" fontId="1" fillId="2" borderId="80" xfId="1" applyFill="1" applyBorder="1" applyAlignment="1">
      <alignment horizontal="center" vertical="center"/>
    </xf>
    <xf numFmtId="0" fontId="1" fillId="2" borderId="61" xfId="1" applyFill="1" applyBorder="1" applyAlignment="1">
      <alignment horizontal="center" vertical="center"/>
    </xf>
    <xf numFmtId="0" fontId="1" fillId="2" borderId="68" xfId="1" applyFill="1" applyBorder="1" applyAlignment="1">
      <alignment horizontal="center" vertical="center"/>
    </xf>
    <xf numFmtId="38" fontId="1" fillId="2" borderId="24" xfId="2" applyFont="1" applyFill="1" applyBorder="1" applyAlignment="1">
      <alignment horizontal="right" vertical="center"/>
    </xf>
    <xf numFmtId="178" fontId="1" fillId="2" borderId="24" xfId="1" applyNumberFormat="1" applyFill="1" applyBorder="1" applyAlignment="1">
      <alignment horizontal="center" vertical="center"/>
    </xf>
    <xf numFmtId="0" fontId="1" fillId="2" borderId="71" xfId="1" applyFill="1" applyBorder="1" applyAlignment="1">
      <alignment horizontal="center" vertical="center"/>
    </xf>
    <xf numFmtId="38" fontId="1" fillId="2" borderId="1" xfId="2" applyFont="1" applyFill="1" applyBorder="1" applyAlignment="1">
      <alignment horizontal="right" vertical="center"/>
    </xf>
    <xf numFmtId="178" fontId="1" fillId="2" borderId="1" xfId="1" applyNumberFormat="1" applyFill="1" applyBorder="1" applyAlignment="1">
      <alignment horizontal="center" vertical="center"/>
    </xf>
    <xf numFmtId="0" fontId="8" fillId="2" borderId="0" xfId="1" applyFont="1" applyFill="1" applyBorder="1" applyAlignment="1">
      <alignment vertical="center"/>
    </xf>
    <xf numFmtId="38" fontId="1" fillId="2" borderId="0" xfId="1" applyNumberFormat="1" applyFill="1" applyBorder="1" applyAlignment="1">
      <alignment vertical="center"/>
    </xf>
    <xf numFmtId="38" fontId="1" fillId="2" borderId="0" xfId="1" applyNumberFormat="1" applyFill="1" applyAlignment="1">
      <alignment vertical="center"/>
    </xf>
    <xf numFmtId="0" fontId="1" fillId="2" borderId="0" xfId="1" applyFill="1" applyBorder="1" applyAlignment="1">
      <alignment horizontal="distributed" vertical="center"/>
    </xf>
    <xf numFmtId="0" fontId="15" fillId="2" borderId="0" xfId="1" applyFont="1" applyFill="1" applyAlignment="1">
      <alignment vertical="center"/>
    </xf>
    <xf numFmtId="0" fontId="1" fillId="2" borderId="1" xfId="1" applyFill="1" applyBorder="1" applyAlignment="1">
      <alignment horizontal="right" vertical="center"/>
    </xf>
    <xf numFmtId="0" fontId="17" fillId="2" borderId="1" xfId="1" applyFont="1" applyFill="1" applyBorder="1" applyAlignment="1">
      <alignment horizontal="right" vertical="center"/>
    </xf>
    <xf numFmtId="0" fontId="20" fillId="2" borderId="31" xfId="1" applyFont="1" applyFill="1" applyBorder="1" applyAlignment="1">
      <alignment horizontal="right" vertical="center"/>
    </xf>
    <xf numFmtId="0" fontId="1" fillId="2" borderId="116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31" xfId="1" applyFill="1" applyBorder="1" applyAlignment="1">
      <alignment horizontal="center" vertical="center"/>
    </xf>
    <xf numFmtId="0" fontId="20" fillId="2" borderId="0" xfId="1" applyFont="1" applyFill="1" applyBorder="1" applyAlignment="1">
      <alignment vertical="center"/>
    </xf>
    <xf numFmtId="0" fontId="1" fillId="2" borderId="112" xfId="1" applyFill="1" applyBorder="1" applyAlignment="1">
      <alignment horizontal="center" vertical="center"/>
    </xf>
    <xf numFmtId="0" fontId="1" fillId="2" borderId="16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3" fontId="1" fillId="2" borderId="0" xfId="1" applyNumberFormat="1" applyFill="1" applyBorder="1" applyAlignment="1">
      <alignment horizontal="distributed" vertical="center"/>
    </xf>
    <xf numFmtId="0" fontId="1" fillId="2" borderId="22" xfId="1" applyFill="1" applyBorder="1" applyAlignment="1">
      <alignment horizontal="distributed" vertical="center"/>
    </xf>
    <xf numFmtId="38" fontId="5" fillId="2" borderId="0" xfId="2" applyFont="1" applyFill="1" applyBorder="1" applyAlignment="1">
      <alignment horizontal="right" vertical="center"/>
    </xf>
    <xf numFmtId="178" fontId="1" fillId="2" borderId="0" xfId="1" applyNumberFormat="1" applyFill="1" applyBorder="1" applyAlignment="1">
      <alignment vertical="center"/>
    </xf>
    <xf numFmtId="0" fontId="15" fillId="2" borderId="0" xfId="1" applyFont="1" applyFill="1" applyBorder="1" applyAlignment="1">
      <alignment vertical="center"/>
    </xf>
    <xf numFmtId="0" fontId="1" fillId="2" borderId="26" xfId="1" applyFill="1" applyBorder="1" applyAlignment="1">
      <alignment horizontal="distributed" vertical="center"/>
    </xf>
    <xf numFmtId="0" fontId="1" fillId="2" borderId="0" xfId="1" applyFill="1" applyBorder="1" applyAlignment="1">
      <alignment horizontal="right" vertical="center"/>
    </xf>
    <xf numFmtId="0" fontId="1" fillId="2" borderId="117" xfId="1" applyFill="1" applyBorder="1" applyAlignment="1">
      <alignment horizontal="distributed" vertical="center"/>
    </xf>
    <xf numFmtId="38" fontId="5" fillId="2" borderId="88" xfId="2" applyFont="1" applyFill="1" applyBorder="1" applyAlignment="1">
      <alignment horizontal="right" vertical="center"/>
    </xf>
    <xf numFmtId="178" fontId="1" fillId="2" borderId="88" xfId="1" applyNumberFormat="1" applyFill="1" applyBorder="1" applyAlignment="1">
      <alignment vertical="center"/>
    </xf>
    <xf numFmtId="38" fontId="1" fillId="2" borderId="88" xfId="2" applyFont="1" applyFill="1" applyBorder="1" applyAlignment="1">
      <alignment horizontal="right" vertical="center"/>
    </xf>
    <xf numFmtId="0" fontId="1" fillId="2" borderId="66" xfId="1" applyFill="1" applyBorder="1" applyAlignment="1">
      <alignment horizontal="distributed" vertical="center"/>
    </xf>
    <xf numFmtId="38" fontId="1" fillId="2" borderId="90" xfId="2" applyFont="1" applyFill="1" applyBorder="1" applyAlignment="1">
      <alignment horizontal="right" vertical="center"/>
    </xf>
    <xf numFmtId="178" fontId="1" fillId="2" borderId="90" xfId="1" applyNumberFormat="1" applyFill="1" applyBorder="1" applyAlignment="1">
      <alignment vertical="center"/>
    </xf>
    <xf numFmtId="178" fontId="1" fillId="2" borderId="1" xfId="1" applyNumberFormat="1" applyFill="1" applyBorder="1" applyAlignment="1">
      <alignment vertical="center"/>
    </xf>
    <xf numFmtId="0" fontId="16" fillId="2" borderId="0" xfId="1" applyFont="1" applyFill="1" applyBorder="1" applyAlignment="1">
      <alignment horizontal="left" vertical="center"/>
    </xf>
    <xf numFmtId="3" fontId="1" fillId="2" borderId="0" xfId="1" applyNumberFormat="1" applyFill="1" applyBorder="1" applyAlignment="1"/>
    <xf numFmtId="0" fontId="1" fillId="2" borderId="0" xfId="1" applyFill="1" applyBorder="1" applyAlignment="1">
      <alignment horizontal="center"/>
    </xf>
    <xf numFmtId="0" fontId="1" fillId="2" borderId="0" xfId="1" applyFill="1" applyBorder="1" applyAlignment="1"/>
    <xf numFmtId="0" fontId="1" fillId="2" borderId="0" xfId="1" applyFill="1" applyBorder="1" applyAlignment="1">
      <alignment horizontal="right"/>
    </xf>
    <xf numFmtId="3" fontId="1" fillId="2" borderId="0" xfId="1" applyNumberFormat="1" applyFill="1" applyBorder="1" applyAlignment="1">
      <alignment horizontal="right"/>
    </xf>
    <xf numFmtId="0" fontId="1" fillId="2" borderId="0" xfId="1" applyFill="1" applyAlignment="1">
      <alignment horizontal="right"/>
    </xf>
    <xf numFmtId="0" fontId="2" fillId="0" borderId="0" xfId="3" applyFont="1" applyFill="1"/>
    <xf numFmtId="0" fontId="22" fillId="0" borderId="0" xfId="3" applyFont="1" applyFill="1"/>
    <xf numFmtId="0" fontId="7" fillId="0" borderId="0" xfId="3" applyFont="1" applyFill="1"/>
    <xf numFmtId="0" fontId="22" fillId="0" borderId="0" xfId="1" applyFont="1"/>
    <xf numFmtId="0" fontId="7" fillId="0" borderId="1" xfId="3" applyFont="1" applyFill="1" applyBorder="1"/>
    <xf numFmtId="0" fontId="7" fillId="0" borderId="1" xfId="3" applyFont="1" applyFill="1" applyBorder="1" applyAlignment="1">
      <alignment horizontal="right"/>
    </xf>
    <xf numFmtId="0" fontId="7" fillId="0" borderId="0" xfId="1" applyFont="1"/>
    <xf numFmtId="0" fontId="7" fillId="0" borderId="31" xfId="3" applyFont="1" applyFill="1" applyBorder="1" applyAlignment="1">
      <alignment vertical="center"/>
    </xf>
    <xf numFmtId="0" fontId="7" fillId="0" borderId="118" xfId="3" applyFont="1" applyFill="1" applyBorder="1" applyAlignment="1">
      <alignment vertical="center"/>
    </xf>
    <xf numFmtId="0" fontId="7" fillId="0" borderId="119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43" xfId="3" applyFont="1" applyFill="1" applyBorder="1" applyAlignment="1">
      <alignment vertical="center"/>
    </xf>
    <xf numFmtId="0" fontId="7" fillId="0" borderId="107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49" xfId="3" applyFont="1" applyFill="1" applyBorder="1" applyAlignment="1"/>
    <xf numFmtId="0" fontId="7" fillId="0" borderId="50" xfId="3" applyFont="1" applyFill="1" applyBorder="1" applyAlignment="1"/>
    <xf numFmtId="38" fontId="7" fillId="0" borderId="19" xfId="2" applyFont="1" applyFill="1" applyBorder="1" applyAlignment="1">
      <alignment horizontal="right"/>
    </xf>
    <xf numFmtId="3" fontId="7" fillId="0" borderId="18" xfId="3" applyNumberFormat="1" applyFont="1" applyFill="1" applyBorder="1" applyAlignment="1">
      <alignment horizontal="right"/>
    </xf>
    <xf numFmtId="0" fontId="7" fillId="0" borderId="51" xfId="3" applyFont="1" applyFill="1" applyBorder="1"/>
    <xf numFmtId="0" fontId="7" fillId="0" borderId="49" xfId="3" applyFont="1" applyFill="1" applyBorder="1"/>
    <xf numFmtId="38" fontId="7" fillId="0" borderId="120" xfId="2" applyFont="1" applyFill="1" applyBorder="1" applyAlignment="1">
      <alignment horizontal="right"/>
    </xf>
    <xf numFmtId="3" fontId="7" fillId="0" borderId="121" xfId="3" applyNumberFormat="1" applyFont="1" applyFill="1" applyBorder="1" applyAlignment="1">
      <alignment horizontal="right"/>
    </xf>
    <xf numFmtId="0" fontId="7" fillId="0" borderId="25" xfId="3" applyFont="1" applyFill="1" applyBorder="1"/>
    <xf numFmtId="38" fontId="7" fillId="0" borderId="25" xfId="2" applyFont="1" applyFill="1" applyBorder="1"/>
    <xf numFmtId="3" fontId="7" fillId="0" borderId="0" xfId="3" applyNumberFormat="1" applyFont="1" applyFill="1" applyBorder="1"/>
    <xf numFmtId="0" fontId="7" fillId="0" borderId="25" xfId="3" applyFont="1" applyFill="1" applyBorder="1"/>
    <xf numFmtId="0" fontId="7" fillId="0" borderId="55" xfId="3" applyFont="1" applyFill="1" applyBorder="1"/>
    <xf numFmtId="0" fontId="7" fillId="0" borderId="25" xfId="3" applyFont="1" applyFill="1" applyBorder="1" applyAlignment="1"/>
    <xf numFmtId="0" fontId="7" fillId="0" borderId="55" xfId="1" applyFont="1" applyFill="1" applyBorder="1" applyAlignment="1"/>
    <xf numFmtId="38" fontId="7" fillId="0" borderId="15" xfId="2" applyFont="1" applyFill="1" applyBorder="1"/>
    <xf numFmtId="3" fontId="7" fillId="0" borderId="13" xfId="3" applyNumberFormat="1" applyFont="1" applyFill="1" applyBorder="1"/>
    <xf numFmtId="0" fontId="7" fillId="0" borderId="8" xfId="3" applyFont="1" applyFill="1" applyBorder="1"/>
    <xf numFmtId="0" fontId="7" fillId="0" borderId="43" xfId="3" applyFont="1" applyFill="1" applyBorder="1"/>
    <xf numFmtId="38" fontId="7" fillId="0" borderId="15" xfId="2" applyFont="1" applyFill="1" applyBorder="1" applyAlignment="1">
      <alignment horizontal="right"/>
    </xf>
    <xf numFmtId="3" fontId="7" fillId="0" borderId="13" xfId="3" applyNumberFormat="1" applyFont="1" applyFill="1" applyBorder="1" applyAlignment="1">
      <alignment horizontal="right"/>
    </xf>
    <xf numFmtId="0" fontId="7" fillId="0" borderId="50" xfId="3" applyFont="1" applyFill="1" applyBorder="1"/>
    <xf numFmtId="0" fontId="7" fillId="0" borderId="8" xfId="3" applyFont="1" applyFill="1" applyBorder="1"/>
    <xf numFmtId="0" fontId="7" fillId="0" borderId="43" xfId="3" applyFont="1" applyFill="1" applyBorder="1"/>
    <xf numFmtId="38" fontId="7" fillId="0" borderId="120" xfId="2" applyFont="1" applyFill="1" applyBorder="1"/>
    <xf numFmtId="3" fontId="7" fillId="0" borderId="121" xfId="3" applyNumberFormat="1" applyFont="1" applyFill="1" applyBorder="1"/>
    <xf numFmtId="38" fontId="7" fillId="0" borderId="21" xfId="2" applyFont="1" applyFill="1" applyBorder="1" applyAlignment="1">
      <alignment horizontal="right"/>
    </xf>
    <xf numFmtId="3" fontId="7" fillId="0" borderId="24" xfId="3" applyNumberFormat="1" applyFont="1" applyFill="1" applyBorder="1" applyAlignment="1">
      <alignment horizontal="right"/>
    </xf>
    <xf numFmtId="3" fontId="7" fillId="0" borderId="0" xfId="3" applyNumberFormat="1" applyFont="1" applyFill="1" applyBorder="1" applyAlignment="1">
      <alignment horizontal="right"/>
    </xf>
    <xf numFmtId="0" fontId="7" fillId="0" borderId="0" xfId="3" applyFont="1" applyFill="1" applyBorder="1"/>
    <xf numFmtId="38" fontId="7" fillId="0" borderId="25" xfId="2" applyFont="1" applyFill="1" applyBorder="1" applyAlignment="1">
      <alignment horizontal="right"/>
    </xf>
    <xf numFmtId="0" fontId="7" fillId="0" borderId="7" xfId="3" applyFont="1" applyFill="1" applyBorder="1"/>
    <xf numFmtId="38" fontId="7" fillId="0" borderId="8" xfId="2" applyFont="1" applyFill="1" applyBorder="1" applyAlignment="1">
      <alignment horizontal="right"/>
    </xf>
    <xf numFmtId="3" fontId="7" fillId="0" borderId="7" xfId="3" applyNumberFormat="1" applyFont="1" applyFill="1" applyBorder="1" applyAlignment="1">
      <alignment horizontal="right"/>
    </xf>
    <xf numFmtId="0" fontId="7" fillId="0" borderId="18" xfId="3" applyFont="1" applyFill="1" applyBorder="1" applyAlignment="1"/>
    <xf numFmtId="0" fontId="7" fillId="0" borderId="20" xfId="3" applyFont="1" applyFill="1" applyBorder="1" applyAlignment="1"/>
    <xf numFmtId="0" fontId="7" fillId="0" borderId="26" xfId="3" applyFont="1" applyFill="1" applyBorder="1" applyAlignment="1"/>
    <xf numFmtId="0" fontId="7" fillId="0" borderId="23" xfId="3" applyFont="1" applyFill="1" applyBorder="1" applyAlignment="1"/>
    <xf numFmtId="0" fontId="7" fillId="0" borderId="24" xfId="1" applyFont="1" applyFill="1" applyBorder="1" applyAlignment="1"/>
    <xf numFmtId="0" fontId="7" fillId="0" borderId="122" xfId="1" applyFont="1" applyFill="1" applyBorder="1" applyAlignment="1"/>
    <xf numFmtId="0" fontId="7" fillId="0" borderId="27" xfId="3" applyFont="1" applyFill="1" applyBorder="1" applyAlignment="1"/>
    <xf numFmtId="0" fontId="7" fillId="0" borderId="0" xfId="1" applyFont="1" applyFill="1" applyAlignment="1"/>
    <xf numFmtId="0" fontId="7" fillId="0" borderId="87" xfId="3" applyFont="1" applyFill="1" applyBorder="1" applyAlignment="1"/>
    <xf numFmtId="0" fontId="7" fillId="0" borderId="123" xfId="3" applyFont="1" applyFill="1" applyBorder="1" applyAlignment="1"/>
    <xf numFmtId="0" fontId="7" fillId="0" borderId="124" xfId="1" applyFont="1" applyFill="1" applyBorder="1" applyAlignment="1"/>
    <xf numFmtId="0" fontId="7" fillId="0" borderId="125" xfId="1" applyFont="1" applyFill="1" applyBorder="1" applyAlignment="1"/>
    <xf numFmtId="0" fontId="7" fillId="0" borderId="126" xfId="3" applyFont="1" applyFill="1" applyBorder="1" applyAlignment="1">
      <alignment horizontal="center"/>
    </xf>
    <xf numFmtId="0" fontId="7" fillId="0" borderId="126" xfId="1" applyFont="1" applyFill="1" applyBorder="1" applyAlignment="1"/>
    <xf numFmtId="0" fontId="7" fillId="0" borderId="127" xfId="1" applyFont="1" applyFill="1" applyBorder="1" applyAlignment="1"/>
    <xf numFmtId="38" fontId="7" fillId="0" borderId="128" xfId="2" applyFont="1" applyFill="1" applyBorder="1" applyAlignment="1">
      <alignment horizontal="right"/>
    </xf>
    <xf numFmtId="3" fontId="7" fillId="0" borderId="126" xfId="3" applyNumberFormat="1" applyFont="1" applyFill="1" applyBorder="1" applyAlignment="1">
      <alignment horizontal="right"/>
    </xf>
    <xf numFmtId="0" fontId="7" fillId="0" borderId="2" xfId="3" applyFont="1" applyFill="1" applyBorder="1"/>
    <xf numFmtId="0" fontId="7" fillId="0" borderId="0" xfId="3" applyFont="1" applyFill="1" applyBorder="1" applyAlignment="1"/>
    <xf numFmtId="0" fontId="2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5" fillId="0" borderId="1" xfId="1" applyFont="1" applyFill="1" applyBorder="1" applyAlignment="1">
      <alignment horizontal="right"/>
    </xf>
    <xf numFmtId="0" fontId="24" fillId="0" borderId="129" xfId="1" applyFont="1" applyFill="1" applyBorder="1" applyAlignment="1">
      <alignment horizontal="center" vertical="center"/>
    </xf>
    <xf numFmtId="0" fontId="24" fillId="0" borderId="130" xfId="1" applyFont="1" applyFill="1" applyBorder="1" applyAlignment="1">
      <alignment horizontal="center" vertical="center"/>
    </xf>
    <xf numFmtId="0" fontId="5" fillId="0" borderId="91" xfId="1" applyFont="1" applyFill="1" applyBorder="1" applyAlignment="1">
      <alignment horizontal="center" vertical="center"/>
    </xf>
    <xf numFmtId="0" fontId="5" fillId="0" borderId="131" xfId="1" applyFont="1" applyFill="1" applyBorder="1" applyAlignment="1">
      <alignment horizontal="center" vertical="center"/>
    </xf>
    <xf numFmtId="0" fontId="5" fillId="0" borderId="132" xfId="1" applyFont="1" applyFill="1" applyBorder="1" applyAlignment="1">
      <alignment horizontal="center" vertical="center"/>
    </xf>
    <xf numFmtId="0" fontId="5" fillId="0" borderId="133" xfId="1" applyFont="1" applyFill="1" applyBorder="1" applyAlignment="1">
      <alignment horizontal="center" vertical="center"/>
    </xf>
    <xf numFmtId="0" fontId="25" fillId="0" borderId="134" xfId="1" applyFont="1" applyFill="1" applyBorder="1" applyAlignment="1">
      <alignment horizontal="center" vertical="center"/>
    </xf>
    <xf numFmtId="0" fontId="25" fillId="0" borderId="135" xfId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  <xf numFmtId="0" fontId="21" fillId="0" borderId="136" xfId="1" applyFont="1" applyFill="1" applyBorder="1" applyAlignment="1">
      <alignment horizontal="center" vertical="center" wrapText="1"/>
    </xf>
    <xf numFmtId="0" fontId="5" fillId="0" borderId="137" xfId="1" applyFont="1" applyFill="1" applyBorder="1" applyAlignment="1">
      <alignment horizontal="center" vertical="center"/>
    </xf>
    <xf numFmtId="0" fontId="21" fillId="0" borderId="138" xfId="1" applyFont="1" applyFill="1" applyBorder="1" applyAlignment="1">
      <alignment horizontal="center" vertical="center" wrapText="1"/>
    </xf>
    <xf numFmtId="0" fontId="5" fillId="0" borderId="134" xfId="1" applyFont="1" applyFill="1" applyBorder="1" applyAlignment="1">
      <alignment horizontal="center" vertical="center" wrapText="1"/>
    </xf>
    <xf numFmtId="0" fontId="5" fillId="0" borderId="135" xfId="1" applyFont="1" applyFill="1" applyBorder="1" applyAlignment="1">
      <alignment horizontal="center" vertical="center" wrapText="1"/>
    </xf>
    <xf numFmtId="0" fontId="5" fillId="0" borderId="139" xfId="1" applyFont="1" applyFill="1" applyBorder="1" applyAlignment="1">
      <alignment vertical="center"/>
    </xf>
    <xf numFmtId="183" fontId="5" fillId="0" borderId="140" xfId="1" applyNumberFormat="1" applyFont="1" applyFill="1" applyBorder="1" applyAlignment="1">
      <alignment vertical="center"/>
    </xf>
    <xf numFmtId="0" fontId="5" fillId="0" borderId="139" xfId="1" applyFont="1" applyFill="1" applyBorder="1" applyAlignment="1">
      <alignment horizontal="right" vertical="center"/>
    </xf>
    <xf numFmtId="184" fontId="5" fillId="0" borderId="141" xfId="1" applyNumberFormat="1" applyFont="1" applyFill="1" applyBorder="1" applyAlignment="1">
      <alignment vertical="center"/>
    </xf>
    <xf numFmtId="38" fontId="5" fillId="0" borderId="139" xfId="2" applyFont="1" applyFill="1" applyBorder="1" applyAlignment="1">
      <alignment horizontal="right" vertical="center"/>
    </xf>
    <xf numFmtId="38" fontId="5" fillId="0" borderId="142" xfId="2" applyFont="1" applyFill="1" applyBorder="1" applyAlignment="1">
      <alignment vertical="center"/>
    </xf>
    <xf numFmtId="183" fontId="5" fillId="0" borderId="143" xfId="1" applyNumberFormat="1" applyFont="1" applyFill="1" applyBorder="1" applyAlignment="1">
      <alignment vertical="center"/>
    </xf>
    <xf numFmtId="3" fontId="5" fillId="0" borderId="142" xfId="1" applyNumberFormat="1" applyFont="1" applyFill="1" applyBorder="1" applyAlignment="1">
      <alignment horizontal="right" vertical="center"/>
    </xf>
    <xf numFmtId="184" fontId="5" fillId="0" borderId="135" xfId="1" applyNumberFormat="1" applyFont="1" applyFill="1" applyBorder="1" applyAlignment="1">
      <alignment vertical="center"/>
    </xf>
    <xf numFmtId="3" fontId="5" fillId="0" borderId="106" xfId="1" applyNumberFormat="1" applyFont="1" applyFill="1" applyBorder="1" applyAlignment="1">
      <alignment vertical="center"/>
    </xf>
    <xf numFmtId="38" fontId="5" fillId="0" borderId="144" xfId="2" applyFont="1" applyFill="1" applyBorder="1" applyAlignment="1">
      <alignment vertical="center"/>
    </xf>
    <xf numFmtId="183" fontId="5" fillId="0" borderId="145" xfId="1" applyNumberFormat="1" applyFont="1" applyFill="1" applyBorder="1" applyAlignment="1">
      <alignment vertical="center"/>
    </xf>
    <xf numFmtId="3" fontId="5" fillId="0" borderId="142" xfId="1" applyNumberFormat="1" applyFont="1" applyFill="1" applyBorder="1" applyAlignment="1">
      <alignment vertical="center"/>
    </xf>
    <xf numFmtId="184" fontId="5" fillId="0" borderId="146" xfId="1" applyNumberFormat="1" applyFont="1" applyFill="1" applyBorder="1" applyAlignment="1">
      <alignment vertical="center"/>
    </xf>
    <xf numFmtId="184" fontId="5" fillId="0" borderId="143" xfId="1" applyNumberFormat="1" applyFont="1" applyFill="1" applyBorder="1" applyAlignment="1">
      <alignment vertical="center"/>
    </xf>
    <xf numFmtId="183" fontId="25" fillId="0" borderId="143" xfId="1" applyNumberFormat="1" applyFont="1" applyFill="1" applyBorder="1" applyAlignment="1">
      <alignment vertical="center"/>
    </xf>
    <xf numFmtId="3" fontId="5" fillId="0" borderId="16" xfId="1" applyNumberFormat="1" applyFont="1" applyFill="1" applyBorder="1" applyAlignment="1">
      <alignment vertical="center"/>
    </xf>
    <xf numFmtId="184" fontId="5" fillId="0" borderId="147" xfId="1" applyNumberFormat="1" applyFont="1" applyFill="1" applyBorder="1" applyAlignment="1">
      <alignment vertical="center"/>
    </xf>
    <xf numFmtId="3" fontId="5" fillId="0" borderId="26" xfId="1" applyNumberFormat="1" applyFont="1" applyFill="1" applyBorder="1" applyAlignment="1">
      <alignment vertical="center"/>
    </xf>
    <xf numFmtId="184" fontId="5" fillId="0" borderId="148" xfId="1" applyNumberFormat="1" applyFont="1" applyFill="1" applyBorder="1" applyAlignment="1">
      <alignment vertical="center"/>
    </xf>
    <xf numFmtId="38" fontId="5" fillId="0" borderId="149" xfId="2" applyFont="1" applyFill="1" applyBorder="1" applyAlignment="1">
      <alignment vertical="center"/>
    </xf>
    <xf numFmtId="183" fontId="5" fillId="0" borderId="150" xfId="1" applyNumberFormat="1" applyFont="1" applyFill="1" applyBorder="1" applyAlignment="1">
      <alignment vertical="center"/>
    </xf>
    <xf numFmtId="183" fontId="5" fillId="0" borderId="151" xfId="1" applyNumberFormat="1" applyFont="1" applyFill="1" applyBorder="1" applyAlignment="1">
      <alignment vertical="center"/>
    </xf>
    <xf numFmtId="3" fontId="5" fillId="0" borderId="152" xfId="1" applyNumberFormat="1" applyFont="1" applyFill="1" applyBorder="1" applyAlignment="1">
      <alignment vertical="center"/>
    </xf>
    <xf numFmtId="184" fontId="5" fillId="0" borderId="153" xfId="1" applyNumberFormat="1" applyFont="1" applyFill="1" applyBorder="1" applyAlignment="1">
      <alignment vertical="center"/>
    </xf>
    <xf numFmtId="0" fontId="5" fillId="0" borderId="154" xfId="1" applyFont="1" applyFill="1" applyBorder="1" applyAlignment="1">
      <alignment horizontal="center" vertical="center"/>
    </xf>
    <xf numFmtId="0" fontId="5" fillId="0" borderId="155" xfId="1" applyFont="1" applyFill="1" applyBorder="1" applyAlignment="1">
      <alignment horizontal="center" vertical="center"/>
    </xf>
    <xf numFmtId="3" fontId="25" fillId="0" borderId="156" xfId="1" applyNumberFormat="1" applyFont="1" applyFill="1" applyBorder="1" applyAlignment="1">
      <alignment vertical="center"/>
    </xf>
    <xf numFmtId="183" fontId="5" fillId="0" borderId="157" xfId="1" applyNumberFormat="1" applyFont="1" applyFill="1" applyBorder="1" applyAlignment="1">
      <alignment vertical="center"/>
    </xf>
    <xf numFmtId="3" fontId="5" fillId="0" borderId="156" xfId="1" applyNumberFormat="1" applyFont="1" applyFill="1" applyBorder="1" applyAlignment="1">
      <alignment vertical="center"/>
    </xf>
    <xf numFmtId="183" fontId="5" fillId="0" borderId="158" xfId="1" applyNumberFormat="1" applyFont="1" applyFill="1" applyBorder="1" applyAlignment="1">
      <alignment vertical="center"/>
    </xf>
    <xf numFmtId="3" fontId="5" fillId="0" borderId="71" xfId="1" applyNumberFormat="1" applyFont="1" applyFill="1" applyBorder="1" applyAlignment="1">
      <alignment horizontal="right" vertical="center"/>
    </xf>
    <xf numFmtId="183" fontId="5" fillId="0" borderId="159" xfId="1" applyNumberFormat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right"/>
    </xf>
    <xf numFmtId="0" fontId="5" fillId="0" borderId="160" xfId="1" applyFont="1" applyFill="1" applyBorder="1" applyAlignment="1">
      <alignment horizontal="center" vertical="center"/>
    </xf>
    <xf numFmtId="0" fontId="5" fillId="0" borderId="78" xfId="1" applyFont="1" applyFill="1" applyBorder="1" applyAlignment="1">
      <alignment horizontal="center" vertical="center"/>
    </xf>
    <xf numFmtId="0" fontId="5" fillId="0" borderId="80" xfId="1" applyFont="1" applyFill="1" applyBorder="1" applyAlignment="1">
      <alignment horizontal="center" vertical="center"/>
    </xf>
    <xf numFmtId="0" fontId="5" fillId="0" borderId="86" xfId="1" applyFont="1" applyFill="1" applyBorder="1" applyAlignment="1">
      <alignment horizontal="center" vertical="center"/>
    </xf>
    <xf numFmtId="0" fontId="5" fillId="0" borderId="100" xfId="1" applyFont="1" applyFill="1" applyBorder="1" applyAlignment="1">
      <alignment horizontal="center" vertical="center"/>
    </xf>
    <xf numFmtId="0" fontId="5" fillId="0" borderId="101" xfId="1" applyFont="1" applyFill="1" applyBorder="1" applyAlignment="1">
      <alignment horizontal="center" vertical="center"/>
    </xf>
    <xf numFmtId="185" fontId="5" fillId="0" borderId="0" xfId="1" applyNumberFormat="1" applyFont="1" applyFill="1" applyAlignment="1">
      <alignment vertical="center"/>
    </xf>
    <xf numFmtId="0" fontId="5" fillId="0" borderId="161" xfId="1" applyFont="1" applyFill="1" applyBorder="1" applyAlignment="1">
      <alignment horizontal="center" vertical="center"/>
    </xf>
    <xf numFmtId="3" fontId="5" fillId="0" borderId="111" xfId="1" applyNumberFormat="1" applyFont="1" applyFill="1" applyBorder="1" applyAlignment="1">
      <alignment horizontal="right" vertical="center"/>
    </xf>
    <xf numFmtId="3" fontId="5" fillId="0" borderId="162" xfId="1" applyNumberFormat="1" applyFont="1" applyFill="1" applyBorder="1" applyAlignment="1">
      <alignment horizontal="right" vertical="center"/>
    </xf>
    <xf numFmtId="185" fontId="5" fillId="0" borderId="162" xfId="1" applyNumberFormat="1" applyFont="1" applyFill="1" applyBorder="1" applyAlignment="1">
      <alignment horizontal="right" vertical="center"/>
    </xf>
    <xf numFmtId="185" fontId="5" fillId="0" borderId="140" xfId="1" applyNumberFormat="1" applyFont="1" applyFill="1" applyBorder="1" applyAlignment="1">
      <alignment horizontal="right" vertical="center"/>
    </xf>
    <xf numFmtId="185" fontId="5" fillId="0" borderId="0" xfId="1" applyNumberFormat="1" applyFont="1" applyFill="1" applyBorder="1" applyAlignment="1">
      <alignment vertical="center"/>
    </xf>
    <xf numFmtId="0" fontId="5" fillId="0" borderId="163" xfId="1" applyFont="1" applyFill="1" applyBorder="1" applyAlignment="1">
      <alignment horizontal="center" vertical="center"/>
    </xf>
    <xf numFmtId="0" fontId="5" fillId="0" borderId="117" xfId="1" applyFont="1" applyFill="1" applyBorder="1" applyAlignment="1">
      <alignment horizontal="center" vertical="center"/>
    </xf>
    <xf numFmtId="3" fontId="5" fillId="0" borderId="164" xfId="1" applyNumberFormat="1" applyFont="1" applyFill="1" applyBorder="1" applyAlignment="1">
      <alignment horizontal="right" vertical="center"/>
    </xf>
    <xf numFmtId="3" fontId="5" fillId="0" borderId="165" xfId="1" applyNumberFormat="1" applyFont="1" applyFill="1" applyBorder="1" applyAlignment="1">
      <alignment horizontal="right" vertical="center"/>
    </xf>
    <xf numFmtId="185" fontId="5" fillId="0" borderId="165" xfId="1" applyNumberFormat="1" applyFont="1" applyFill="1" applyBorder="1" applyAlignment="1">
      <alignment horizontal="right" vertical="center"/>
    </xf>
    <xf numFmtId="185" fontId="5" fillId="0" borderId="151" xfId="1" applyNumberFormat="1" applyFont="1" applyFill="1" applyBorder="1" applyAlignment="1">
      <alignment horizontal="right" vertical="center"/>
    </xf>
    <xf numFmtId="0" fontId="5" fillId="0" borderId="166" xfId="1" applyFont="1" applyFill="1" applyBorder="1" applyAlignment="1">
      <alignment horizontal="center" vertical="center"/>
    </xf>
    <xf numFmtId="0" fontId="5" fillId="0" borderId="167" xfId="1" applyFont="1" applyFill="1" applyBorder="1" applyAlignment="1">
      <alignment horizontal="center" vertical="center"/>
    </xf>
    <xf numFmtId="3" fontId="5" fillId="0" borderId="168" xfId="1" applyNumberFormat="1" applyFont="1" applyFill="1" applyBorder="1" applyAlignment="1">
      <alignment horizontal="right" vertical="center"/>
    </xf>
    <xf numFmtId="185" fontId="5" fillId="0" borderId="169" xfId="1" applyNumberFormat="1" applyFont="1" applyFill="1" applyBorder="1" applyAlignment="1">
      <alignment horizontal="right" vertical="center"/>
    </xf>
    <xf numFmtId="185" fontId="5" fillId="0" borderId="170" xfId="1" applyNumberFormat="1" applyFont="1" applyFill="1" applyBorder="1" applyAlignment="1">
      <alignment horizontal="right" vertical="center"/>
    </xf>
    <xf numFmtId="0" fontId="14" fillId="2" borderId="0" xfId="1" applyFont="1" applyFill="1" applyBorder="1"/>
    <xf numFmtId="0" fontId="1" fillId="2" borderId="0" xfId="1" applyFill="1" applyBorder="1" applyAlignment="1">
      <alignment horizontal="distributed"/>
    </xf>
    <xf numFmtId="38" fontId="1" fillId="2" borderId="0" xfId="1" applyNumberFormat="1" applyFill="1" applyBorder="1"/>
    <xf numFmtId="38" fontId="1" fillId="2" borderId="0" xfId="1" applyNumberFormat="1" applyFill="1"/>
    <xf numFmtId="0" fontId="20" fillId="2" borderId="5" xfId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vertical="center"/>
    </xf>
    <xf numFmtId="0" fontId="20" fillId="2" borderId="0" xfId="1" applyFont="1" applyFill="1" applyBorder="1" applyAlignment="1">
      <alignment horizontal="right"/>
    </xf>
    <xf numFmtId="0" fontId="1" fillId="2" borderId="0" xfId="1" applyFill="1" applyBorder="1" applyAlignment="1">
      <alignment horizontal="left" vertical="center"/>
    </xf>
    <xf numFmtId="0" fontId="1" fillId="2" borderId="0" xfId="1" applyFill="1" applyAlignment="1">
      <alignment horizontal="left" vertical="center"/>
    </xf>
    <xf numFmtId="38" fontId="1" fillId="2" borderId="0" xfId="2" applyFont="1" applyFill="1" applyBorder="1" applyAlignment="1">
      <alignment horizontal="left" vertical="center"/>
    </xf>
    <xf numFmtId="38" fontId="1" fillId="2" borderId="0" xfId="2" applyFont="1" applyFill="1" applyBorder="1" applyAlignment="1">
      <alignment vertical="center"/>
    </xf>
    <xf numFmtId="0" fontId="1" fillId="2" borderId="61" xfId="1" applyFill="1" applyBorder="1" applyAlignment="1">
      <alignment horizontal="center" vertical="center"/>
    </xf>
    <xf numFmtId="0" fontId="1" fillId="2" borderId="37" xfId="1" applyFill="1" applyBorder="1" applyAlignment="1">
      <alignment horizontal="center" vertical="center"/>
    </xf>
    <xf numFmtId="0" fontId="1" fillId="2" borderId="24" xfId="1" applyFill="1" applyBorder="1" applyAlignment="1">
      <alignment horizontal="center" vertical="center"/>
    </xf>
    <xf numFmtId="38" fontId="1" fillId="2" borderId="23" xfId="2" applyFont="1" applyFill="1" applyBorder="1" applyAlignment="1">
      <alignment vertical="center"/>
    </xf>
    <xf numFmtId="38" fontId="1" fillId="2" borderId="24" xfId="2" applyFont="1" applyFill="1" applyBorder="1" applyAlignment="1">
      <alignment vertical="center"/>
    </xf>
    <xf numFmtId="38" fontId="1" fillId="2" borderId="27" xfId="2" applyFont="1" applyFill="1" applyBorder="1" applyAlignment="1">
      <alignment vertical="center"/>
    </xf>
    <xf numFmtId="0" fontId="1" fillId="2" borderId="88" xfId="1" applyFill="1" applyBorder="1" applyAlignment="1">
      <alignment horizontal="center" vertical="center"/>
    </xf>
    <xf numFmtId="38" fontId="1" fillId="2" borderId="171" xfId="2" applyFont="1" applyFill="1" applyBorder="1" applyAlignment="1">
      <alignment vertical="center"/>
    </xf>
    <xf numFmtId="38" fontId="1" fillId="2" borderId="88" xfId="2" applyFont="1" applyFill="1" applyBorder="1" applyAlignment="1">
      <alignment vertical="center"/>
    </xf>
    <xf numFmtId="0" fontId="1" fillId="2" borderId="90" xfId="1" applyFill="1" applyBorder="1" applyAlignment="1">
      <alignment horizontal="center" vertical="center"/>
    </xf>
    <xf numFmtId="38" fontId="1" fillId="2" borderId="172" xfId="2" applyFont="1" applyFill="1" applyBorder="1" applyAlignment="1">
      <alignment vertical="center"/>
    </xf>
    <xf numFmtId="38" fontId="1" fillId="2" borderId="90" xfId="2" applyFont="1" applyFill="1" applyBorder="1" applyAlignment="1">
      <alignment vertical="center"/>
    </xf>
    <xf numFmtId="178" fontId="1" fillId="2" borderId="0" xfId="1" applyNumberFormat="1" applyFill="1" applyBorder="1" applyAlignment="1">
      <alignment horizontal="left" vertical="center"/>
    </xf>
    <xf numFmtId="38" fontId="1" fillId="2" borderId="1" xfId="2" applyFont="1" applyFill="1" applyBorder="1" applyAlignment="1">
      <alignment vertical="center"/>
    </xf>
    <xf numFmtId="38" fontId="1" fillId="2" borderId="1" xfId="2" applyFont="1" applyFill="1" applyBorder="1" applyAlignment="1">
      <alignment horizontal="left" vertical="center"/>
    </xf>
    <xf numFmtId="178" fontId="1" fillId="2" borderId="1" xfId="1" applyNumberFormat="1" applyFill="1" applyBorder="1" applyAlignment="1">
      <alignment horizontal="left" vertical="center"/>
    </xf>
    <xf numFmtId="0" fontId="1" fillId="2" borderId="13" xfId="1" applyFill="1" applyBorder="1" applyAlignment="1">
      <alignment horizontal="center" vertical="center"/>
    </xf>
    <xf numFmtId="0" fontId="1" fillId="2" borderId="112" xfId="1" applyFill="1" applyBorder="1" applyAlignment="1">
      <alignment horizontal="center" vertical="center" wrapText="1"/>
    </xf>
    <xf numFmtId="0" fontId="1" fillId="2" borderId="13" xfId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/>
    </xf>
    <xf numFmtId="0" fontId="5" fillId="2" borderId="78" xfId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right" vertical="center"/>
    </xf>
    <xf numFmtId="180" fontId="1" fillId="2" borderId="24" xfId="2" applyNumberFormat="1" applyFont="1" applyFill="1" applyBorder="1" applyAlignment="1">
      <alignment horizontal="right" vertical="center"/>
    </xf>
    <xf numFmtId="0" fontId="1" fillId="2" borderId="88" xfId="1" applyFill="1" applyBorder="1" applyAlignment="1">
      <alignment horizontal="right" vertical="center"/>
    </xf>
    <xf numFmtId="180" fontId="1" fillId="2" borderId="88" xfId="2" applyNumberFormat="1" applyFont="1" applyFill="1" applyBorder="1" applyAlignment="1">
      <alignment horizontal="right" vertical="center"/>
    </xf>
    <xf numFmtId="0" fontId="1" fillId="2" borderId="90" xfId="1" applyFill="1" applyBorder="1" applyAlignment="1">
      <alignment horizontal="right" vertical="center"/>
    </xf>
    <xf numFmtId="180" fontId="1" fillId="2" borderId="90" xfId="1" applyNumberFormat="1" applyFill="1" applyBorder="1" applyAlignment="1">
      <alignment horizontal="right" vertical="center"/>
    </xf>
    <xf numFmtId="38" fontId="1" fillId="2" borderId="0" xfId="2" applyFont="1" applyFill="1" applyBorder="1" applyAlignment="1">
      <alignment horizontal="right"/>
    </xf>
    <xf numFmtId="178" fontId="1" fillId="2" borderId="0" xfId="1" applyNumberFormat="1" applyFill="1" applyBorder="1"/>
    <xf numFmtId="0" fontId="16" fillId="2" borderId="0" xfId="1" applyFont="1" applyFill="1" applyBorder="1" applyAlignment="1">
      <alignment horizontal="distributed"/>
    </xf>
    <xf numFmtId="3" fontId="5" fillId="0" borderId="0" xfId="1" applyNumberFormat="1" applyFont="1" applyFill="1" applyAlignment="1">
      <alignment vertical="center"/>
    </xf>
    <xf numFmtId="0" fontId="8" fillId="0" borderId="0" xfId="1" applyFont="1" applyFill="1" applyAlignment="1">
      <alignment horizontal="right" vertical="center"/>
    </xf>
    <xf numFmtId="0" fontId="5" fillId="0" borderId="118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73" xfId="1" applyFont="1" applyFill="1" applyBorder="1" applyAlignment="1">
      <alignment horizontal="center" vertical="center"/>
    </xf>
    <xf numFmtId="0" fontId="5" fillId="0" borderId="174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76" xfId="1" applyFont="1" applyFill="1" applyBorder="1" applyAlignment="1">
      <alignment horizontal="center" vertical="center"/>
    </xf>
    <xf numFmtId="0" fontId="8" fillId="0" borderId="175" xfId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/>
    </xf>
    <xf numFmtId="0" fontId="8" fillId="0" borderId="176" xfId="1" applyFont="1" applyFill="1" applyBorder="1" applyAlignment="1">
      <alignment horizontal="center" vertical="center"/>
    </xf>
    <xf numFmtId="0" fontId="8" fillId="0" borderId="46" xfId="1" applyFont="1" applyFill="1" applyBorder="1" applyAlignment="1">
      <alignment horizontal="center" vertical="center"/>
    </xf>
    <xf numFmtId="178" fontId="5" fillId="0" borderId="25" xfId="1" applyNumberFormat="1" applyFont="1" applyFill="1" applyBorder="1" applyAlignment="1">
      <alignment vertical="center"/>
    </xf>
    <xf numFmtId="178" fontId="5" fillId="0" borderId="57" xfId="1" applyNumberFormat="1" applyFont="1" applyFill="1" applyBorder="1" applyAlignment="1">
      <alignment vertical="center"/>
    </xf>
    <xf numFmtId="178" fontId="5" fillId="0" borderId="25" xfId="1" applyNumberFormat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horizontal="center" vertical="center"/>
    </xf>
    <xf numFmtId="178" fontId="5" fillId="0" borderId="27" xfId="1" applyNumberFormat="1" applyFont="1" applyFill="1" applyBorder="1" applyAlignment="1">
      <alignment horizontal="right" vertical="center" indent="1"/>
    </xf>
    <xf numFmtId="178" fontId="5" fillId="0" borderId="0" xfId="1" applyNumberFormat="1" applyFont="1" applyFill="1" applyBorder="1" applyAlignment="1">
      <alignment horizontal="right" vertical="center" indent="1"/>
    </xf>
    <xf numFmtId="0" fontId="5" fillId="0" borderId="28" xfId="1" applyFont="1" applyFill="1" applyBorder="1" applyAlignment="1">
      <alignment horizontal="center" vertical="center"/>
    </xf>
    <xf numFmtId="178" fontId="5" fillId="0" borderId="29" xfId="1" applyNumberFormat="1" applyFont="1" applyFill="1" applyBorder="1" applyAlignment="1">
      <alignment vertical="center"/>
    </xf>
    <xf numFmtId="178" fontId="5" fillId="0" borderId="60" xfId="1" applyNumberFormat="1" applyFont="1" applyFill="1" applyBorder="1" applyAlignment="1">
      <alignment vertical="center"/>
    </xf>
    <xf numFmtId="178" fontId="5" fillId="0" borderId="28" xfId="1" applyNumberFormat="1" applyFont="1" applyFill="1" applyBorder="1" applyAlignment="1">
      <alignment vertical="center"/>
    </xf>
    <xf numFmtId="178" fontId="5" fillId="0" borderId="29" xfId="1" applyNumberFormat="1" applyFont="1" applyFill="1" applyBorder="1" applyAlignment="1">
      <alignment horizontal="center" vertical="center"/>
    </xf>
    <xf numFmtId="178" fontId="5" fillId="0" borderId="71" xfId="1" applyNumberFormat="1" applyFont="1" applyFill="1" applyBorder="1" applyAlignment="1">
      <alignment horizontal="center" vertical="center"/>
    </xf>
    <xf numFmtId="178" fontId="5" fillId="0" borderId="30" xfId="1" applyNumberFormat="1" applyFont="1" applyFill="1" applyBorder="1" applyAlignment="1">
      <alignment horizontal="right" vertical="center" indent="1"/>
    </xf>
    <xf numFmtId="178" fontId="5" fillId="0" borderId="28" xfId="1" applyNumberFormat="1" applyFont="1" applyFill="1" applyBorder="1" applyAlignment="1">
      <alignment horizontal="right" vertical="center" indent="1"/>
    </xf>
    <xf numFmtId="178" fontId="5" fillId="0" borderId="1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26" fillId="0" borderId="0" xfId="1" applyFont="1" applyFill="1" applyAlignment="1">
      <alignment vertical="center"/>
    </xf>
    <xf numFmtId="0" fontId="25" fillId="0" borderId="0" xfId="1" applyFont="1" applyFill="1" applyAlignment="1">
      <alignment vertical="center"/>
    </xf>
    <xf numFmtId="0" fontId="27" fillId="0" borderId="0" xfId="1" applyFont="1" applyFill="1" applyAlignment="1">
      <alignment vertical="center"/>
    </xf>
    <xf numFmtId="0" fontId="28" fillId="0" borderId="0" xfId="1" applyFont="1" applyFill="1" applyAlignment="1">
      <alignment horizontal="right" vertical="center"/>
    </xf>
    <xf numFmtId="0" fontId="25" fillId="0" borderId="118" xfId="1" applyFont="1" applyFill="1" applyBorder="1" applyAlignment="1">
      <alignment horizontal="center" vertical="center"/>
    </xf>
    <xf numFmtId="0" fontId="25" fillId="0" borderId="12" xfId="1" applyFont="1" applyFill="1" applyBorder="1" applyAlignment="1">
      <alignment horizontal="center" vertical="center"/>
    </xf>
    <xf numFmtId="0" fontId="25" fillId="0" borderId="3" xfId="1" applyFont="1" applyFill="1" applyBorder="1" applyAlignment="1">
      <alignment horizontal="center" vertical="center"/>
    </xf>
    <xf numFmtId="0" fontId="25" fillId="0" borderId="34" xfId="1" applyFont="1" applyFill="1" applyBorder="1" applyAlignment="1">
      <alignment horizontal="center" vertical="center" wrapText="1"/>
    </xf>
    <xf numFmtId="0" fontId="28" fillId="0" borderId="12" xfId="1" applyFont="1" applyFill="1" applyBorder="1" applyAlignment="1">
      <alignment horizontal="center" vertical="center"/>
    </xf>
    <xf numFmtId="0" fontId="28" fillId="0" borderId="173" xfId="1" applyFont="1" applyFill="1" applyBorder="1" applyAlignment="1">
      <alignment horizontal="center" vertical="center"/>
    </xf>
    <xf numFmtId="0" fontId="25" fillId="0" borderId="174" xfId="1" applyFont="1" applyFill="1" applyBorder="1" applyAlignment="1">
      <alignment horizontal="center" vertical="center"/>
    </xf>
    <xf numFmtId="0" fontId="25" fillId="0" borderId="9" xfId="1" applyFont="1" applyFill="1" applyBorder="1" applyAlignment="1">
      <alignment horizontal="center" vertical="center"/>
    </xf>
    <xf numFmtId="0" fontId="25" fillId="0" borderId="14" xfId="1" applyFont="1" applyFill="1" applyBorder="1" applyAlignment="1">
      <alignment horizontal="center" vertical="center"/>
    </xf>
    <xf numFmtId="0" fontId="25" fillId="0" borderId="8" xfId="1" applyFont="1" applyFill="1" applyBorder="1" applyAlignment="1">
      <alignment horizontal="center" vertical="center"/>
    </xf>
    <xf numFmtId="0" fontId="25" fillId="0" borderId="43" xfId="1" applyFont="1" applyFill="1" applyBorder="1" applyAlignment="1">
      <alignment horizontal="center" vertical="center"/>
    </xf>
    <xf numFmtId="0" fontId="25" fillId="0" borderId="107" xfId="1" applyFont="1" applyFill="1" applyBorder="1" applyAlignment="1">
      <alignment horizontal="center" vertical="center" wrapText="1"/>
    </xf>
    <xf numFmtId="0" fontId="28" fillId="0" borderId="8" xfId="1" applyFont="1" applyFill="1" applyBorder="1" applyAlignment="1">
      <alignment horizontal="center" vertical="center"/>
    </xf>
    <xf numFmtId="0" fontId="28" fillId="0" borderId="76" xfId="1" applyFont="1" applyFill="1" applyBorder="1" applyAlignment="1">
      <alignment horizontal="center" vertical="center"/>
    </xf>
    <xf numFmtId="0" fontId="28" fillId="0" borderId="175" xfId="1" applyFont="1" applyFill="1" applyBorder="1" applyAlignment="1">
      <alignment horizontal="center" vertical="center"/>
    </xf>
    <xf numFmtId="0" fontId="28" fillId="0" borderId="45" xfId="1" applyFont="1" applyFill="1" applyBorder="1" applyAlignment="1">
      <alignment horizontal="center" vertical="center"/>
    </xf>
    <xf numFmtId="0" fontId="28" fillId="0" borderId="176" xfId="1" applyFont="1" applyFill="1" applyBorder="1" applyAlignment="1">
      <alignment horizontal="center" vertical="center"/>
    </xf>
    <xf numFmtId="0" fontId="28" fillId="0" borderId="46" xfId="1" applyFont="1" applyFill="1" applyBorder="1" applyAlignment="1">
      <alignment horizontal="center" vertical="center"/>
    </xf>
    <xf numFmtId="178" fontId="25" fillId="0" borderId="25" xfId="1" applyNumberFormat="1" applyFont="1" applyFill="1" applyBorder="1" applyAlignment="1">
      <alignment horizontal="right" vertical="center" indent="1"/>
    </xf>
    <xf numFmtId="178" fontId="25" fillId="0" borderId="0" xfId="1" applyNumberFormat="1" applyFont="1" applyFill="1" applyBorder="1" applyAlignment="1">
      <alignment horizontal="right" vertical="center" indent="1"/>
    </xf>
    <xf numFmtId="178" fontId="25" fillId="0" borderId="0" xfId="1" applyNumberFormat="1" applyFont="1" applyFill="1" applyBorder="1" applyAlignment="1">
      <alignment vertical="center"/>
    </xf>
    <xf numFmtId="178" fontId="25" fillId="0" borderId="25" xfId="1" applyNumberFormat="1" applyFont="1" applyFill="1" applyBorder="1" applyAlignment="1">
      <alignment horizontal="center" vertical="center"/>
    </xf>
    <xf numFmtId="178" fontId="25" fillId="0" borderId="55" xfId="1" applyNumberFormat="1" applyFont="1" applyFill="1" applyBorder="1" applyAlignment="1">
      <alignment horizontal="center" vertical="center"/>
    </xf>
    <xf numFmtId="0" fontId="25" fillId="0" borderId="28" xfId="1" applyFont="1" applyFill="1" applyBorder="1" applyAlignment="1">
      <alignment horizontal="center" vertical="center"/>
    </xf>
    <xf numFmtId="178" fontId="25" fillId="0" borderId="29" xfId="1" applyNumberFormat="1" applyFont="1" applyFill="1" applyBorder="1" applyAlignment="1">
      <alignment horizontal="right" vertical="center" indent="1"/>
    </xf>
    <xf numFmtId="178" fontId="25" fillId="0" borderId="28" xfId="1" applyNumberFormat="1" applyFont="1" applyFill="1" applyBorder="1" applyAlignment="1">
      <alignment horizontal="right" vertical="center" indent="1"/>
    </xf>
    <xf numFmtId="178" fontId="25" fillId="0" borderId="29" xfId="1" applyNumberFormat="1" applyFont="1" applyFill="1" applyBorder="1" applyAlignment="1">
      <alignment horizontal="center" vertical="center"/>
    </xf>
    <xf numFmtId="178" fontId="25" fillId="0" borderId="58" xfId="1" applyNumberFormat="1" applyFont="1" applyFill="1" applyBorder="1" applyAlignment="1">
      <alignment horizontal="center" vertical="center"/>
    </xf>
    <xf numFmtId="178" fontId="5" fillId="0" borderId="29" xfId="1" applyNumberFormat="1" applyFont="1" applyFill="1" applyBorder="1" applyAlignment="1">
      <alignment horizontal="right" vertical="center" indent="1"/>
    </xf>
    <xf numFmtId="0" fontId="5" fillId="0" borderId="12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 wrapText="1"/>
    </xf>
    <xf numFmtId="0" fontId="5" fillId="0" borderId="107" xfId="1" applyFont="1" applyFill="1" applyBorder="1" applyAlignment="1">
      <alignment horizontal="center" vertical="center" wrapText="1"/>
    </xf>
    <xf numFmtId="178" fontId="5" fillId="0" borderId="25" xfId="1" applyNumberFormat="1" applyFont="1" applyFill="1" applyBorder="1" applyAlignment="1">
      <alignment horizontal="right" vertical="center" indent="1"/>
    </xf>
    <xf numFmtId="178" fontId="5" fillId="0" borderId="55" xfId="1" applyNumberFormat="1" applyFont="1" applyFill="1" applyBorder="1" applyAlignment="1">
      <alignment horizontal="center" vertical="center"/>
    </xf>
    <xf numFmtId="178" fontId="5" fillId="0" borderId="58" xfId="1" applyNumberFormat="1" applyFont="1" applyFill="1" applyBorder="1" applyAlignment="1">
      <alignment horizontal="center" vertical="center"/>
    </xf>
    <xf numFmtId="178" fontId="25" fillId="0" borderId="27" xfId="1" applyNumberFormat="1" applyFont="1" applyFill="1" applyBorder="1" applyAlignment="1">
      <alignment horizontal="right" vertical="center" indent="1"/>
    </xf>
    <xf numFmtId="0" fontId="5" fillId="0" borderId="114" xfId="1" applyFont="1" applyFill="1" applyBorder="1" applyAlignment="1">
      <alignment horizontal="center" vertical="center"/>
    </xf>
    <xf numFmtId="0" fontId="5" fillId="0" borderId="113" xfId="1" applyFont="1" applyFill="1" applyBorder="1" applyAlignment="1">
      <alignment horizontal="center" vertical="center"/>
    </xf>
    <xf numFmtId="0" fontId="5" fillId="0" borderId="177" xfId="1" applyFont="1" applyFill="1" applyBorder="1" applyAlignment="1">
      <alignment horizontal="center" vertical="center"/>
    </xf>
    <xf numFmtId="0" fontId="8" fillId="0" borderId="178" xfId="1" applyFont="1" applyFill="1" applyBorder="1" applyAlignment="1">
      <alignment horizontal="center" vertical="center" wrapText="1"/>
    </xf>
    <xf numFmtId="0" fontId="5" fillId="0" borderId="105" xfId="1" applyFont="1" applyFill="1" applyBorder="1" applyAlignment="1">
      <alignment horizontal="center" vertical="center"/>
    </xf>
    <xf numFmtId="0" fontId="5" fillId="0" borderId="179" xfId="1" applyFont="1" applyFill="1" applyBorder="1" applyAlignment="1">
      <alignment horizontal="center" vertical="center"/>
    </xf>
    <xf numFmtId="0" fontId="5" fillId="0" borderId="111" xfId="1" applyFont="1" applyFill="1" applyBorder="1" applyAlignment="1">
      <alignment horizontal="center" vertical="center"/>
    </xf>
    <xf numFmtId="0" fontId="8" fillId="0" borderId="109" xfId="1" applyFont="1" applyFill="1" applyBorder="1" applyAlignment="1">
      <alignment horizontal="center" vertical="center" wrapText="1"/>
    </xf>
    <xf numFmtId="0" fontId="5" fillId="0" borderId="180" xfId="1" applyFont="1" applyFill="1" applyBorder="1" applyAlignment="1">
      <alignment vertical="center"/>
    </xf>
    <xf numFmtId="0" fontId="5" fillId="0" borderId="181" xfId="1" applyFont="1" applyFill="1" applyBorder="1" applyAlignment="1">
      <alignment vertical="center"/>
    </xf>
    <xf numFmtId="178" fontId="25" fillId="0" borderId="30" xfId="1" applyNumberFormat="1" applyFont="1" applyFill="1" applyBorder="1" applyAlignment="1">
      <alignment horizontal="right" vertical="center" indent="1"/>
    </xf>
    <xf numFmtId="0" fontId="5" fillId="0" borderId="15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0" fontId="5" fillId="0" borderId="120" xfId="1" applyFont="1" applyFill="1" applyBorder="1" applyAlignment="1">
      <alignment horizontal="center" vertical="center"/>
    </xf>
    <xf numFmtId="0" fontId="5" fillId="0" borderId="183" xfId="1" applyFont="1" applyFill="1" applyBorder="1" applyAlignment="1">
      <alignment horizontal="center" vertical="center"/>
    </xf>
    <xf numFmtId="178" fontId="5" fillId="0" borderId="57" xfId="1" applyNumberFormat="1" applyFont="1" applyFill="1" applyBorder="1" applyAlignment="1">
      <alignment horizontal="right" vertical="center"/>
    </xf>
    <xf numFmtId="186" fontId="5" fillId="0" borderId="25" xfId="1" applyNumberFormat="1" applyFont="1" applyFill="1" applyBorder="1" applyAlignment="1">
      <alignment vertical="center"/>
    </xf>
    <xf numFmtId="186" fontId="5" fillId="0" borderId="57" xfId="1" applyNumberFormat="1" applyFont="1" applyFill="1" applyBorder="1" applyAlignment="1">
      <alignment vertical="center"/>
    </xf>
    <xf numFmtId="186" fontId="5" fillId="0" borderId="0" xfId="1" applyNumberFormat="1" applyFont="1" applyFill="1" applyBorder="1" applyAlignment="1">
      <alignment vertical="center"/>
    </xf>
    <xf numFmtId="187" fontId="5" fillId="0" borderId="0" xfId="1" applyNumberFormat="1" applyFont="1" applyFill="1" applyBorder="1" applyAlignment="1">
      <alignment vertical="center"/>
    </xf>
    <xf numFmtId="187" fontId="5" fillId="0" borderId="0" xfId="1" applyNumberFormat="1" applyFont="1" applyFill="1" applyBorder="1" applyAlignment="1">
      <alignment horizontal="right" vertical="center"/>
    </xf>
    <xf numFmtId="178" fontId="5" fillId="0" borderId="99" xfId="1" applyNumberFormat="1" applyFont="1" applyFill="1" applyBorder="1" applyAlignment="1">
      <alignment vertical="center"/>
    </xf>
    <xf numFmtId="178" fontId="5" fillId="0" borderId="184" xfId="1" applyNumberFormat="1" applyFont="1" applyFill="1" applyBorder="1" applyAlignment="1">
      <alignment vertical="center"/>
    </xf>
    <xf numFmtId="178" fontId="5" fillId="0" borderId="184" xfId="1" applyNumberFormat="1" applyFont="1" applyFill="1" applyBorder="1" applyAlignment="1">
      <alignment horizontal="right" vertical="center"/>
    </xf>
    <xf numFmtId="186" fontId="5" fillId="0" borderId="99" xfId="1" applyNumberFormat="1" applyFont="1" applyFill="1" applyBorder="1" applyAlignment="1">
      <alignment vertical="center"/>
    </xf>
    <xf numFmtId="186" fontId="5" fillId="0" borderId="184" xfId="1" applyNumberFormat="1" applyFont="1" applyFill="1" applyBorder="1" applyAlignment="1">
      <alignment vertical="center"/>
    </xf>
    <xf numFmtId="186" fontId="5" fillId="0" borderId="1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vertical="center"/>
    </xf>
    <xf numFmtId="188" fontId="5" fillId="0" borderId="25" xfId="1" applyNumberFormat="1" applyFont="1" applyFill="1" applyBorder="1" applyAlignment="1">
      <alignment vertical="center"/>
    </xf>
    <xf numFmtId="188" fontId="5" fillId="0" borderId="57" xfId="1" applyNumberFormat="1" applyFont="1" applyFill="1" applyBorder="1" applyAlignment="1">
      <alignment vertical="center"/>
    </xf>
    <xf numFmtId="188" fontId="5" fillId="0" borderId="0" xfId="1" applyNumberFormat="1" applyFont="1" applyFill="1" applyBorder="1" applyAlignment="1">
      <alignment vertical="center"/>
    </xf>
    <xf numFmtId="188" fontId="5" fillId="0" borderId="0" xfId="1" applyNumberFormat="1" applyFont="1" applyFill="1" applyBorder="1" applyAlignment="1">
      <alignment horizontal="right" vertical="center"/>
    </xf>
    <xf numFmtId="188" fontId="5" fillId="0" borderId="99" xfId="1" applyNumberFormat="1" applyFont="1" applyFill="1" applyBorder="1" applyAlignment="1">
      <alignment vertical="center"/>
    </xf>
    <xf numFmtId="188" fontId="5" fillId="0" borderId="184" xfId="1" applyNumberFormat="1" applyFont="1" applyFill="1" applyBorder="1" applyAlignment="1">
      <alignment vertical="center"/>
    </xf>
    <xf numFmtId="188" fontId="5" fillId="0" borderId="1" xfId="1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right"/>
    </xf>
    <xf numFmtId="0" fontId="5" fillId="0" borderId="0" xfId="1" applyFont="1" applyFill="1" applyBorder="1" applyAlignment="1"/>
    <xf numFmtId="0" fontId="5" fillId="0" borderId="26" xfId="1" applyFont="1" applyFill="1" applyBorder="1" applyAlignment="1"/>
    <xf numFmtId="0" fontId="5" fillId="0" borderId="7" xfId="1" applyFont="1" applyFill="1" applyBorder="1" applyAlignment="1">
      <alignment horizontal="center"/>
    </xf>
    <xf numFmtId="0" fontId="5" fillId="0" borderId="76" xfId="1" applyFont="1" applyFill="1" applyBorder="1" applyAlignment="1">
      <alignment horizontal="center"/>
    </xf>
    <xf numFmtId="0" fontId="5" fillId="0" borderId="105" xfId="1" applyFont="1" applyFill="1" applyBorder="1" applyAlignment="1">
      <alignment horizontal="center"/>
    </xf>
    <xf numFmtId="38" fontId="21" fillId="0" borderId="185" xfId="2" applyFont="1" applyFill="1" applyBorder="1" applyAlignment="1"/>
    <xf numFmtId="38" fontId="21" fillId="0" borderId="82" xfId="2" applyFont="1" applyFill="1" applyBorder="1" applyAlignment="1"/>
    <xf numFmtId="3" fontId="21" fillId="0" borderId="82" xfId="1" applyNumberFormat="1" applyFont="1" applyFill="1" applyBorder="1" applyAlignment="1"/>
    <xf numFmtId="0" fontId="5" fillId="0" borderId="84" xfId="1" applyFont="1" applyFill="1" applyBorder="1" applyAlignment="1">
      <alignment horizontal="center"/>
    </xf>
    <xf numFmtId="0" fontId="8" fillId="0" borderId="85" xfId="1" applyFont="1" applyFill="1" applyBorder="1" applyAlignment="1">
      <alignment horizontal="distributed"/>
    </xf>
    <xf numFmtId="38" fontId="21" fillId="0" borderId="186" xfId="2" applyFont="1" applyFill="1" applyBorder="1" applyAlignment="1"/>
    <xf numFmtId="38" fontId="5" fillId="0" borderId="84" xfId="2" applyFont="1" applyFill="1" applyBorder="1" applyAlignment="1"/>
    <xf numFmtId="38" fontId="5" fillId="0" borderId="84" xfId="2" applyFont="1" applyFill="1" applyBorder="1" applyAlignment="1">
      <alignment horizontal="right"/>
    </xf>
    <xf numFmtId="0" fontId="21" fillId="0" borderId="84" xfId="1" applyNumberFormat="1" applyFont="1" applyFill="1" applyBorder="1" applyAlignment="1"/>
    <xf numFmtId="0" fontId="5" fillId="0" borderId="0" xfId="1" applyFont="1" applyFill="1" applyBorder="1" applyAlignment="1">
      <alignment horizontal="center"/>
    </xf>
    <xf numFmtId="0" fontId="8" fillId="0" borderId="26" xfId="1" applyFont="1" applyFill="1" applyBorder="1" applyAlignment="1">
      <alignment horizontal="distributed"/>
    </xf>
    <xf numFmtId="38" fontId="21" fillId="0" borderId="27" xfId="2" applyFont="1" applyFill="1" applyBorder="1" applyAlignment="1"/>
    <xf numFmtId="38" fontId="5" fillId="0" borderId="0" xfId="2" applyFont="1" applyFill="1" applyBorder="1" applyAlignment="1"/>
    <xf numFmtId="38" fontId="5" fillId="0" borderId="0" xfId="2" applyFont="1" applyFill="1" applyBorder="1" applyAlignment="1">
      <alignment horizontal="right"/>
    </xf>
    <xf numFmtId="0" fontId="21" fillId="0" borderId="0" xfId="1" applyNumberFormat="1" applyFont="1" applyFill="1" applyBorder="1" applyAlignment="1"/>
    <xf numFmtId="0" fontId="8" fillId="0" borderId="0" xfId="1" applyFont="1" applyFill="1" applyBorder="1" applyAlignment="1">
      <alignment horizontal="distributed"/>
    </xf>
    <xf numFmtId="38" fontId="5" fillId="0" borderId="0" xfId="2" quotePrefix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/>
    </xf>
    <xf numFmtId="0" fontId="8" fillId="0" borderId="26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distributed"/>
    </xf>
    <xf numFmtId="0" fontId="8" fillId="0" borderId="66" xfId="1" applyFont="1" applyFill="1" applyBorder="1" applyAlignment="1">
      <alignment horizontal="distributed"/>
    </xf>
    <xf numFmtId="38" fontId="21" fillId="0" borderId="67" xfId="2" applyFont="1" applyFill="1" applyBorder="1" applyAlignment="1"/>
    <xf numFmtId="38" fontId="5" fillId="0" borderId="1" xfId="2" applyFont="1" applyFill="1" applyBorder="1" applyAlignment="1"/>
    <xf numFmtId="38" fontId="5" fillId="0" borderId="1" xfId="2" applyFont="1" applyFill="1" applyBorder="1" applyAlignment="1">
      <alignment horizontal="right"/>
    </xf>
    <xf numFmtId="0" fontId="21" fillId="0" borderId="1" xfId="1" applyNumberFormat="1" applyFont="1" applyFill="1" applyBorder="1" applyAlignment="1"/>
    <xf numFmtId="189" fontId="5" fillId="0" borderId="31" xfId="1" applyNumberFormat="1" applyFont="1" applyFill="1" applyBorder="1" applyAlignment="1"/>
    <xf numFmtId="0" fontId="5" fillId="0" borderId="31" xfId="1" applyFont="1" applyFill="1" applyBorder="1" applyAlignment="1"/>
    <xf numFmtId="189" fontId="5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8" fillId="0" borderId="0" xfId="1" applyFont="1" applyFill="1" applyBorder="1" applyAlignment="1">
      <alignment horizontal="right"/>
    </xf>
    <xf numFmtId="0" fontId="5" fillId="0" borderId="9" xfId="1" applyFont="1" applyFill="1" applyBorder="1" applyAlignment="1">
      <alignment horizontal="center"/>
    </xf>
    <xf numFmtId="0" fontId="5" fillId="0" borderId="187" xfId="1" applyFont="1" applyFill="1" applyBorder="1" applyAlignment="1">
      <alignment horizontal="center"/>
    </xf>
    <xf numFmtId="0" fontId="5" fillId="0" borderId="36" xfId="1" applyFont="1" applyFill="1" applyBorder="1" applyAlignment="1">
      <alignment horizontal="center"/>
    </xf>
    <xf numFmtId="0" fontId="5" fillId="0" borderId="18" xfId="1" applyFont="1" applyFill="1" applyBorder="1" applyAlignment="1">
      <alignment horizontal="center"/>
    </xf>
    <xf numFmtId="0" fontId="5" fillId="0" borderId="188" xfId="1" applyFont="1" applyFill="1" applyBorder="1" applyAlignment="1">
      <alignment horizontal="center"/>
    </xf>
    <xf numFmtId="190" fontId="25" fillId="0" borderId="111" xfId="1" applyNumberFormat="1" applyFont="1" applyFill="1" applyBorder="1" applyAlignment="1"/>
    <xf numFmtId="190" fontId="25" fillId="0" borderId="111" xfId="1" applyNumberFormat="1" applyFont="1" applyFill="1" applyBorder="1" applyAlignment="1">
      <alignment horizontal="right"/>
    </xf>
    <xf numFmtId="190" fontId="25" fillId="0" borderId="105" xfId="1" applyNumberFormat="1" applyFont="1" applyFill="1" applyBorder="1" applyAlignment="1"/>
    <xf numFmtId="190" fontId="5" fillId="0" borderId="0" xfId="1" applyNumberFormat="1" applyFont="1" applyFill="1"/>
    <xf numFmtId="0" fontId="5" fillId="0" borderId="0" xfId="1" applyFont="1" applyFill="1" applyBorder="1" applyAlignment="1">
      <alignment horizontal="center"/>
    </xf>
    <xf numFmtId="0" fontId="5" fillId="0" borderId="26" xfId="1" applyFont="1" applyFill="1" applyBorder="1" applyAlignment="1">
      <alignment horizontal="center"/>
    </xf>
    <xf numFmtId="190" fontId="25" fillId="0" borderId="112" xfId="1" applyNumberFormat="1" applyFont="1" applyFill="1" applyBorder="1" applyAlignment="1"/>
    <xf numFmtId="190" fontId="25" fillId="0" borderId="27" xfId="1" applyNumberFormat="1" applyFont="1" applyFill="1" applyBorder="1" applyAlignment="1"/>
    <xf numFmtId="0" fontId="5" fillId="0" borderId="46" xfId="1" applyFont="1" applyFill="1" applyBorder="1" applyAlignment="1">
      <alignment horizontal="center"/>
    </xf>
    <xf numFmtId="0" fontId="5" fillId="0" borderId="103" xfId="1" applyFont="1" applyFill="1" applyBorder="1" applyAlignment="1">
      <alignment horizontal="center"/>
    </xf>
    <xf numFmtId="0" fontId="5" fillId="0" borderId="189" xfId="1" applyFont="1" applyFill="1" applyBorder="1" applyAlignment="1">
      <alignment horizontal="center"/>
    </xf>
    <xf numFmtId="0" fontId="5" fillId="0" borderId="94" xfId="1" applyFont="1" applyFill="1" applyBorder="1" applyAlignment="1">
      <alignment horizontal="center"/>
    </xf>
    <xf numFmtId="190" fontId="25" fillId="0" borderId="190" xfId="1" applyNumberFormat="1" applyFont="1" applyFill="1" applyBorder="1" applyAlignment="1">
      <alignment horizontal="right"/>
    </xf>
    <xf numFmtId="190" fontId="25" fillId="0" borderId="190" xfId="1" applyNumberFormat="1" applyFont="1" applyFill="1" applyBorder="1" applyAlignment="1"/>
    <xf numFmtId="190" fontId="25" fillId="0" borderId="23" xfId="1" applyNumberFormat="1" applyFont="1" applyFill="1" applyBorder="1" applyAlignment="1"/>
    <xf numFmtId="0" fontId="8" fillId="0" borderId="0" xfId="1" applyFont="1" applyFill="1" applyBorder="1" applyAlignment="1">
      <alignment horizontal="center"/>
    </xf>
    <xf numFmtId="0" fontId="1" fillId="0" borderId="0" xfId="1" applyFill="1"/>
    <xf numFmtId="0" fontId="8" fillId="0" borderId="0" xfId="1" applyFont="1" applyFill="1" applyBorder="1" applyAlignment="1"/>
    <xf numFmtId="0" fontId="1" fillId="0" borderId="1" xfId="1" applyFill="1" applyBorder="1"/>
    <xf numFmtId="0" fontId="1" fillId="0" borderId="0" xfId="1" applyFill="1" applyBorder="1"/>
    <xf numFmtId="0" fontId="8" fillId="0" borderId="0" xfId="1" applyFont="1" applyFill="1" applyBorder="1" applyAlignment="1">
      <alignment horizontal="right" vertical="center"/>
    </xf>
    <xf numFmtId="0" fontId="5" fillId="0" borderId="18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190" fontId="5" fillId="0" borderId="24" xfId="1" applyNumberFormat="1" applyFont="1" applyFill="1" applyBorder="1" applyAlignment="1">
      <alignment horizontal="right" vertical="center"/>
    </xf>
    <xf numFmtId="190" fontId="5" fillId="0" borderId="0" xfId="1" applyNumberFormat="1" applyFont="1" applyFill="1" applyBorder="1" applyAlignment="1">
      <alignment vertical="center"/>
    </xf>
    <xf numFmtId="0" fontId="5" fillId="0" borderId="26" xfId="1" applyFont="1" applyFill="1" applyBorder="1" applyAlignment="1">
      <alignment horizontal="center" vertical="center"/>
    </xf>
    <xf numFmtId="190" fontId="5" fillId="0" borderId="0" xfId="1" applyNumberFormat="1" applyFont="1" applyFill="1" applyBorder="1" applyAlignment="1">
      <alignment horizontal="right" vertical="center"/>
    </xf>
    <xf numFmtId="190" fontId="5" fillId="0" borderId="0" xfId="1" applyNumberFormat="1" applyFont="1" applyFill="1" applyBorder="1" applyAlignment="1">
      <alignment horizontal="right" vertical="center"/>
    </xf>
    <xf numFmtId="0" fontId="5" fillId="0" borderId="66" xfId="1" applyFont="1" applyFill="1" applyBorder="1" applyAlignment="1">
      <alignment horizontal="center" vertical="center"/>
    </xf>
    <xf numFmtId="190" fontId="5" fillId="0" borderId="1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vertical="top"/>
    </xf>
    <xf numFmtId="0" fontId="8" fillId="0" borderId="1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7" fillId="0" borderId="187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7" fillId="0" borderId="191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7" fillId="0" borderId="78" xfId="1" applyFont="1" applyFill="1" applyBorder="1" applyAlignment="1">
      <alignment horizontal="center" vertical="center"/>
    </xf>
    <xf numFmtId="0" fontId="7" fillId="0" borderId="68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vertical="center"/>
    </xf>
    <xf numFmtId="0" fontId="12" fillId="0" borderId="24" xfId="1" applyFont="1" applyFill="1" applyBorder="1" applyAlignment="1">
      <alignment vertical="center"/>
    </xf>
    <xf numFmtId="0" fontId="12" fillId="0" borderId="192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right" vertical="center"/>
    </xf>
    <xf numFmtId="0" fontId="7" fillId="0" borderId="26" xfId="1" applyFont="1" applyFill="1" applyBorder="1" applyAlignment="1">
      <alignment horizontal="center" vertical="center"/>
    </xf>
    <xf numFmtId="0" fontId="12" fillId="0" borderId="27" xfId="1" applyFont="1" applyFill="1" applyBorder="1" applyAlignment="1">
      <alignment vertical="center"/>
    </xf>
    <xf numFmtId="0" fontId="12" fillId="0" borderId="193" xfId="1" applyFont="1" applyFill="1" applyBorder="1" applyAlignment="1">
      <alignment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12" fillId="0" borderId="27" xfId="1" applyFont="1" applyFill="1" applyBorder="1" applyAlignment="1">
      <alignment horizontal="right" vertical="center"/>
    </xf>
    <xf numFmtId="0" fontId="7" fillId="0" borderId="71" xfId="1" applyFont="1" applyFill="1" applyBorder="1" applyAlignment="1">
      <alignment horizontal="center" vertical="center"/>
    </xf>
    <xf numFmtId="0" fontId="12" fillId="0" borderId="67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12" fillId="0" borderId="194" xfId="1" applyFont="1" applyFill="1" applyBorder="1" applyAlignment="1">
      <alignment vertical="center"/>
    </xf>
    <xf numFmtId="0" fontId="7" fillId="0" borderId="67" xfId="1" applyFont="1" applyFill="1" applyBorder="1" applyAlignment="1">
      <alignment horizontal="center" vertical="center"/>
    </xf>
    <xf numFmtId="0" fontId="7" fillId="0" borderId="66" xfId="1" applyFont="1" applyFill="1" applyBorder="1" applyAlignment="1">
      <alignment horizontal="center" vertical="center"/>
    </xf>
    <xf numFmtId="0" fontId="7" fillId="0" borderId="195" xfId="1" applyFont="1" applyFill="1" applyBorder="1" applyAlignment="1">
      <alignment vertical="center"/>
    </xf>
    <xf numFmtId="0" fontId="5" fillId="0" borderId="96" xfId="1" applyFont="1" applyFill="1" applyBorder="1" applyAlignment="1">
      <alignment vertical="center"/>
    </xf>
    <xf numFmtId="0" fontId="12" fillId="0" borderId="195" xfId="1" applyFont="1" applyFill="1" applyBorder="1" applyAlignment="1">
      <alignment vertical="center"/>
    </xf>
    <xf numFmtId="0" fontId="12" fillId="0" borderId="96" xfId="1" applyFont="1" applyFill="1" applyBorder="1" applyAlignment="1">
      <alignment vertical="center"/>
    </xf>
    <xf numFmtId="0" fontId="12" fillId="0" borderId="196" xfId="1" applyFont="1" applyFill="1" applyBorder="1" applyAlignment="1">
      <alignment vertical="center"/>
    </xf>
    <xf numFmtId="0" fontId="7" fillId="0" borderId="197" xfId="1" applyFont="1" applyFill="1" applyBorder="1" applyAlignment="1">
      <alignment horizontal="center" vertical="center"/>
    </xf>
    <xf numFmtId="0" fontId="7" fillId="0" borderId="198" xfId="1" applyFont="1" applyFill="1" applyBorder="1" applyAlignment="1">
      <alignment horizontal="center" vertical="center"/>
    </xf>
    <xf numFmtId="0" fontId="12" fillId="0" borderId="199" xfId="1" applyFont="1" applyFill="1" applyBorder="1" applyAlignment="1">
      <alignment vertical="center"/>
    </xf>
    <xf numFmtId="0" fontId="12" fillId="0" borderId="200" xfId="1" applyFont="1" applyFill="1" applyBorder="1" applyAlignment="1">
      <alignment vertical="center"/>
    </xf>
    <xf numFmtId="0" fontId="12" fillId="0" borderId="201" xfId="1" applyFont="1" applyFill="1" applyBorder="1" applyAlignment="1">
      <alignment vertical="center"/>
    </xf>
    <xf numFmtId="0" fontId="29" fillId="0" borderId="0" xfId="1" applyFont="1" applyFill="1" applyAlignment="1">
      <alignment vertical="center"/>
    </xf>
    <xf numFmtId="0" fontId="18" fillId="0" borderId="0" xfId="1" applyFont="1" applyFill="1" applyBorder="1" applyAlignment="1">
      <alignment vertical="center"/>
    </xf>
    <xf numFmtId="0" fontId="7" fillId="0" borderId="202" xfId="1" applyFont="1" applyFill="1" applyBorder="1" applyAlignment="1">
      <alignment horizontal="center" vertical="center"/>
    </xf>
    <xf numFmtId="0" fontId="7" fillId="0" borderId="203" xfId="1" applyFont="1" applyFill="1" applyBorder="1" applyAlignment="1">
      <alignment horizontal="center" vertical="center"/>
    </xf>
    <xf numFmtId="0" fontId="12" fillId="0" borderId="204" xfId="1" applyFont="1" applyFill="1" applyBorder="1" applyAlignment="1">
      <alignment horizontal="left" vertical="center"/>
    </xf>
    <xf numFmtId="0" fontId="18" fillId="0" borderId="205" xfId="1" applyFont="1" applyFill="1" applyBorder="1" applyAlignment="1">
      <alignment horizontal="right" vertical="center"/>
    </xf>
    <xf numFmtId="0" fontId="5" fillId="0" borderId="205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29" fillId="0" borderId="0" xfId="1" applyFont="1" applyFill="1" applyBorder="1" applyAlignment="1">
      <alignment vertical="center"/>
    </xf>
    <xf numFmtId="0" fontId="7" fillId="0" borderId="206" xfId="1" applyFont="1" applyFill="1" applyBorder="1" applyAlignment="1">
      <alignment horizontal="center" vertical="center"/>
    </xf>
    <xf numFmtId="0" fontId="7" fillId="0" borderId="207" xfId="1" applyFont="1" applyFill="1" applyBorder="1" applyAlignment="1">
      <alignment horizontal="center" vertical="center"/>
    </xf>
    <xf numFmtId="0" fontId="12" fillId="0" borderId="208" xfId="1" applyFont="1" applyFill="1" applyBorder="1" applyAlignment="1">
      <alignment vertical="center"/>
    </xf>
    <xf numFmtId="0" fontId="5" fillId="0" borderId="77" xfId="1" applyFont="1" applyFill="1" applyBorder="1" applyAlignment="1">
      <alignment horizontal="right" vertical="center"/>
    </xf>
    <xf numFmtId="0" fontId="5" fillId="0" borderId="77" xfId="1" applyFont="1" applyFill="1" applyBorder="1" applyAlignment="1">
      <alignment horizontal="center" vertical="center"/>
    </xf>
    <xf numFmtId="0" fontId="18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" fillId="0" borderId="0" xfId="1" applyFill="1" applyAlignment="1">
      <alignment vertical="center"/>
    </xf>
    <xf numFmtId="0" fontId="15" fillId="0" borderId="1" xfId="1" applyFont="1" applyFill="1" applyBorder="1" applyAlignment="1">
      <alignment vertical="center"/>
    </xf>
    <xf numFmtId="0" fontId="1" fillId="0" borderId="1" xfId="1" applyFill="1" applyBorder="1" applyAlignment="1">
      <alignment vertical="center"/>
    </xf>
    <xf numFmtId="0" fontId="1" fillId="0" borderId="1" xfId="1" applyFill="1" applyBorder="1" applyAlignment="1">
      <alignment horizontal="right" vertical="center"/>
    </xf>
    <xf numFmtId="0" fontId="1" fillId="0" borderId="61" xfId="1" applyFill="1" applyBorder="1" applyAlignment="1">
      <alignment horizontal="center" vertical="center"/>
    </xf>
    <xf numFmtId="0" fontId="1" fillId="0" borderId="86" xfId="1" applyFill="1" applyBorder="1" applyAlignment="1">
      <alignment horizontal="center" vertical="center"/>
    </xf>
    <xf numFmtId="0" fontId="1" fillId="0" borderId="61" xfId="1" applyFill="1" applyBorder="1" applyAlignment="1">
      <alignment horizontal="center" vertical="center"/>
    </xf>
    <xf numFmtId="0" fontId="1" fillId="0" borderId="80" xfId="1" applyFill="1" applyBorder="1" applyAlignment="1">
      <alignment horizontal="center"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61" xfId="1" applyFont="1" applyFill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" fillId="0" borderId="0" xfId="1" applyFill="1" applyBorder="1" applyAlignment="1">
      <alignment horizontal="center" vertical="center"/>
    </xf>
    <xf numFmtId="178" fontId="1" fillId="0" borderId="25" xfId="1" applyNumberFormat="1" applyFill="1" applyBorder="1" applyAlignment="1">
      <alignment horizontal="center" vertical="center"/>
    </xf>
    <xf numFmtId="178" fontId="1" fillId="0" borderId="0" xfId="1" applyNumberFormat="1" applyFill="1" applyBorder="1" applyAlignment="1">
      <alignment horizontal="center" vertical="center"/>
    </xf>
    <xf numFmtId="179" fontId="1" fillId="0" borderId="0" xfId="1" applyNumberFormat="1" applyFill="1" applyBorder="1" applyAlignment="1">
      <alignment horizontal="center" vertical="center"/>
    </xf>
    <xf numFmtId="178" fontId="1" fillId="0" borderId="0" xfId="1" applyNumberFormat="1" applyFill="1" applyBorder="1" applyAlignment="1">
      <alignment vertical="center"/>
    </xf>
    <xf numFmtId="187" fontId="1" fillId="0" borderId="0" xfId="1" applyNumberFormat="1" applyFill="1" applyBorder="1" applyAlignment="1">
      <alignment vertical="center"/>
    </xf>
    <xf numFmtId="0" fontId="1" fillId="0" borderId="1" xfId="1" applyFill="1" applyBorder="1" applyAlignment="1">
      <alignment horizontal="center" vertical="center"/>
    </xf>
    <xf numFmtId="178" fontId="1" fillId="0" borderId="99" xfId="1" applyNumberFormat="1" applyFill="1" applyBorder="1" applyAlignment="1">
      <alignment horizontal="center" vertical="center"/>
    </xf>
    <xf numFmtId="178" fontId="1" fillId="0" borderId="1" xfId="1" applyNumberFormat="1" applyFill="1" applyBorder="1" applyAlignment="1">
      <alignment horizontal="center" vertical="center"/>
    </xf>
    <xf numFmtId="179" fontId="1" fillId="0" borderId="1" xfId="1" applyNumberFormat="1" applyFill="1" applyBorder="1" applyAlignment="1">
      <alignment horizontal="center" vertical="center"/>
    </xf>
    <xf numFmtId="0" fontId="1" fillId="0" borderId="0" xfId="1" applyFill="1" applyBorder="1" applyAlignment="1">
      <alignment horizontal="right" vertical="center"/>
    </xf>
    <xf numFmtId="186" fontId="1" fillId="0" borderId="0" xfId="1" applyNumberFormat="1" applyFill="1" applyBorder="1" applyAlignment="1">
      <alignment vertical="center"/>
    </xf>
    <xf numFmtId="0" fontId="1" fillId="0" borderId="31" xfId="1" applyFill="1" applyBorder="1" applyAlignment="1">
      <alignment horizontal="center" vertical="center"/>
    </xf>
    <xf numFmtId="178" fontId="1" fillId="0" borderId="31" xfId="1" applyNumberFormat="1" applyFill="1" applyBorder="1" applyAlignment="1">
      <alignment vertical="center"/>
    </xf>
    <xf numFmtId="0" fontId="5" fillId="0" borderId="31" xfId="1" applyFont="1" applyFill="1" applyBorder="1" applyAlignment="1">
      <alignment vertical="center"/>
    </xf>
    <xf numFmtId="178" fontId="1" fillId="0" borderId="31" xfId="1" applyNumberFormat="1" applyFill="1" applyBorder="1" applyAlignment="1">
      <alignment horizontal="right" vertical="center"/>
    </xf>
    <xf numFmtId="0" fontId="15" fillId="0" borderId="0" xfId="1" applyFont="1" applyFill="1" applyAlignment="1">
      <alignment vertical="center"/>
    </xf>
    <xf numFmtId="178" fontId="16" fillId="0" borderId="0" xfId="1" applyNumberFormat="1" applyFont="1" applyFill="1" applyBorder="1" applyAlignment="1">
      <alignment vertical="center"/>
    </xf>
    <xf numFmtId="178" fontId="1" fillId="0" borderId="0" xfId="1" applyNumberFormat="1" applyFill="1" applyBorder="1" applyAlignment="1">
      <alignment horizontal="right" vertical="center"/>
    </xf>
    <xf numFmtId="0" fontId="30" fillId="0" borderId="0" xfId="1" applyFont="1" applyFill="1" applyAlignment="1">
      <alignment vertical="center"/>
    </xf>
    <xf numFmtId="0" fontId="31" fillId="0" borderId="0" xfId="1" applyFont="1" applyFill="1" applyAlignment="1">
      <alignment vertical="center"/>
    </xf>
    <xf numFmtId="0" fontId="31" fillId="0" borderId="0" xfId="1" applyFont="1" applyFill="1" applyAlignment="1">
      <alignment horizontal="right" vertical="center"/>
    </xf>
    <xf numFmtId="0" fontId="31" fillId="0" borderId="11" xfId="1" applyFont="1" applyFill="1" applyBorder="1" applyAlignment="1">
      <alignment horizontal="center" vertical="center"/>
    </xf>
    <xf numFmtId="0" fontId="31" fillId="0" borderId="114" xfId="1" applyFont="1" applyFill="1" applyBorder="1" applyAlignment="1">
      <alignment horizontal="center" vertical="center"/>
    </xf>
    <xf numFmtId="0" fontId="31" fillId="0" borderId="2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center"/>
    </xf>
    <xf numFmtId="178" fontId="31" fillId="0" borderId="25" xfId="1" applyNumberFormat="1" applyFont="1" applyFill="1" applyBorder="1" applyAlignment="1">
      <alignment vertical="center"/>
    </xf>
    <xf numFmtId="178" fontId="31" fillId="0" borderId="0" xfId="1" applyNumberFormat="1" applyFont="1" applyFill="1" applyBorder="1" applyAlignment="1">
      <alignment vertical="center"/>
    </xf>
    <xf numFmtId="186" fontId="31" fillId="0" borderId="0" xfId="1" applyNumberFormat="1" applyFont="1" applyFill="1" applyBorder="1" applyAlignment="1">
      <alignment vertical="center"/>
    </xf>
    <xf numFmtId="0" fontId="31" fillId="0" borderId="50" xfId="1" applyFont="1" applyFill="1" applyBorder="1" applyAlignment="1">
      <alignment horizontal="center" vertical="center"/>
    </xf>
    <xf numFmtId="191" fontId="31" fillId="0" borderId="0" xfId="1" applyNumberFormat="1" applyFont="1" applyFill="1" applyBorder="1" applyAlignment="1">
      <alignment vertical="center"/>
    </xf>
    <xf numFmtId="0" fontId="31" fillId="0" borderId="28" xfId="1" applyFont="1" applyFill="1" applyBorder="1" applyAlignment="1">
      <alignment horizontal="center" vertical="center"/>
    </xf>
    <xf numFmtId="178" fontId="31" fillId="0" borderId="29" xfId="1" applyNumberFormat="1" applyFont="1" applyFill="1" applyBorder="1" applyAlignment="1">
      <alignment vertical="center"/>
    </xf>
    <xf numFmtId="178" fontId="31" fillId="0" borderId="28" xfId="1" applyNumberFormat="1" applyFont="1" applyFill="1" applyBorder="1" applyAlignment="1">
      <alignment vertical="center"/>
    </xf>
    <xf numFmtId="186" fontId="31" fillId="0" borderId="1" xfId="1" applyNumberFormat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191" fontId="31" fillId="0" borderId="28" xfId="1" applyNumberFormat="1" applyFont="1" applyFill="1" applyBorder="1" applyAlignment="1">
      <alignment vertical="center"/>
    </xf>
    <xf numFmtId="178" fontId="31" fillId="0" borderId="0" xfId="1" applyNumberFormat="1" applyFont="1" applyFill="1" applyBorder="1" applyAlignment="1">
      <alignment horizontal="right" vertical="center"/>
    </xf>
    <xf numFmtId="178" fontId="32" fillId="0" borderId="25" xfId="1" applyNumberFormat="1" applyFont="1" applyFill="1" applyBorder="1" applyAlignment="1">
      <alignment vertical="center"/>
    </xf>
    <xf numFmtId="178" fontId="32" fillId="0" borderId="0" xfId="1" applyNumberFormat="1" applyFont="1" applyFill="1" applyBorder="1" applyAlignment="1">
      <alignment vertical="center"/>
    </xf>
    <xf numFmtId="191" fontId="32" fillId="0" borderId="0" xfId="1" applyNumberFormat="1" applyFont="1" applyFill="1" applyBorder="1" applyAlignment="1">
      <alignment vertical="center"/>
    </xf>
    <xf numFmtId="178" fontId="32" fillId="0" borderId="29" xfId="1" applyNumberFormat="1" applyFont="1" applyFill="1" applyBorder="1" applyAlignment="1">
      <alignment vertical="center"/>
    </xf>
    <xf numFmtId="178" fontId="32" fillId="0" borderId="28" xfId="1" applyNumberFormat="1" applyFont="1" applyFill="1" applyBorder="1" applyAlignment="1">
      <alignment vertical="center"/>
    </xf>
    <xf numFmtId="191" fontId="32" fillId="0" borderId="28" xfId="1" applyNumberFormat="1" applyFont="1" applyFill="1" applyBorder="1" applyAlignment="1">
      <alignment vertical="center"/>
    </xf>
    <xf numFmtId="187" fontId="31" fillId="0" borderId="0" xfId="1" applyNumberFormat="1" applyFont="1" applyFill="1" applyBorder="1" applyAlignment="1">
      <alignment horizontal="right" vertical="center"/>
    </xf>
    <xf numFmtId="187" fontId="31" fillId="0" borderId="0" xfId="1" applyNumberFormat="1" applyFont="1" applyFill="1" applyBorder="1" applyAlignment="1">
      <alignment vertical="center"/>
    </xf>
    <xf numFmtId="0" fontId="31" fillId="0" borderId="0" xfId="1" applyFont="1" applyFill="1" applyBorder="1" applyAlignment="1">
      <alignment horizontal="left" vertical="center"/>
    </xf>
    <xf numFmtId="186" fontId="31" fillId="0" borderId="0" xfId="1" applyNumberFormat="1" applyFont="1" applyFill="1" applyBorder="1" applyAlignment="1">
      <alignment horizontal="right" vertical="center"/>
    </xf>
    <xf numFmtId="178" fontId="31" fillId="0" borderId="25" xfId="1" applyNumberFormat="1" applyFont="1" applyFill="1" applyBorder="1" applyAlignment="1">
      <alignment horizontal="right" vertical="center"/>
    </xf>
    <xf numFmtId="191" fontId="31" fillId="0" borderId="0" xfId="1" applyNumberFormat="1" applyFont="1" applyFill="1" applyBorder="1" applyAlignment="1">
      <alignment horizontal="right" vertical="center"/>
    </xf>
    <xf numFmtId="178" fontId="31" fillId="0" borderId="29" xfId="1" applyNumberFormat="1" applyFont="1" applyFill="1" applyBorder="1" applyAlignment="1">
      <alignment horizontal="right" vertical="center"/>
    </xf>
    <xf numFmtId="191" fontId="31" fillId="0" borderId="28" xfId="1" applyNumberFormat="1" applyFont="1" applyFill="1" applyBorder="1" applyAlignment="1">
      <alignment horizontal="right" vertical="center"/>
    </xf>
    <xf numFmtId="0" fontId="1" fillId="0" borderId="0" xfId="1" applyFill="1"/>
    <xf numFmtId="0" fontId="14" fillId="0" borderId="0" xfId="1" applyFont="1" applyFill="1"/>
    <xf numFmtId="0" fontId="17" fillId="0" borderId="0" xfId="1" applyFont="1" applyFill="1" applyAlignment="1">
      <alignment horizontal="left" wrapText="1"/>
    </xf>
    <xf numFmtId="0" fontId="33" fillId="0" borderId="0" xfId="1" applyFont="1" applyFill="1" applyAlignment="1">
      <alignment vertical="top" wrapText="1"/>
    </xf>
    <xf numFmtId="0" fontId="33" fillId="0" borderId="0" xfId="1" applyFont="1" applyFill="1" applyAlignment="1">
      <alignment vertical="top"/>
    </xf>
    <xf numFmtId="0" fontId="31" fillId="0" borderId="0" xfId="1" applyFont="1" applyFill="1"/>
    <xf numFmtId="0" fontId="17" fillId="0" borderId="0" xfId="1" applyFont="1" applyFill="1" applyAlignment="1">
      <alignment horizontal="left" wrapText="1"/>
    </xf>
    <xf numFmtId="0" fontId="15" fillId="0" borderId="0" xfId="1" applyFont="1" applyFill="1"/>
    <xf numFmtId="0" fontId="15" fillId="0" borderId="1" xfId="1" applyFont="1" applyFill="1" applyBorder="1"/>
    <xf numFmtId="0" fontId="1" fillId="0" borderId="1" xfId="1" applyFill="1" applyBorder="1"/>
    <xf numFmtId="0" fontId="16" fillId="0" borderId="1" xfId="1" applyFont="1" applyFill="1" applyBorder="1" applyAlignment="1">
      <alignment horizontal="left"/>
    </xf>
    <xf numFmtId="0" fontId="16" fillId="0" borderId="1" xfId="1" applyFont="1" applyFill="1" applyBorder="1" applyAlignment="1">
      <alignment horizontal="right"/>
    </xf>
    <xf numFmtId="3" fontId="1" fillId="0" borderId="5" xfId="1" applyNumberFormat="1" applyFill="1" applyBorder="1" applyAlignment="1">
      <alignment horizontal="center" vertical="center"/>
    </xf>
    <xf numFmtId="0" fontId="1" fillId="0" borderId="116" xfId="1" applyFill="1" applyBorder="1" applyAlignment="1">
      <alignment horizontal="center" vertical="center"/>
    </xf>
    <xf numFmtId="0" fontId="1" fillId="0" borderId="31" xfId="1" applyFill="1" applyBorder="1" applyAlignment="1">
      <alignment horizontal="center" vertical="center"/>
    </xf>
    <xf numFmtId="0" fontId="1" fillId="0" borderId="78" xfId="1" applyFill="1" applyBorder="1"/>
    <xf numFmtId="0" fontId="1" fillId="0" borderId="78" xfId="1" applyFill="1" applyBorder="1" applyAlignment="1"/>
    <xf numFmtId="3" fontId="1" fillId="0" borderId="16" xfId="1" applyNumberFormat="1" applyFill="1" applyBorder="1" applyAlignment="1">
      <alignment horizontal="center" vertical="center"/>
    </xf>
    <xf numFmtId="0" fontId="1" fillId="0" borderId="112" xfId="1" applyFill="1" applyBorder="1" applyAlignment="1">
      <alignment horizontal="center" vertical="center"/>
    </xf>
    <xf numFmtId="0" fontId="1" fillId="0" borderId="13" xfId="1" applyFill="1" applyBorder="1" applyAlignment="1">
      <alignment horizontal="center" vertical="center"/>
    </xf>
    <xf numFmtId="3" fontId="16" fillId="0" borderId="111" xfId="1" applyNumberFormat="1" applyFont="1" applyFill="1" applyBorder="1" applyAlignment="1">
      <alignment horizontal="center" wrapText="1"/>
    </xf>
    <xf numFmtId="3" fontId="17" fillId="0" borderId="26" xfId="1" quotePrefix="1" applyNumberFormat="1" applyFont="1" applyFill="1" applyBorder="1" applyAlignment="1">
      <alignment horizontal="center"/>
    </xf>
    <xf numFmtId="176" fontId="7" fillId="0" borderId="27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92" fontId="17" fillId="0" borderId="26" xfId="1" applyNumberFormat="1" applyFont="1" applyFill="1" applyBorder="1" applyAlignment="1">
      <alignment horizontal="center"/>
    </xf>
    <xf numFmtId="176" fontId="17" fillId="0" borderId="27" xfId="1" applyNumberFormat="1" applyFont="1" applyFill="1" applyBorder="1" applyAlignment="1">
      <alignment horizontal="right"/>
    </xf>
    <xf numFmtId="176" fontId="17" fillId="0" borderId="0" xfId="1" applyNumberFormat="1" applyFont="1" applyFill="1" applyBorder="1" applyAlignment="1">
      <alignment horizontal="right"/>
    </xf>
    <xf numFmtId="187" fontId="17" fillId="0" borderId="27" xfId="1" applyNumberFormat="1" applyFont="1" applyFill="1" applyBorder="1" applyAlignment="1">
      <alignment horizontal="center"/>
    </xf>
    <xf numFmtId="187" fontId="17" fillId="0" borderId="0" xfId="1" applyNumberFormat="1" applyFont="1" applyFill="1" applyBorder="1" applyAlignment="1">
      <alignment horizontal="center"/>
    </xf>
    <xf numFmtId="176" fontId="1" fillId="0" borderId="0" xfId="1" applyNumberFormat="1" applyFill="1" applyBorder="1" applyAlignment="1">
      <alignment horizontal="center"/>
    </xf>
    <xf numFmtId="192" fontId="17" fillId="0" borderId="26" xfId="1" applyNumberFormat="1" applyFont="1" applyFill="1" applyBorder="1" applyAlignment="1">
      <alignment horizontal="right"/>
    </xf>
    <xf numFmtId="176" fontId="7" fillId="0" borderId="75" xfId="1" applyNumberFormat="1" applyFont="1" applyFill="1" applyBorder="1" applyAlignment="1">
      <alignment horizontal="right"/>
    </xf>
    <xf numFmtId="176" fontId="17" fillId="0" borderId="75" xfId="1" applyNumberFormat="1" applyFont="1" applyFill="1" applyBorder="1" applyAlignment="1">
      <alignment horizontal="right"/>
    </xf>
    <xf numFmtId="187" fontId="17" fillId="0" borderId="75" xfId="1" applyNumberFormat="1" applyFont="1" applyFill="1" applyBorder="1" applyAlignment="1">
      <alignment horizontal="center"/>
    </xf>
    <xf numFmtId="3" fontId="17" fillId="0" borderId="66" xfId="1" quotePrefix="1" applyNumberFormat="1" applyFont="1" applyFill="1" applyBorder="1" applyAlignment="1">
      <alignment horizontal="center"/>
    </xf>
    <xf numFmtId="176" fontId="7" fillId="0" borderId="209" xfId="1" applyNumberFormat="1" applyFont="1" applyFill="1" applyBorder="1" applyAlignment="1">
      <alignment horizontal="right"/>
    </xf>
    <xf numFmtId="176" fontId="7" fillId="0" borderId="67" xfId="1" applyNumberFormat="1" applyFont="1" applyFill="1" applyBorder="1" applyAlignment="1">
      <alignment horizontal="right"/>
    </xf>
    <xf numFmtId="176" fontId="17" fillId="0" borderId="209" xfId="1" applyNumberFormat="1" applyFont="1" applyFill="1" applyBorder="1" applyAlignment="1">
      <alignment horizontal="right"/>
    </xf>
    <xf numFmtId="176" fontId="17" fillId="0" borderId="67" xfId="1" applyNumberFormat="1" applyFont="1" applyFill="1" applyBorder="1" applyAlignment="1">
      <alignment horizontal="right"/>
    </xf>
    <xf numFmtId="187" fontId="17" fillId="0" borderId="209" xfId="1" applyNumberFormat="1" applyFont="1" applyFill="1" applyBorder="1" applyAlignment="1">
      <alignment horizontal="center"/>
    </xf>
    <xf numFmtId="187" fontId="17" fillId="0" borderId="67" xfId="1" applyNumberFormat="1" applyFont="1" applyFill="1" applyBorder="1" applyAlignment="1">
      <alignment horizontal="center"/>
    </xf>
    <xf numFmtId="3" fontId="17" fillId="0" borderId="0" xfId="1" quotePrefix="1" applyNumberFormat="1" applyFont="1" applyFill="1" applyBorder="1" applyAlignment="1">
      <alignment horizontal="right" readingOrder="2"/>
    </xf>
    <xf numFmtId="176" fontId="17" fillId="0" borderId="0" xfId="1" applyNumberFormat="1" applyFont="1" applyFill="1" applyBorder="1" applyAlignment="1">
      <alignment horizontal="center"/>
    </xf>
    <xf numFmtId="192" fontId="17" fillId="0" borderId="31" xfId="1" applyNumberFormat="1" applyFont="1" applyFill="1" applyBorder="1" applyAlignment="1"/>
    <xf numFmtId="176" fontId="17" fillId="0" borderId="31" xfId="1" applyNumberFormat="1" applyFont="1" applyFill="1" applyBorder="1" applyAlignment="1">
      <alignment horizontal="center"/>
    </xf>
    <xf numFmtId="187" fontId="17" fillId="0" borderId="0" xfId="1" applyNumberFormat="1" applyFont="1" applyFill="1" applyBorder="1" applyAlignment="1">
      <alignment horizontal="center"/>
    </xf>
    <xf numFmtId="0" fontId="15" fillId="0" borderId="0" xfId="1" applyFont="1" applyFill="1" applyBorder="1"/>
    <xf numFmtId="0" fontId="16" fillId="0" borderId="0" xfId="1" applyFont="1" applyFill="1"/>
    <xf numFmtId="0" fontId="16" fillId="0" borderId="0" xfId="1" applyFont="1" applyFill="1" applyBorder="1"/>
    <xf numFmtId="0" fontId="1" fillId="0" borderId="0" xfId="1" applyFill="1" applyBorder="1"/>
    <xf numFmtId="3" fontId="1" fillId="0" borderId="31" xfId="1" applyNumberFormat="1" applyFill="1" applyBorder="1" applyAlignment="1">
      <alignment horizontal="center" vertical="center"/>
    </xf>
    <xf numFmtId="3" fontId="1" fillId="0" borderId="4" xfId="1" applyNumberFormat="1" applyFill="1" applyBorder="1" applyAlignment="1">
      <alignment horizontal="center" vertical="center" wrapText="1"/>
    </xf>
    <xf numFmtId="3" fontId="1" fillId="0" borderId="119" xfId="1" applyNumberFormat="1" applyFill="1" applyBorder="1" applyAlignment="1">
      <alignment horizontal="center" vertical="center" wrapText="1"/>
    </xf>
    <xf numFmtId="3" fontId="1" fillId="0" borderId="210" xfId="1" applyNumberFormat="1" applyFill="1" applyBorder="1" applyAlignment="1">
      <alignment horizontal="center" vertical="center"/>
    </xf>
    <xf numFmtId="0" fontId="1" fillId="0" borderId="37" xfId="1" applyFill="1" applyBorder="1" applyAlignment="1">
      <alignment horizontal="center" vertical="center"/>
    </xf>
    <xf numFmtId="3" fontId="1" fillId="0" borderId="116" xfId="1" applyNumberFormat="1" applyFill="1" applyBorder="1" applyAlignment="1">
      <alignment horizontal="center" vertical="center"/>
    </xf>
    <xf numFmtId="3" fontId="1" fillId="0" borderId="211" xfId="1" applyNumberFormat="1" applyFill="1" applyBorder="1" applyAlignment="1">
      <alignment vertical="center"/>
    </xf>
    <xf numFmtId="0" fontId="31" fillId="0" borderId="212" xfId="1" applyFont="1" applyFill="1" applyBorder="1" applyAlignment="1">
      <alignment horizontal="center" vertical="center"/>
    </xf>
    <xf numFmtId="0" fontId="31" fillId="0" borderId="31" xfId="1" applyFont="1" applyFill="1" applyBorder="1" applyAlignment="1"/>
    <xf numFmtId="3" fontId="1" fillId="0" borderId="7" xfId="1" applyNumberFormat="1" applyFill="1" applyBorder="1" applyAlignment="1">
      <alignment horizontal="center" vertical="center"/>
    </xf>
    <xf numFmtId="3" fontId="1" fillId="0" borderId="8" xfId="1" applyNumberFormat="1" applyFill="1" applyBorder="1" applyAlignment="1">
      <alignment horizontal="center" vertical="center"/>
    </xf>
    <xf numFmtId="3" fontId="1" fillId="0" borderId="107" xfId="1" applyNumberFormat="1" applyFill="1" applyBorder="1" applyAlignment="1">
      <alignment horizontal="center" vertical="center" wrapText="1"/>
    </xf>
    <xf numFmtId="3" fontId="1" fillId="0" borderId="213" xfId="1" applyNumberFormat="1" applyFill="1" applyBorder="1" applyAlignment="1">
      <alignment horizontal="center" vertical="center"/>
    </xf>
    <xf numFmtId="0" fontId="1" fillId="0" borderId="105" xfId="1" applyFill="1" applyBorder="1" applyAlignment="1">
      <alignment horizontal="center" vertical="center"/>
    </xf>
    <xf numFmtId="3" fontId="1" fillId="0" borderId="6" xfId="1" applyNumberFormat="1" applyFill="1" applyBorder="1" applyAlignment="1">
      <alignment horizontal="center" vertical="center"/>
    </xf>
    <xf numFmtId="0" fontId="31" fillId="0" borderId="214" xfId="1" applyFont="1" applyFill="1" applyBorder="1" applyAlignment="1">
      <alignment horizontal="center" vertical="center"/>
    </xf>
    <xf numFmtId="3" fontId="16" fillId="0" borderId="105" xfId="1" applyNumberFormat="1" applyFont="1" applyFill="1" applyBorder="1" applyAlignment="1">
      <alignment horizontal="center" wrapText="1"/>
    </xf>
    <xf numFmtId="178" fontId="17" fillId="0" borderId="27" xfId="1" applyNumberFormat="1" applyFont="1" applyFill="1" applyBorder="1" applyAlignment="1">
      <alignment horizontal="right"/>
    </xf>
    <xf numFmtId="178" fontId="17" fillId="0" borderId="0" xfId="1" applyNumberFormat="1" applyFont="1" applyFill="1" applyBorder="1" applyAlignment="1">
      <alignment horizontal="right"/>
    </xf>
    <xf numFmtId="178" fontId="17" fillId="0" borderId="26" xfId="1" applyNumberFormat="1" applyFont="1" applyFill="1" applyBorder="1" applyAlignment="1">
      <alignment horizontal="right"/>
    </xf>
    <xf numFmtId="183" fontId="17" fillId="0" borderId="215" xfId="1" applyNumberFormat="1" applyFont="1" applyFill="1" applyBorder="1" applyAlignment="1">
      <alignment horizontal="right"/>
    </xf>
    <xf numFmtId="178" fontId="17" fillId="0" borderId="41" xfId="1" applyNumberFormat="1" applyFont="1" applyFill="1" applyBorder="1" applyAlignment="1"/>
    <xf numFmtId="193" fontId="17" fillId="0" borderId="0" xfId="1" applyNumberFormat="1" applyFont="1" applyFill="1" applyBorder="1" applyAlignment="1">
      <alignment horizontal="center"/>
    </xf>
    <xf numFmtId="194" fontId="1" fillId="0" borderId="0" xfId="1" applyNumberFormat="1" applyFill="1" applyBorder="1"/>
    <xf numFmtId="193" fontId="17" fillId="0" borderId="215" xfId="1" applyNumberFormat="1" applyFont="1" applyFill="1" applyBorder="1" applyAlignment="1">
      <alignment horizontal="right"/>
    </xf>
    <xf numFmtId="193" fontId="17" fillId="0" borderId="0" xfId="1" applyNumberFormat="1" applyFont="1" applyFill="1" applyBorder="1" applyAlignment="1">
      <alignment horizontal="right"/>
    </xf>
    <xf numFmtId="178" fontId="17" fillId="0" borderId="67" xfId="1" applyNumberFormat="1" applyFont="1" applyFill="1" applyBorder="1" applyAlignment="1">
      <alignment horizontal="right"/>
    </xf>
    <xf numFmtId="178" fontId="17" fillId="0" borderId="1" xfId="1" applyNumberFormat="1" applyFont="1" applyFill="1" applyBorder="1" applyAlignment="1">
      <alignment horizontal="right"/>
    </xf>
    <xf numFmtId="178" fontId="17" fillId="0" borderId="66" xfId="1" applyNumberFormat="1" applyFont="1" applyFill="1" applyBorder="1" applyAlignment="1">
      <alignment horizontal="right"/>
    </xf>
    <xf numFmtId="193" fontId="17" fillId="0" borderId="216" xfId="1" applyNumberFormat="1" applyFont="1" applyFill="1" applyBorder="1" applyAlignment="1">
      <alignment horizontal="right"/>
    </xf>
    <xf numFmtId="178" fontId="17" fillId="0" borderId="217" xfId="1" applyNumberFormat="1" applyFont="1" applyFill="1" applyBorder="1" applyAlignment="1"/>
    <xf numFmtId="193" fontId="17" fillId="0" borderId="1" xfId="1" applyNumberFormat="1" applyFont="1" applyFill="1" applyBorder="1" applyAlignment="1">
      <alignment horizontal="right"/>
    </xf>
    <xf numFmtId="3" fontId="17" fillId="0" borderId="0" xfId="1" quotePrefix="1" applyNumberFormat="1" applyFont="1" applyFill="1" applyAlignment="1">
      <alignment horizontal="left"/>
    </xf>
    <xf numFmtId="178" fontId="17" fillId="0" borderId="0" xfId="1" applyNumberFormat="1" applyFont="1" applyFill="1" applyBorder="1"/>
    <xf numFmtId="192" fontId="17" fillId="0" borderId="0" xfId="1" applyNumberFormat="1" applyFont="1" applyFill="1"/>
    <xf numFmtId="187" fontId="1" fillId="0" borderId="0" xfId="1" applyNumberFormat="1" applyFill="1"/>
    <xf numFmtId="194" fontId="1" fillId="0" borderId="0" xfId="1" applyNumberFormat="1" applyFill="1"/>
    <xf numFmtId="3" fontId="1" fillId="0" borderId="4" xfId="1" applyNumberFormat="1" applyFill="1" applyBorder="1" applyAlignment="1">
      <alignment horizontal="center" vertical="center"/>
    </xf>
    <xf numFmtId="0" fontId="1" fillId="0" borderId="218" xfId="1" applyFill="1" applyBorder="1" applyAlignment="1">
      <alignment horizontal="center"/>
    </xf>
    <xf numFmtId="3" fontId="1" fillId="0" borderId="31" xfId="1" applyNumberFormat="1" applyFill="1" applyBorder="1" applyAlignment="1">
      <alignment horizontal="center"/>
    </xf>
    <xf numFmtId="3" fontId="1" fillId="0" borderId="4" xfId="1" applyNumberFormat="1" applyFill="1" applyBorder="1" applyAlignment="1">
      <alignment horizontal="center"/>
    </xf>
    <xf numFmtId="3" fontId="1" fillId="0" borderId="4" xfId="1" applyNumberFormat="1" applyFill="1" applyBorder="1" applyAlignment="1">
      <alignment horizontal="center"/>
    </xf>
    <xf numFmtId="3" fontId="1" fillId="0" borderId="31" xfId="1" applyNumberFormat="1" applyFill="1" applyBorder="1" applyAlignment="1">
      <alignment horizontal="center"/>
    </xf>
    <xf numFmtId="3" fontId="1" fillId="0" borderId="13" xfId="1" applyNumberFormat="1" applyFill="1" applyBorder="1" applyAlignment="1">
      <alignment horizontal="center" vertical="center"/>
    </xf>
    <xf numFmtId="3" fontId="1" fillId="0" borderId="15" xfId="1" applyNumberFormat="1" applyFill="1" applyBorder="1" applyAlignment="1">
      <alignment horizontal="center" vertical="center"/>
    </xf>
    <xf numFmtId="3" fontId="1" fillId="0" borderId="219" xfId="1" applyNumberFormat="1" applyFill="1" applyBorder="1" applyAlignment="1">
      <alignment horizontal="center" vertical="center"/>
    </xf>
    <xf numFmtId="0" fontId="1" fillId="0" borderId="220" xfId="1" applyFill="1" applyBorder="1" applyAlignment="1">
      <alignment horizontal="center"/>
    </xf>
    <xf numFmtId="3" fontId="1" fillId="0" borderId="13" xfId="1" applyNumberFormat="1" applyFill="1" applyBorder="1" applyAlignment="1">
      <alignment horizontal="center"/>
    </xf>
    <xf numFmtId="3" fontId="1" fillId="0" borderId="15" xfId="1" applyNumberFormat="1" applyFill="1" applyBorder="1" applyAlignment="1">
      <alignment horizontal="center"/>
    </xf>
    <xf numFmtId="3" fontId="1" fillId="0" borderId="15" xfId="1" applyNumberFormat="1" applyFill="1" applyBorder="1" applyAlignment="1">
      <alignment horizontal="center"/>
    </xf>
    <xf numFmtId="3" fontId="1" fillId="0" borderId="13" xfId="1" applyNumberFormat="1" applyFill="1" applyBorder="1" applyAlignment="1">
      <alignment horizontal="center"/>
    </xf>
    <xf numFmtId="178" fontId="17" fillId="0" borderId="75" xfId="1" applyNumberFormat="1" applyFont="1" applyFill="1" applyBorder="1" applyAlignment="1">
      <alignment horizontal="right"/>
    </xf>
    <xf numFmtId="0" fontId="1" fillId="0" borderId="221" xfId="1" applyFill="1" applyBorder="1" applyAlignment="1">
      <alignment horizontal="right"/>
    </xf>
    <xf numFmtId="192" fontId="17" fillId="0" borderId="41" xfId="1" applyNumberFormat="1" applyFont="1" applyFill="1" applyBorder="1" applyAlignment="1">
      <alignment horizontal="center"/>
    </xf>
    <xf numFmtId="191" fontId="17" fillId="0" borderId="0" xfId="1" applyNumberFormat="1" applyFont="1" applyFill="1" applyBorder="1" applyAlignment="1">
      <alignment horizontal="right"/>
    </xf>
    <xf numFmtId="192" fontId="17" fillId="0" borderId="0" xfId="1" applyNumberFormat="1" applyFont="1" applyFill="1" applyBorder="1" applyAlignment="1">
      <alignment horizontal="right"/>
    </xf>
    <xf numFmtId="195" fontId="17" fillId="0" borderId="0" xfId="1" applyNumberFormat="1" applyFont="1" applyFill="1" applyBorder="1" applyAlignment="1">
      <alignment horizontal="right"/>
    </xf>
    <xf numFmtId="0" fontId="17" fillId="0" borderId="0" xfId="1" applyFont="1" applyFill="1" applyBorder="1"/>
    <xf numFmtId="192" fontId="17" fillId="0" borderId="41" xfId="1" applyNumberFormat="1" applyFont="1" applyFill="1" applyBorder="1" applyAlignment="1">
      <alignment horizontal="right"/>
    </xf>
    <xf numFmtId="178" fontId="17" fillId="0" borderId="209" xfId="1" applyNumberFormat="1" applyFont="1" applyFill="1" applyBorder="1" applyAlignment="1">
      <alignment horizontal="right"/>
    </xf>
    <xf numFmtId="0" fontId="1" fillId="0" borderId="42" xfId="1" applyFill="1" applyBorder="1" applyAlignment="1">
      <alignment horizontal="right"/>
    </xf>
    <xf numFmtId="192" fontId="17" fillId="0" borderId="217" xfId="1" applyNumberFormat="1" applyFont="1" applyFill="1" applyBorder="1" applyAlignment="1">
      <alignment horizontal="right"/>
    </xf>
    <xf numFmtId="191" fontId="17" fillId="0" borderId="1" xfId="1" applyNumberFormat="1" applyFont="1" applyFill="1" applyBorder="1" applyAlignment="1">
      <alignment horizontal="right"/>
    </xf>
    <xf numFmtId="192" fontId="17" fillId="0" borderId="1" xfId="1" applyNumberFormat="1" applyFont="1" applyFill="1" applyBorder="1" applyAlignment="1">
      <alignment horizontal="right"/>
    </xf>
    <xf numFmtId="195" fontId="17" fillId="0" borderId="1" xfId="1" applyNumberFormat="1" applyFont="1" applyFill="1" applyBorder="1" applyAlignment="1">
      <alignment horizontal="right"/>
    </xf>
    <xf numFmtId="0" fontId="17" fillId="0" borderId="1" xfId="1" applyFont="1" applyFill="1" applyBorder="1"/>
    <xf numFmtId="3" fontId="15" fillId="0" borderId="0" xfId="1" applyNumberFormat="1" applyFont="1" applyFill="1"/>
    <xf numFmtId="3" fontId="1" fillId="0" borderId="91" xfId="1" applyNumberFormat="1" applyFill="1" applyBorder="1" applyAlignment="1">
      <alignment horizontal="center"/>
    </xf>
    <xf numFmtId="3" fontId="1" fillId="0" borderId="222" xfId="1" applyNumberFormat="1" applyFill="1" applyBorder="1" applyAlignment="1">
      <alignment horizontal="center"/>
    </xf>
    <xf numFmtId="0" fontId="1" fillId="0" borderId="91" xfId="1" applyFill="1" applyBorder="1" applyAlignment="1"/>
    <xf numFmtId="0" fontId="1" fillId="0" borderId="101" xfId="1" applyFill="1" applyBorder="1" applyAlignment="1"/>
    <xf numFmtId="3" fontId="16" fillId="0" borderId="37" xfId="1" applyNumberFormat="1" applyFont="1" applyFill="1" applyBorder="1" applyAlignment="1">
      <alignment horizontal="center"/>
    </xf>
    <xf numFmtId="3" fontId="16" fillId="0" borderId="61" xfId="1" applyNumberFormat="1" applyFont="1" applyFill="1" applyBorder="1" applyAlignment="1">
      <alignment horizontal="center"/>
    </xf>
    <xf numFmtId="49" fontId="17" fillId="0" borderId="27" xfId="1" applyNumberFormat="1" applyFont="1" applyFill="1" applyBorder="1" applyAlignment="1">
      <alignment horizontal="center"/>
    </xf>
    <xf numFmtId="49" fontId="17" fillId="0" borderId="0" xfId="1" applyNumberFormat="1" applyFont="1" applyFill="1" applyBorder="1" applyAlignment="1">
      <alignment horizontal="center"/>
    </xf>
    <xf numFmtId="49" fontId="1" fillId="0" borderId="0" xfId="1" applyNumberFormat="1" applyFill="1" applyBorder="1" applyAlignment="1">
      <alignment horizontal="center"/>
    </xf>
    <xf numFmtId="191" fontId="17" fillId="0" borderId="26" xfId="1" applyNumberFormat="1" applyFont="1" applyFill="1" applyBorder="1" applyAlignment="1">
      <alignment horizontal="center"/>
    </xf>
    <xf numFmtId="191" fontId="17" fillId="0" borderId="27" xfId="1" applyNumberFormat="1" applyFont="1" applyFill="1" applyBorder="1" applyAlignment="1">
      <alignment horizontal="center"/>
    </xf>
    <xf numFmtId="192" fontId="17" fillId="0" borderId="0" xfId="1" applyNumberFormat="1" applyFont="1" applyFill="1" applyBorder="1"/>
    <xf numFmtId="49" fontId="17" fillId="0" borderId="75" xfId="1" applyNumberFormat="1" applyFont="1" applyFill="1" applyBorder="1" applyAlignment="1">
      <alignment horizontal="center"/>
    </xf>
    <xf numFmtId="49" fontId="17" fillId="0" borderId="209" xfId="1" applyNumberFormat="1" applyFont="1" applyFill="1" applyBorder="1" applyAlignment="1">
      <alignment horizontal="center"/>
    </xf>
    <xf numFmtId="49" fontId="17" fillId="0" borderId="67" xfId="1" applyNumberFormat="1" applyFont="1" applyFill="1" applyBorder="1" applyAlignment="1">
      <alignment horizontal="center"/>
    </xf>
    <xf numFmtId="192" fontId="17" fillId="0" borderId="1" xfId="1" applyNumberFormat="1" applyFont="1" applyFill="1" applyBorder="1" applyAlignment="1">
      <alignment horizontal="center"/>
    </xf>
    <xf numFmtId="191" fontId="17" fillId="0" borderId="66" xfId="1" applyNumberFormat="1" applyFont="1" applyFill="1" applyBorder="1" applyAlignment="1">
      <alignment horizontal="center"/>
    </xf>
    <xf numFmtId="191" fontId="17" fillId="0" borderId="67" xfId="1" applyNumberFormat="1" applyFont="1" applyFill="1" applyBorder="1" applyAlignment="1">
      <alignment horizontal="center"/>
    </xf>
    <xf numFmtId="192" fontId="17" fillId="0" borderId="1" xfId="1" applyNumberFormat="1" applyFont="1" applyFill="1" applyBorder="1"/>
    <xf numFmtId="0" fontId="1" fillId="0" borderId="223" xfId="1" applyFill="1" applyBorder="1" applyAlignment="1"/>
    <xf numFmtId="3" fontId="16" fillId="0" borderId="86" xfId="1" applyNumberFormat="1" applyFont="1" applyFill="1" applyBorder="1" applyAlignment="1">
      <alignment horizontal="center"/>
    </xf>
    <xf numFmtId="3" fontId="16" fillId="0" borderId="61" xfId="1" applyNumberFormat="1" applyFont="1" applyFill="1" applyBorder="1" applyAlignment="1">
      <alignment horizontal="center"/>
    </xf>
    <xf numFmtId="3" fontId="17" fillId="0" borderId="75" xfId="1" applyNumberFormat="1" applyFont="1" applyFill="1" applyBorder="1" applyAlignment="1">
      <alignment horizontal="center"/>
    </xf>
    <xf numFmtId="0" fontId="17" fillId="0" borderId="27" xfId="1" applyFont="1" applyFill="1" applyBorder="1" applyAlignment="1">
      <alignment horizontal="center"/>
    </xf>
    <xf numFmtId="195" fontId="17" fillId="0" borderId="0" xfId="1" applyNumberFormat="1" applyFont="1" applyFill="1" applyBorder="1"/>
    <xf numFmtId="3" fontId="17" fillId="0" borderId="209" xfId="1" applyNumberFormat="1" applyFont="1" applyFill="1" applyBorder="1" applyAlignment="1">
      <alignment horizontal="center"/>
    </xf>
    <xf numFmtId="0" fontId="17" fillId="0" borderId="67" xfId="1" applyFont="1" applyFill="1" applyBorder="1" applyAlignment="1">
      <alignment horizontal="center"/>
    </xf>
    <xf numFmtId="49" fontId="17" fillId="0" borderId="1" xfId="1" applyNumberFormat="1" applyFont="1" applyFill="1" applyBorder="1" applyAlignment="1">
      <alignment horizontal="center"/>
    </xf>
    <xf numFmtId="195" fontId="17" fillId="0" borderId="1" xfId="1" applyNumberFormat="1" applyFont="1" applyFill="1" applyBorder="1"/>
    <xf numFmtId="0" fontId="1" fillId="0" borderId="0" xfId="1" applyFill="1" applyBorder="1" applyAlignment="1">
      <alignment horizontal="left"/>
    </xf>
    <xf numFmtId="0" fontId="16" fillId="0" borderId="0" xfId="1" applyFont="1" applyFill="1" applyAlignment="1">
      <alignment horizontal="left"/>
    </xf>
    <xf numFmtId="3" fontId="1" fillId="0" borderId="11" xfId="1" applyNumberFormat="1" applyFill="1" applyBorder="1" applyAlignment="1">
      <alignment horizontal="center" vertical="center"/>
    </xf>
    <xf numFmtId="3" fontId="1" fillId="0" borderId="224" xfId="1" applyNumberFormat="1" applyFill="1" applyBorder="1" applyAlignment="1">
      <alignment horizontal="center" vertical="center"/>
    </xf>
    <xf numFmtId="3" fontId="31" fillId="0" borderId="34" xfId="1" applyNumberFormat="1" applyFont="1" applyFill="1" applyBorder="1" applyAlignment="1">
      <alignment horizontal="center"/>
    </xf>
    <xf numFmtId="0" fontId="1" fillId="0" borderId="34" xfId="1" applyFill="1" applyBorder="1" applyAlignment="1">
      <alignment horizontal="center" vertical="top"/>
    </xf>
    <xf numFmtId="3" fontId="1" fillId="0" borderId="34" xfId="1" applyNumberFormat="1" applyFill="1" applyBorder="1" applyAlignment="1">
      <alignment horizontal="center" vertical="center"/>
    </xf>
    <xf numFmtId="3" fontId="1" fillId="0" borderId="12" xfId="1" applyNumberFormat="1" applyFill="1" applyBorder="1" applyAlignment="1">
      <alignment horizontal="center" vertical="center"/>
    </xf>
    <xf numFmtId="3" fontId="1" fillId="0" borderId="45" xfId="1" applyNumberFormat="1" applyFill="1" applyBorder="1" applyAlignment="1">
      <alignment horizontal="center" vertical="center"/>
    </xf>
    <xf numFmtId="3" fontId="1" fillId="0" borderId="225" xfId="1" applyNumberFormat="1" applyFill="1" applyBorder="1" applyAlignment="1">
      <alignment horizontal="center" vertical="center"/>
    </xf>
    <xf numFmtId="0" fontId="1" fillId="0" borderId="107" xfId="1" applyFill="1" applyBorder="1" applyAlignment="1">
      <alignment horizontal="center" vertical="top"/>
    </xf>
    <xf numFmtId="3" fontId="1" fillId="0" borderId="107" xfId="1" applyNumberFormat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top"/>
    </xf>
    <xf numFmtId="196" fontId="17" fillId="0" borderId="25" xfId="1" applyNumberFormat="1" applyFont="1" applyFill="1" applyBorder="1"/>
    <xf numFmtId="196" fontId="17" fillId="0" borderId="0" xfId="1" applyNumberFormat="1" applyFont="1" applyFill="1" applyBorder="1"/>
    <xf numFmtId="196" fontId="17" fillId="0" borderId="0" xfId="1" applyNumberFormat="1" applyFont="1" applyFill="1" applyBorder="1" applyAlignment="1">
      <alignment horizontal="right"/>
    </xf>
    <xf numFmtId="180" fontId="17" fillId="0" borderId="0" xfId="1" applyNumberFormat="1" applyFont="1" applyFill="1" applyBorder="1" applyAlignment="1">
      <alignment horizontal="right"/>
    </xf>
    <xf numFmtId="197" fontId="17" fillId="0" borderId="0" xfId="2" applyNumberFormat="1" applyFont="1" applyFill="1" applyBorder="1" applyAlignment="1">
      <alignment horizontal="right"/>
    </xf>
    <xf numFmtId="0" fontId="20" fillId="0" borderId="0" xfId="1" applyFont="1" applyFill="1" applyBorder="1" applyAlignment="1">
      <alignment horizontal="center" vertical="center"/>
    </xf>
    <xf numFmtId="176" fontId="17" fillId="0" borderId="0" xfId="1" applyNumberFormat="1" applyFont="1" applyFill="1" applyBorder="1"/>
    <xf numFmtId="196" fontId="17" fillId="0" borderId="99" xfId="1" applyNumberFormat="1" applyFont="1" applyFill="1" applyBorder="1"/>
    <xf numFmtId="196" fontId="17" fillId="0" borderId="1" xfId="1" applyNumberFormat="1" applyFont="1" applyFill="1" applyBorder="1"/>
    <xf numFmtId="196" fontId="17" fillId="0" borderId="1" xfId="1" applyNumberFormat="1" applyFont="1" applyFill="1" applyBorder="1" applyAlignment="1">
      <alignment horizontal="right"/>
    </xf>
    <xf numFmtId="180" fontId="17" fillId="0" borderId="1" xfId="1" applyNumberFormat="1" applyFont="1" applyFill="1" applyBorder="1" applyAlignment="1">
      <alignment horizontal="right"/>
    </xf>
    <xf numFmtId="197" fontId="17" fillId="0" borderId="1" xfId="2" applyNumberFormat="1" applyFont="1" applyFill="1" applyBorder="1" applyAlignment="1">
      <alignment horizontal="right"/>
    </xf>
    <xf numFmtId="194" fontId="17" fillId="0" borderId="0" xfId="1" applyNumberFormat="1" applyFont="1" applyFill="1" applyBorder="1"/>
    <xf numFmtId="0" fontId="1" fillId="0" borderId="0" xfId="1" applyFill="1" applyBorder="1" applyAlignment="1">
      <alignment horizontal="right"/>
    </xf>
    <xf numFmtId="0" fontId="1" fillId="0" borderId="1" xfId="1" applyFill="1" applyBorder="1" applyAlignment="1">
      <alignment horizontal="right"/>
    </xf>
    <xf numFmtId="0" fontId="12" fillId="0" borderId="5" xfId="1" applyFont="1" applyFill="1" applyBorder="1" applyAlignment="1">
      <alignment horizontal="center" vertical="center"/>
    </xf>
    <xf numFmtId="0" fontId="12" fillId="0" borderId="37" xfId="1" applyFont="1" applyFill="1" applyBorder="1" applyAlignment="1">
      <alignment horizontal="center" vertical="center"/>
    </xf>
    <xf numFmtId="0" fontId="12" fillId="0" borderId="61" xfId="1" applyFont="1" applyFill="1" applyBorder="1" applyAlignment="1">
      <alignment horizontal="center" vertical="center"/>
    </xf>
    <xf numFmtId="0" fontId="12" fillId="0" borderId="78" xfId="1" applyFont="1" applyFill="1" applyBorder="1" applyAlignment="1">
      <alignment horizontal="center" vertical="center"/>
    </xf>
    <xf numFmtId="0" fontId="12" fillId="0" borderId="116" xfId="1" applyFont="1" applyFill="1" applyBorder="1" applyAlignment="1">
      <alignment horizontal="center" vertical="center"/>
    </xf>
    <xf numFmtId="0" fontId="12" fillId="0" borderId="31" xfId="1" applyFont="1" applyFill="1" applyBorder="1" applyAlignment="1">
      <alignment horizontal="center" vertical="center"/>
    </xf>
    <xf numFmtId="0" fontId="12" fillId="0" borderId="218" xfId="1" applyFont="1" applyFill="1" applyBorder="1" applyAlignment="1">
      <alignment horizontal="center" vertical="center"/>
    </xf>
    <xf numFmtId="0" fontId="1" fillId="0" borderId="212" xfId="1" applyFont="1" applyFill="1" applyBorder="1" applyAlignment="1">
      <alignment horizontal="center" vertical="center"/>
    </xf>
    <xf numFmtId="0" fontId="1" fillId="0" borderId="31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/>
    </xf>
    <xf numFmtId="176" fontId="12" fillId="0" borderId="105" xfId="1" applyNumberFormat="1" applyFont="1" applyFill="1" applyBorder="1" applyAlignment="1">
      <alignment horizontal="center" vertical="center"/>
    </xf>
    <xf numFmtId="176" fontId="12" fillId="0" borderId="106" xfId="1" applyNumberFormat="1" applyFont="1" applyFill="1" applyBorder="1" applyAlignment="1">
      <alignment horizontal="center" vertical="center"/>
    </xf>
    <xf numFmtId="0" fontId="1" fillId="0" borderId="105" xfId="1" applyFont="1" applyFill="1" applyBorder="1" applyAlignment="1">
      <alignment horizontal="center" vertical="center"/>
    </xf>
    <xf numFmtId="0" fontId="1" fillId="0" borderId="106" xfId="1" applyFont="1" applyFill="1" applyBorder="1" applyAlignment="1">
      <alignment horizontal="center" vertical="center"/>
    </xf>
    <xf numFmtId="0" fontId="12" fillId="0" borderId="105" xfId="1" applyFont="1" applyFill="1" applyBorder="1" applyAlignment="1">
      <alignment horizontal="center" vertical="center"/>
    </xf>
    <xf numFmtId="0" fontId="12" fillId="0" borderId="106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0" fontId="1" fillId="0" borderId="226" xfId="1" applyFont="1" applyFill="1" applyBorder="1" applyAlignment="1">
      <alignment horizontal="center" vertical="center"/>
    </xf>
    <xf numFmtId="0" fontId="1" fillId="0" borderId="41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2" fillId="0" borderId="26" xfId="1" applyFont="1" applyFill="1" applyBorder="1" applyAlignment="1">
      <alignment horizontal="center" vertical="center"/>
    </xf>
    <xf numFmtId="176" fontId="12" fillId="0" borderId="23" xfId="1" applyNumberFormat="1" applyFont="1" applyFill="1" applyBorder="1" applyAlignment="1">
      <alignment horizontal="center" vertical="center"/>
    </xf>
    <xf numFmtId="176" fontId="12" fillId="0" borderId="24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176" fontId="12" fillId="0" borderId="22" xfId="1" applyNumberFormat="1" applyFont="1" applyFill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/>
    </xf>
    <xf numFmtId="176" fontId="1" fillId="0" borderId="24" xfId="1" applyNumberFormat="1" applyFont="1" applyFill="1" applyBorder="1" applyAlignment="1">
      <alignment horizontal="left" vertical="center" indent="1"/>
    </xf>
    <xf numFmtId="176" fontId="1" fillId="0" borderId="226" xfId="1" applyNumberFormat="1" applyFont="1" applyFill="1" applyBorder="1" applyAlignment="1">
      <alignment horizontal="left" vertical="center" indent="1"/>
    </xf>
    <xf numFmtId="176" fontId="1" fillId="0" borderId="39" xfId="1" applyNumberFormat="1" applyFont="1" applyFill="1" applyBorder="1" applyAlignment="1">
      <alignment horizontal="center" vertical="center"/>
    </xf>
    <xf numFmtId="176" fontId="1" fillId="0" borderId="24" xfId="1" applyNumberFormat="1" applyFont="1" applyFill="1" applyBorder="1" applyAlignment="1">
      <alignment horizontal="center" vertical="center"/>
    </xf>
    <xf numFmtId="176" fontId="12" fillId="0" borderId="27" xfId="1" applyNumberFormat="1" applyFont="1" applyFill="1" applyBorder="1" applyAlignment="1">
      <alignment horizontal="center" vertical="center"/>
    </xf>
    <xf numFmtId="176" fontId="12" fillId="0" borderId="26" xfId="1" applyNumberFormat="1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left" vertical="center" indent="1"/>
    </xf>
    <xf numFmtId="176" fontId="1" fillId="0" borderId="215" xfId="1" applyNumberFormat="1" applyFont="1" applyFill="1" applyBorder="1" applyAlignment="1">
      <alignment horizontal="left" vertical="center" indent="1"/>
    </xf>
    <xf numFmtId="176" fontId="1" fillId="0" borderId="41" xfId="1" applyNumberFormat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center" vertical="center"/>
    </xf>
    <xf numFmtId="49" fontId="12" fillId="0" borderId="26" xfId="1" applyNumberFormat="1" applyFont="1" applyFill="1" applyBorder="1" applyAlignment="1">
      <alignment horizontal="center" vertical="center"/>
    </xf>
    <xf numFmtId="176" fontId="1" fillId="0" borderId="215" xfId="1" applyNumberFormat="1" applyFont="1" applyFill="1" applyBorder="1" applyAlignment="1">
      <alignment horizontal="center" vertical="center"/>
    </xf>
    <xf numFmtId="176" fontId="32" fillId="0" borderId="27" xfId="1" applyNumberFormat="1" applyFont="1" applyFill="1" applyBorder="1" applyAlignment="1">
      <alignment horizontal="center" vertical="center"/>
    </xf>
    <xf numFmtId="176" fontId="32" fillId="0" borderId="0" xfId="1" applyNumberFormat="1" applyFont="1" applyFill="1" applyBorder="1" applyAlignment="1">
      <alignment horizontal="center" vertical="center"/>
    </xf>
    <xf numFmtId="0" fontId="12" fillId="0" borderId="66" xfId="1" applyFont="1" applyFill="1" applyBorder="1" applyAlignment="1">
      <alignment horizontal="center" vertical="center"/>
    </xf>
    <xf numFmtId="176" fontId="12" fillId="0" borderId="67" xfId="1" applyNumberFormat="1" applyFont="1" applyFill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center" vertical="center"/>
    </xf>
    <xf numFmtId="176" fontId="12" fillId="0" borderId="66" xfId="1" applyNumberFormat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176" fontId="1" fillId="0" borderId="216" xfId="1" applyNumberFormat="1" applyFont="1" applyFill="1" applyBorder="1" applyAlignment="1">
      <alignment horizontal="center" vertical="center"/>
    </xf>
    <xf numFmtId="176" fontId="1" fillId="0" borderId="217" xfId="1" applyNumberFormat="1" applyFont="1" applyFill="1" applyBorder="1" applyAlignment="1">
      <alignment horizontal="center" vertical="center"/>
    </xf>
    <xf numFmtId="0" fontId="37" fillId="0" borderId="0" xfId="1" applyFont="1" applyFill="1" applyAlignment="1">
      <alignment vertical="center"/>
    </xf>
    <xf numFmtId="0" fontId="38" fillId="0" borderId="0" xfId="1" applyFont="1" applyFill="1" applyAlignment="1">
      <alignment vertical="center"/>
    </xf>
    <xf numFmtId="0" fontId="16" fillId="0" borderId="0" xfId="1" applyFont="1" applyFill="1" applyBorder="1" applyAlignment="1">
      <alignment horizontal="right"/>
    </xf>
    <xf numFmtId="0" fontId="16" fillId="0" borderId="1" xfId="1" applyFont="1" applyFill="1" applyBorder="1" applyAlignment="1">
      <alignment horizontal="right"/>
    </xf>
    <xf numFmtId="0" fontId="1" fillId="0" borderId="3" xfId="1" applyFill="1" applyBorder="1" applyAlignment="1">
      <alignment horizontal="center" vertical="center"/>
    </xf>
    <xf numFmtId="0" fontId="1" fillId="0" borderId="25" xfId="1" applyFill="1" applyBorder="1" applyAlignment="1">
      <alignment horizontal="center" vertical="center"/>
    </xf>
    <xf numFmtId="0" fontId="1" fillId="0" borderId="26" xfId="1" applyFill="1" applyBorder="1" applyAlignment="1">
      <alignment horizontal="center" vertical="center"/>
    </xf>
    <xf numFmtId="0" fontId="1" fillId="0" borderId="27" xfId="1" applyFill="1" applyBorder="1" applyAlignment="1">
      <alignment horizontal="center" vertical="center"/>
    </xf>
    <xf numFmtId="0" fontId="1" fillId="0" borderId="16" xfId="1" applyFill="1" applyBorder="1" applyAlignment="1">
      <alignment horizontal="center" vertical="center"/>
    </xf>
    <xf numFmtId="0" fontId="1" fillId="0" borderId="43" xfId="1" applyFill="1" applyBorder="1" applyAlignment="1">
      <alignment horizontal="center" vertical="center"/>
    </xf>
    <xf numFmtId="0" fontId="1" fillId="0" borderId="15" xfId="1" applyFill="1" applyBorder="1" applyAlignment="1">
      <alignment horizontal="center" vertical="center"/>
    </xf>
    <xf numFmtId="0" fontId="1" fillId="0" borderId="26" xfId="1" applyFill="1" applyBorder="1" applyAlignment="1">
      <alignment horizontal="center" vertical="center"/>
    </xf>
    <xf numFmtId="176" fontId="1" fillId="0" borderId="27" xfId="1" applyNumberFormat="1" applyFill="1" applyBorder="1" applyAlignment="1">
      <alignment horizontal="center" vertical="center"/>
    </xf>
    <xf numFmtId="176" fontId="1" fillId="0" borderId="0" xfId="1" applyNumberForma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180" fontId="1" fillId="0" borderId="0" xfId="1" applyNumberFormat="1" applyFill="1" applyBorder="1" applyAlignment="1">
      <alignment horizontal="center" vertical="center"/>
    </xf>
    <xf numFmtId="0" fontId="1" fillId="0" borderId="71" xfId="1" applyFill="1" applyBorder="1" applyAlignment="1">
      <alignment horizontal="center" vertical="center"/>
    </xf>
    <xf numFmtId="176" fontId="5" fillId="0" borderId="67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180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16" xfId="1" applyFill="1" applyBorder="1" applyAlignment="1">
      <alignment horizontal="center" vertical="center" wrapText="1"/>
    </xf>
    <xf numFmtId="0" fontId="1" fillId="0" borderId="31" xfId="1" applyFill="1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 wrapText="1"/>
    </xf>
    <xf numFmtId="0" fontId="1" fillId="0" borderId="55" xfId="1" applyFill="1" applyBorder="1" applyAlignment="1">
      <alignment horizontal="center" vertical="center"/>
    </xf>
    <xf numFmtId="0" fontId="17" fillId="0" borderId="25" xfId="1" applyFont="1" applyFill="1" applyBorder="1" applyAlignment="1">
      <alignment horizontal="center" vertical="center"/>
    </xf>
    <xf numFmtId="0" fontId="17" fillId="0" borderId="26" xfId="1" applyFont="1" applyFill="1" applyBorder="1" applyAlignment="1">
      <alignment horizontal="center" vertical="center"/>
    </xf>
    <xf numFmtId="0" fontId="1" fillId="0" borderId="27" xfId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6" xfId="1" applyFill="1" applyBorder="1" applyAlignment="1">
      <alignment horizontal="center" vertical="center" wrapText="1"/>
    </xf>
    <xf numFmtId="0" fontId="1" fillId="0" borderId="112" xfId="1" applyFill="1" applyBorder="1" applyAlignment="1">
      <alignment horizontal="center" vertical="center" wrapText="1"/>
    </xf>
    <xf numFmtId="0" fontId="1" fillId="0" borderId="13" xfId="1" applyFill="1" applyBorder="1" applyAlignment="1">
      <alignment horizontal="center" vertical="center" wrapText="1"/>
    </xf>
    <xf numFmtId="0" fontId="1" fillId="0" borderId="16" xfId="1" applyFill="1" applyBorder="1" applyAlignment="1">
      <alignment horizontal="center" vertical="center" wrapText="1"/>
    </xf>
    <xf numFmtId="0" fontId="39" fillId="0" borderId="112" xfId="1" applyFont="1" applyFill="1" applyBorder="1" applyAlignment="1">
      <alignment horizontal="center" vertical="center"/>
    </xf>
    <xf numFmtId="0" fontId="39" fillId="0" borderId="13" xfId="1" applyFont="1" applyFill="1" applyBorder="1" applyAlignment="1">
      <alignment horizontal="center" vertical="center"/>
    </xf>
    <xf numFmtId="0" fontId="39" fillId="0" borderId="0" xfId="1" applyFont="1" applyFill="1" applyBorder="1" applyAlignment="1">
      <alignment vertical="center"/>
    </xf>
    <xf numFmtId="0" fontId="17" fillId="0" borderId="15" xfId="1" applyFont="1" applyFill="1" applyBorder="1" applyAlignment="1">
      <alignment horizontal="center" vertical="center"/>
    </xf>
    <xf numFmtId="0" fontId="17" fillId="0" borderId="16" xfId="1" applyFont="1" applyFill="1" applyBorder="1" applyAlignment="1">
      <alignment horizontal="center" vertical="center"/>
    </xf>
    <xf numFmtId="0" fontId="39" fillId="0" borderId="13" xfId="1" applyFont="1" applyFill="1" applyBorder="1" applyAlignment="1">
      <alignment horizontal="center" vertical="center"/>
    </xf>
    <xf numFmtId="0" fontId="39" fillId="0" borderId="105" xfId="1" applyFont="1" applyFill="1" applyBorder="1" applyAlignment="1">
      <alignment horizontal="center" vertical="center"/>
    </xf>
    <xf numFmtId="0" fontId="39" fillId="0" borderId="106" xfId="1" applyFont="1" applyFill="1" applyBorder="1" applyAlignment="1">
      <alignment horizontal="center" vertical="center"/>
    </xf>
    <xf numFmtId="0" fontId="39" fillId="0" borderId="106" xfId="1" applyFont="1" applyFill="1" applyBorder="1" applyAlignment="1">
      <alignment horizontal="center" vertical="center"/>
    </xf>
    <xf numFmtId="0" fontId="39" fillId="0" borderId="16" xfId="1" applyFont="1" applyFill="1" applyBorder="1" applyAlignment="1">
      <alignment horizontal="center" vertical="center" wrapText="1"/>
    </xf>
    <xf numFmtId="0" fontId="39" fillId="0" borderId="121" xfId="1" applyFont="1" applyFill="1" applyBorder="1" applyAlignment="1">
      <alignment horizontal="center" vertical="center"/>
    </xf>
    <xf numFmtId="0" fontId="16" fillId="0" borderId="49" xfId="1" applyFont="1" applyFill="1" applyBorder="1" applyAlignment="1">
      <alignment vertical="center"/>
    </xf>
    <xf numFmtId="0" fontId="16" fillId="0" borderId="21" xfId="1" applyFont="1" applyFill="1" applyBorder="1" applyAlignment="1">
      <alignment horizontal="right" vertical="center"/>
    </xf>
    <xf numFmtId="0" fontId="16" fillId="0" borderId="122" xfId="1" applyFont="1" applyFill="1" applyBorder="1" applyAlignment="1">
      <alignment horizontal="right" vertical="center"/>
    </xf>
    <xf numFmtId="183" fontId="16" fillId="0" borderId="25" xfId="1" applyNumberFormat="1" applyFont="1" applyFill="1" applyBorder="1" applyAlignment="1">
      <alignment horizontal="right" vertical="center"/>
    </xf>
    <xf numFmtId="0" fontId="16" fillId="0" borderId="24" xfId="1" applyFont="1" applyFill="1" applyBorder="1" applyAlignment="1">
      <alignment horizontal="right" vertical="center"/>
    </xf>
    <xf numFmtId="0" fontId="16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right" vertical="center"/>
    </xf>
    <xf numFmtId="0" fontId="16" fillId="0" borderId="0" xfId="1" applyFont="1" applyFill="1" applyAlignment="1">
      <alignment vertical="center"/>
    </xf>
    <xf numFmtId="0" fontId="20" fillId="0" borderId="0" xfId="1" applyFont="1" applyFill="1" applyBorder="1" applyAlignment="1">
      <alignment horizontal="center" vertical="center"/>
    </xf>
    <xf numFmtId="3" fontId="20" fillId="0" borderId="25" xfId="1" applyNumberFormat="1" applyFont="1" applyFill="1" applyBorder="1" applyAlignment="1">
      <alignment horizontal="center" vertical="center"/>
    </xf>
    <xf numFmtId="3" fontId="20" fillId="0" borderId="55" xfId="1" applyNumberFormat="1" applyFont="1" applyFill="1" applyBorder="1" applyAlignment="1">
      <alignment horizontal="center" vertical="center"/>
    </xf>
    <xf numFmtId="183" fontId="20" fillId="0" borderId="25" xfId="1" applyNumberFormat="1" applyFont="1" applyFill="1" applyBorder="1" applyAlignment="1">
      <alignment vertical="center"/>
    </xf>
    <xf numFmtId="3" fontId="20" fillId="0" borderId="0" xfId="1" applyNumberFormat="1" applyFont="1" applyFill="1" applyBorder="1" applyAlignment="1">
      <alignment horizontal="center" vertical="center"/>
    </xf>
    <xf numFmtId="186" fontId="20" fillId="0" borderId="0" xfId="1" applyNumberFormat="1" applyFont="1" applyFill="1" applyBorder="1" applyAlignment="1">
      <alignment vertical="center"/>
    </xf>
    <xf numFmtId="186" fontId="20" fillId="0" borderId="0" xfId="1" applyNumberFormat="1" applyFont="1" applyFill="1" applyBorder="1" applyAlignment="1">
      <alignment horizontal="right" vertical="center"/>
    </xf>
    <xf numFmtId="0" fontId="20" fillId="0" borderId="0" xfId="1" applyFont="1" applyFill="1" applyBorder="1" applyAlignment="1">
      <alignment vertical="center"/>
    </xf>
    <xf numFmtId="3" fontId="20" fillId="0" borderId="0" xfId="1" applyNumberFormat="1" applyFont="1" applyFill="1" applyBorder="1" applyAlignment="1">
      <alignment vertical="center"/>
    </xf>
    <xf numFmtId="3" fontId="20" fillId="0" borderId="27" xfId="1" applyNumberFormat="1" applyFont="1" applyFill="1" applyBorder="1" applyAlignment="1">
      <alignment horizontal="center" vertical="center"/>
    </xf>
    <xf numFmtId="183" fontId="20" fillId="0" borderId="27" xfId="1" applyNumberFormat="1" applyFont="1" applyFill="1" applyBorder="1" applyAlignment="1">
      <alignment vertical="center"/>
    </xf>
    <xf numFmtId="3" fontId="40" fillId="0" borderId="0" xfId="1" applyNumberFormat="1" applyFont="1" applyFill="1" applyBorder="1" applyAlignment="1">
      <alignment horizontal="center" vertical="center"/>
    </xf>
    <xf numFmtId="0" fontId="20" fillId="0" borderId="28" xfId="1" applyFont="1" applyFill="1" applyBorder="1" applyAlignment="1">
      <alignment horizontal="center" vertical="center"/>
    </xf>
    <xf numFmtId="3" fontId="20" fillId="0" borderId="99" xfId="1" applyNumberFormat="1" applyFont="1" applyFill="1" applyBorder="1" applyAlignment="1">
      <alignment horizontal="center" vertical="center"/>
    </xf>
    <xf numFmtId="3" fontId="20" fillId="0" borderId="227" xfId="1" applyNumberFormat="1" applyFont="1" applyFill="1" applyBorder="1" applyAlignment="1">
      <alignment horizontal="center" vertical="center"/>
    </xf>
    <xf numFmtId="183" fontId="20" fillId="0" borderId="99" xfId="1" applyNumberFormat="1" applyFont="1" applyFill="1" applyBorder="1" applyAlignment="1">
      <alignment vertical="center"/>
    </xf>
    <xf numFmtId="3" fontId="40" fillId="0" borderId="1" xfId="1" applyNumberFormat="1" applyFont="1" applyFill="1" applyBorder="1" applyAlignment="1">
      <alignment horizontal="center" vertical="center"/>
    </xf>
    <xf numFmtId="186" fontId="20" fillId="0" borderId="1" xfId="1" applyNumberFormat="1" applyFont="1" applyFill="1" applyBorder="1" applyAlignment="1">
      <alignment vertical="center"/>
    </xf>
    <xf numFmtId="186" fontId="20" fillId="0" borderId="1" xfId="1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vertical="center"/>
    </xf>
    <xf numFmtId="3" fontId="20" fillId="0" borderId="1" xfId="1" applyNumberFormat="1" applyFont="1" applyFill="1" applyBorder="1" applyAlignment="1">
      <alignment horizontal="center" vertical="center"/>
    </xf>
    <xf numFmtId="0" fontId="1" fillId="0" borderId="173" xfId="1" applyFill="1" applyBorder="1" applyAlignment="1">
      <alignment horizontal="center" vertical="center"/>
    </xf>
    <xf numFmtId="0" fontId="17" fillId="0" borderId="116" xfId="1" applyFont="1" applyFill="1" applyBorder="1" applyAlignment="1">
      <alignment horizontal="center" vertical="center"/>
    </xf>
    <xf numFmtId="0" fontId="1" fillId="0" borderId="78" xfId="1" applyFill="1" applyBorder="1" applyAlignment="1">
      <alignment horizontal="center" vertical="center"/>
    </xf>
    <xf numFmtId="0" fontId="1" fillId="0" borderId="76" xfId="1" applyFill="1" applyBorder="1" applyAlignment="1">
      <alignment horizontal="center" vertical="center"/>
    </xf>
    <xf numFmtId="0" fontId="17" fillId="0" borderId="112" xfId="1" applyFont="1" applyFill="1" applyBorder="1" applyAlignment="1">
      <alignment horizontal="center" vertical="center"/>
    </xf>
    <xf numFmtId="0" fontId="39" fillId="0" borderId="111" xfId="1" applyFont="1" applyFill="1" applyBorder="1" applyAlignment="1">
      <alignment horizontal="center" vertical="center"/>
    </xf>
    <xf numFmtId="0" fontId="16" fillId="0" borderId="68" xfId="1" applyFont="1" applyFill="1" applyBorder="1" applyAlignment="1">
      <alignment vertical="center"/>
    </xf>
    <xf numFmtId="0" fontId="16" fillId="0" borderId="23" xfId="1" applyFont="1" applyFill="1" applyBorder="1" applyAlignment="1">
      <alignment horizontal="right" vertical="center"/>
    </xf>
    <xf numFmtId="0" fontId="16" fillId="0" borderId="22" xfId="1" applyFont="1" applyFill="1" applyBorder="1" applyAlignment="1">
      <alignment horizontal="right" vertical="center"/>
    </xf>
    <xf numFmtId="0" fontId="20" fillId="0" borderId="26" xfId="1" applyFont="1" applyFill="1" applyBorder="1" applyAlignment="1">
      <alignment horizontal="center" vertical="center"/>
    </xf>
    <xf numFmtId="3" fontId="20" fillId="0" borderId="26" xfId="1" applyNumberFormat="1" applyFont="1" applyFill="1" applyBorder="1" applyAlignment="1">
      <alignment horizontal="center" vertical="center"/>
    </xf>
    <xf numFmtId="198" fontId="20" fillId="0" borderId="0" xfId="1" applyNumberFormat="1" applyFont="1" applyFill="1" applyBorder="1" applyAlignment="1">
      <alignment horizontal="right" vertical="center"/>
    </xf>
    <xf numFmtId="3" fontId="20" fillId="0" borderId="27" xfId="1" applyNumberFormat="1" applyFont="1" applyFill="1" applyBorder="1" applyAlignment="1">
      <alignment vertical="center"/>
    </xf>
    <xf numFmtId="0" fontId="20" fillId="0" borderId="71" xfId="1" applyFont="1" applyFill="1" applyBorder="1" applyAlignment="1">
      <alignment horizontal="center" vertical="center"/>
    </xf>
    <xf numFmtId="3" fontId="20" fillId="0" borderId="67" xfId="1" applyNumberFormat="1" applyFont="1" applyFill="1" applyBorder="1" applyAlignment="1">
      <alignment horizontal="center" vertical="center"/>
    </xf>
    <xf numFmtId="3" fontId="20" fillId="0" borderId="66" xfId="1" applyNumberFormat="1" applyFont="1" applyFill="1" applyBorder="1" applyAlignment="1">
      <alignment horizontal="center" vertical="center"/>
    </xf>
    <xf numFmtId="3" fontId="20" fillId="0" borderId="1" xfId="1" applyNumberFormat="1" applyFont="1" applyFill="1" applyBorder="1" applyAlignment="1">
      <alignment vertical="center"/>
    </xf>
    <xf numFmtId="198" fontId="20" fillId="0" borderId="1" xfId="1" applyNumberFormat="1" applyFont="1" applyFill="1" applyBorder="1" applyAlignment="1">
      <alignment horizontal="right" vertical="center"/>
    </xf>
    <xf numFmtId="0" fontId="41" fillId="0" borderId="0" xfId="4" applyFont="1" applyFill="1">
      <alignment vertical="center"/>
    </xf>
    <xf numFmtId="0" fontId="42" fillId="0" borderId="0" xfId="4" applyFont="1" applyFill="1">
      <alignment vertical="center"/>
    </xf>
    <xf numFmtId="0" fontId="4" fillId="0" borderId="0" xfId="4" applyFont="1" applyFill="1">
      <alignment vertical="center"/>
    </xf>
    <xf numFmtId="0" fontId="43" fillId="0" borderId="0" xfId="4" applyFont="1" applyFill="1" applyBorder="1">
      <alignment vertical="center"/>
    </xf>
    <xf numFmtId="0" fontId="4" fillId="0" borderId="0" xfId="4" applyFont="1" applyFill="1" applyBorder="1">
      <alignment vertical="center"/>
    </xf>
    <xf numFmtId="0" fontId="44" fillId="0" borderId="0" xfId="4" applyFont="1" applyFill="1" applyBorder="1">
      <alignment vertical="center"/>
    </xf>
    <xf numFmtId="0" fontId="44" fillId="0" borderId="1" xfId="4" applyFont="1" applyFill="1" applyBorder="1" applyAlignment="1">
      <alignment horizontal="right" vertical="center"/>
    </xf>
    <xf numFmtId="0" fontId="4" fillId="0" borderId="61" xfId="4" applyFont="1" applyFill="1" applyBorder="1" applyAlignment="1">
      <alignment horizontal="center" vertical="center"/>
    </xf>
    <xf numFmtId="0" fontId="4" fillId="0" borderId="78" xfId="4" applyFont="1" applyFill="1" applyBorder="1" applyAlignment="1">
      <alignment horizontal="center" vertical="center"/>
    </xf>
    <xf numFmtId="0" fontId="4" fillId="0" borderId="37" xfId="4" applyFont="1" applyFill="1" applyBorder="1" applyAlignment="1">
      <alignment horizontal="center" vertical="center"/>
    </xf>
    <xf numFmtId="0" fontId="4" fillId="0" borderId="24" xfId="4" applyFont="1" applyFill="1" applyBorder="1" applyAlignment="1">
      <alignment horizontal="center" vertical="center"/>
    </xf>
    <xf numFmtId="0" fontId="4" fillId="0" borderId="22" xfId="4" applyFont="1" applyFill="1" applyBorder="1" applyAlignment="1">
      <alignment horizontal="center" vertical="center"/>
    </xf>
    <xf numFmtId="180" fontId="4" fillId="0" borderId="23" xfId="4" applyNumberFormat="1" applyFont="1" applyFill="1" applyBorder="1" applyAlignment="1">
      <alignment horizontal="right" vertical="center"/>
    </xf>
    <xf numFmtId="180" fontId="4" fillId="0" borderId="24" xfId="4" applyNumberFormat="1" applyFont="1" applyFill="1" applyBorder="1" applyAlignment="1">
      <alignment horizontal="right" vertical="center"/>
    </xf>
    <xf numFmtId="180" fontId="4" fillId="0" borderId="24" xfId="4" applyNumberFormat="1" applyFont="1" applyFill="1" applyBorder="1" applyAlignment="1">
      <alignment horizontal="right" vertical="center"/>
    </xf>
    <xf numFmtId="0" fontId="4" fillId="0" borderId="96" xfId="4" applyFont="1" applyFill="1" applyBorder="1" applyAlignment="1">
      <alignment horizontal="center" vertical="center"/>
    </xf>
    <xf numFmtId="0" fontId="4" fillId="0" borderId="228" xfId="4" applyFont="1" applyFill="1" applyBorder="1" applyAlignment="1">
      <alignment horizontal="center" vertical="center"/>
    </xf>
    <xf numFmtId="180" fontId="4" fillId="0" borderId="195" xfId="4" applyNumberFormat="1" applyFont="1" applyFill="1" applyBorder="1" applyAlignment="1">
      <alignment horizontal="right" vertical="center"/>
    </xf>
    <xf numFmtId="180" fontId="4" fillId="0" borderId="96" xfId="4" applyNumberFormat="1" applyFont="1" applyFill="1" applyBorder="1" applyAlignment="1">
      <alignment horizontal="right" vertical="center"/>
    </xf>
    <xf numFmtId="180" fontId="4" fillId="0" borderId="96" xfId="4" applyNumberFormat="1" applyFont="1" applyFill="1" applyBorder="1" applyAlignment="1">
      <alignment horizontal="right" vertical="center"/>
    </xf>
    <xf numFmtId="0" fontId="44" fillId="0" borderId="229" xfId="4" applyFont="1" applyFill="1" applyBorder="1" applyAlignment="1">
      <alignment horizontal="center" vertical="center"/>
    </xf>
    <xf numFmtId="0" fontId="44" fillId="0" borderId="230" xfId="4" applyFont="1" applyFill="1" applyBorder="1" applyAlignment="1">
      <alignment horizontal="center" vertical="center"/>
    </xf>
    <xf numFmtId="49" fontId="4" fillId="0" borderId="231" xfId="4" applyNumberFormat="1" applyFont="1" applyFill="1" applyBorder="1" applyAlignment="1">
      <alignment horizontal="right" vertical="center"/>
    </xf>
    <xf numFmtId="49" fontId="4" fillId="0" borderId="229" xfId="4" applyNumberFormat="1" applyFont="1" applyFill="1" applyBorder="1" applyAlignment="1">
      <alignment horizontal="right" vertical="center"/>
    </xf>
    <xf numFmtId="49" fontId="4" fillId="0" borderId="229" xfId="4" applyNumberFormat="1" applyFont="1" applyFill="1" applyBorder="1" applyAlignment="1">
      <alignment horizontal="right" vertical="center"/>
    </xf>
    <xf numFmtId="49" fontId="45" fillId="0" borderId="231" xfId="4" applyNumberFormat="1" applyFont="1" applyFill="1" applyBorder="1" applyAlignment="1">
      <alignment horizontal="right" vertical="center"/>
    </xf>
    <xf numFmtId="49" fontId="45" fillId="0" borderId="229" xfId="4" applyNumberFormat="1" applyFont="1" applyFill="1" applyBorder="1" applyAlignment="1">
      <alignment horizontal="right" vertical="center"/>
    </xf>
    <xf numFmtId="0" fontId="4" fillId="0" borderId="90" xfId="4" applyFont="1" applyFill="1" applyBorder="1" applyAlignment="1">
      <alignment horizontal="center" vertical="center"/>
    </xf>
    <xf numFmtId="0" fontId="4" fillId="0" borderId="167" xfId="4" applyFont="1" applyFill="1" applyBorder="1" applyAlignment="1">
      <alignment horizontal="center" vertical="center"/>
    </xf>
    <xf numFmtId="180" fontId="4" fillId="0" borderId="172" xfId="4" applyNumberFormat="1" applyFont="1" applyFill="1" applyBorder="1" applyAlignment="1">
      <alignment horizontal="right" vertical="center"/>
    </xf>
    <xf numFmtId="180" fontId="4" fillId="0" borderId="90" xfId="4" applyNumberFormat="1" applyFont="1" applyFill="1" applyBorder="1" applyAlignment="1">
      <alignment horizontal="right" vertical="center"/>
    </xf>
    <xf numFmtId="180" fontId="4" fillId="0" borderId="90" xfId="4" applyNumberFormat="1" applyFont="1" applyFill="1" applyBorder="1" applyAlignment="1">
      <alignment horizontal="right" vertical="center"/>
    </xf>
    <xf numFmtId="0" fontId="43" fillId="0" borderId="0" xfId="4" applyFont="1" applyFill="1">
      <alignment vertical="center"/>
    </xf>
    <xf numFmtId="0" fontId="4" fillId="0" borderId="1" xfId="4" applyFont="1" applyFill="1" applyBorder="1">
      <alignment vertical="center"/>
    </xf>
    <xf numFmtId="0" fontId="44" fillId="0" borderId="1" xfId="4" applyFont="1" applyFill="1" applyBorder="1">
      <alignment vertical="center"/>
    </xf>
    <xf numFmtId="0" fontId="38" fillId="0" borderId="121" xfId="4" applyFont="1" applyFill="1" applyBorder="1" applyAlignment="1">
      <alignment horizontal="center" vertical="center"/>
    </xf>
    <xf numFmtId="0" fontId="38" fillId="0" borderId="106" xfId="4" applyFont="1" applyFill="1" applyBorder="1" applyAlignment="1">
      <alignment horizontal="center" vertical="center"/>
    </xf>
    <xf numFmtId="0" fontId="4" fillId="0" borderId="0" xfId="4" applyFont="1" applyFill="1" applyAlignment="1">
      <alignment vertical="center"/>
    </xf>
    <xf numFmtId="0" fontId="4" fillId="0" borderId="24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3" fontId="4" fillId="0" borderId="24" xfId="4" applyNumberFormat="1" applyFont="1" applyFill="1" applyBorder="1" applyAlignment="1">
      <alignment horizontal="right" vertical="center"/>
    </xf>
    <xf numFmtId="0" fontId="4" fillId="0" borderId="24" xfId="4" applyFont="1" applyFill="1" applyBorder="1">
      <alignment vertical="center"/>
    </xf>
    <xf numFmtId="0" fontId="38" fillId="0" borderId="22" xfId="4" applyFont="1" applyFill="1" applyBorder="1" applyAlignment="1">
      <alignment vertical="center"/>
    </xf>
    <xf numFmtId="0" fontId="38" fillId="0" borderId="105" xfId="4" applyFont="1" applyFill="1" applyBorder="1" applyAlignment="1">
      <alignment horizontal="center" vertical="center" shrinkToFit="1"/>
    </xf>
    <xf numFmtId="0" fontId="38" fillId="0" borderId="121" xfId="4" applyFont="1" applyFill="1" applyBorder="1" applyAlignment="1">
      <alignment horizontal="center" vertical="center" shrinkToFit="1"/>
    </xf>
    <xf numFmtId="0" fontId="38" fillId="0" borderId="106" xfId="4" applyFont="1" applyFill="1" applyBorder="1" applyAlignment="1">
      <alignment horizontal="center" vertical="center" shrinkToFit="1"/>
    </xf>
    <xf numFmtId="0" fontId="4" fillId="0" borderId="0" xfId="4" applyFont="1" applyFill="1" applyAlignment="1">
      <alignment vertical="center"/>
    </xf>
    <xf numFmtId="0" fontId="4" fillId="0" borderId="0" xfId="4" applyFont="1" applyFill="1" applyAlignment="1">
      <alignment horizontal="right" vertical="center"/>
    </xf>
    <xf numFmtId="0" fontId="38" fillId="0" borderId="228" xfId="4" applyFont="1" applyFill="1" applyBorder="1" applyAlignment="1">
      <alignment vertical="center"/>
    </xf>
    <xf numFmtId="0" fontId="38" fillId="0" borderId="96" xfId="4" applyFont="1" applyFill="1" applyBorder="1" applyAlignment="1">
      <alignment horizontal="center" vertical="center"/>
    </xf>
    <xf numFmtId="0" fontId="38" fillId="0" borderId="228" xfId="4" applyFont="1" applyFill="1" applyBorder="1" applyAlignment="1">
      <alignment horizontal="center" vertical="center"/>
    </xf>
    <xf numFmtId="0" fontId="4" fillId="0" borderId="96" xfId="4" applyFont="1" applyFill="1" applyBorder="1" applyAlignment="1">
      <alignment horizontal="right" vertical="center"/>
    </xf>
    <xf numFmtId="38" fontId="4" fillId="0" borderId="0" xfId="5" applyFont="1" applyFill="1" applyAlignment="1">
      <alignment horizontal="right" vertical="center"/>
    </xf>
    <xf numFmtId="0" fontId="38" fillId="0" borderId="229" xfId="4" applyFont="1" applyFill="1" applyBorder="1" applyAlignment="1">
      <alignment horizontal="center" vertical="center"/>
    </xf>
    <xf numFmtId="0" fontId="38" fillId="0" borderId="230" xfId="4" applyFont="1" applyFill="1" applyBorder="1" applyAlignment="1">
      <alignment horizontal="center" vertical="center"/>
    </xf>
    <xf numFmtId="0" fontId="4" fillId="0" borderId="229" xfId="4" applyFont="1" applyFill="1" applyBorder="1" applyAlignment="1">
      <alignment vertical="center"/>
    </xf>
    <xf numFmtId="0" fontId="4" fillId="0" borderId="229" xfId="4" applyFont="1" applyFill="1" applyBorder="1" applyAlignment="1">
      <alignment vertical="center"/>
    </xf>
    <xf numFmtId="0" fontId="4" fillId="0" borderId="229" xfId="4" applyFont="1" applyFill="1" applyBorder="1" applyAlignment="1">
      <alignment horizontal="right" vertical="center"/>
    </xf>
    <xf numFmtId="0" fontId="4" fillId="0" borderId="229" xfId="4" applyFont="1" applyFill="1" applyBorder="1">
      <alignment vertical="center"/>
    </xf>
    <xf numFmtId="0" fontId="4" fillId="0" borderId="172" xfId="4" applyFont="1" applyFill="1" applyBorder="1" applyAlignment="1">
      <alignment horizontal="right" vertical="center"/>
    </xf>
    <xf numFmtId="0" fontId="4" fillId="0" borderId="90" xfId="4" applyFont="1" applyFill="1" applyBorder="1" applyAlignment="1">
      <alignment horizontal="right" vertical="center"/>
    </xf>
    <xf numFmtId="0" fontId="4" fillId="0" borderId="90" xfId="4" applyFont="1" applyFill="1" applyBorder="1" applyAlignment="1">
      <alignment horizontal="right" vertical="center"/>
    </xf>
    <xf numFmtId="0" fontId="4" fillId="0" borderId="1" xfId="4" applyFont="1" applyFill="1" applyBorder="1" applyAlignment="1">
      <alignment horizontal="right" vertical="center"/>
    </xf>
    <xf numFmtId="0" fontId="4" fillId="0" borderId="1" xfId="4" applyFont="1" applyFill="1" applyBorder="1" applyAlignment="1">
      <alignment vertical="center"/>
    </xf>
    <xf numFmtId="3" fontId="4" fillId="0" borderId="90" xfId="4" applyNumberFormat="1" applyFont="1" applyFill="1" applyBorder="1" applyAlignment="1">
      <alignment horizontal="right" vertical="center"/>
    </xf>
    <xf numFmtId="0" fontId="4" fillId="0" borderId="0" xfId="4" applyFont="1" applyFill="1" applyAlignment="1">
      <alignment horizontal="right" vertical="center"/>
    </xf>
    <xf numFmtId="0" fontId="38" fillId="0" borderId="24" xfId="4" applyFont="1" applyFill="1" applyBorder="1" applyAlignment="1">
      <alignment horizontal="center" vertical="center"/>
    </xf>
    <xf numFmtId="0" fontId="38" fillId="0" borderId="22" xfId="4" applyFont="1" applyFill="1" applyBorder="1" applyAlignment="1">
      <alignment horizontal="center" vertical="center"/>
    </xf>
    <xf numFmtId="3" fontId="4" fillId="0" borderId="24" xfId="4" applyNumberFormat="1" applyFont="1" applyFill="1" applyBorder="1" applyAlignment="1">
      <alignment vertical="center"/>
    </xf>
    <xf numFmtId="0" fontId="38" fillId="0" borderId="88" xfId="4" applyFont="1" applyFill="1" applyBorder="1" applyAlignment="1">
      <alignment horizontal="center" vertical="center"/>
    </xf>
    <xf numFmtId="0" fontId="38" fillId="0" borderId="117" xfId="4" applyFont="1" applyFill="1" applyBorder="1" applyAlignment="1">
      <alignment horizontal="center" vertical="center"/>
    </xf>
    <xf numFmtId="0" fontId="4" fillId="0" borderId="88" xfId="4" applyFont="1" applyFill="1" applyBorder="1" applyAlignment="1">
      <alignment vertical="center"/>
    </xf>
    <xf numFmtId="0" fontId="4" fillId="0" borderId="88" xfId="4" applyFont="1" applyFill="1" applyBorder="1" applyAlignment="1">
      <alignment horizontal="right" vertical="center"/>
    </xf>
    <xf numFmtId="0" fontId="4" fillId="0" borderId="88" xfId="4" applyFont="1" applyFill="1" applyBorder="1" applyAlignment="1">
      <alignment vertical="center"/>
    </xf>
    <xf numFmtId="3" fontId="4" fillId="0" borderId="88" xfId="4" applyNumberFormat="1" applyFont="1" applyFill="1" applyBorder="1" applyAlignment="1">
      <alignment horizontal="right" vertical="center"/>
    </xf>
    <xf numFmtId="0" fontId="45" fillId="0" borderId="1" xfId="4" applyFont="1" applyFill="1" applyBorder="1">
      <alignment vertical="center"/>
    </xf>
    <xf numFmtId="0" fontId="46" fillId="0" borderId="1" xfId="4" applyFont="1" applyFill="1" applyBorder="1" applyAlignment="1">
      <alignment horizontal="right" vertical="center"/>
    </xf>
    <xf numFmtId="0" fontId="4" fillId="0" borderId="24" xfId="4" applyFont="1" applyFill="1" applyBorder="1" applyAlignment="1">
      <alignment horizontal="right" vertical="center"/>
    </xf>
    <xf numFmtId="0" fontId="4" fillId="0" borderId="0" xfId="4" applyFont="1" applyFill="1" applyBorder="1" applyAlignment="1">
      <alignment horizontal="right" vertical="center"/>
    </xf>
    <xf numFmtId="0" fontId="4" fillId="0" borderId="88" xfId="4" applyFont="1" applyFill="1" applyBorder="1" applyAlignment="1">
      <alignment horizontal="right" vertical="center"/>
    </xf>
    <xf numFmtId="0" fontId="4" fillId="0" borderId="61" xfId="4" applyFont="1" applyFill="1" applyBorder="1" applyAlignment="1">
      <alignment vertical="center"/>
    </xf>
    <xf numFmtId="38" fontId="4" fillId="0" borderId="24" xfId="5" applyFont="1" applyFill="1" applyBorder="1" applyAlignment="1">
      <alignment vertical="center"/>
    </xf>
    <xf numFmtId="0" fontId="4" fillId="0" borderId="24" xfId="4" applyFont="1" applyFill="1" applyBorder="1" applyAlignment="1">
      <alignment vertical="center"/>
    </xf>
    <xf numFmtId="38" fontId="4" fillId="0" borderId="24" xfId="4" applyNumberFormat="1" applyFont="1" applyFill="1" applyBorder="1" applyAlignment="1">
      <alignment vertical="center"/>
    </xf>
    <xf numFmtId="0" fontId="4" fillId="0" borderId="88" xfId="4" applyFont="1" applyFill="1" applyBorder="1">
      <alignment vertical="center"/>
    </xf>
    <xf numFmtId="38" fontId="4" fillId="0" borderId="90" xfId="4" applyNumberFormat="1" applyFont="1" applyFill="1" applyBorder="1" applyAlignment="1">
      <alignment horizontal="right" vertical="center"/>
    </xf>
    <xf numFmtId="0" fontId="4" fillId="0" borderId="90" xfId="4" applyFont="1" applyFill="1" applyBorder="1" applyAlignment="1">
      <alignment vertical="center"/>
    </xf>
    <xf numFmtId="0" fontId="4" fillId="0" borderId="90" xfId="4" applyFont="1" applyFill="1" applyBorder="1">
      <alignment vertical="center"/>
    </xf>
    <xf numFmtId="0" fontId="44" fillId="0" borderId="0" xfId="4" applyFont="1" applyFill="1">
      <alignment vertical="center"/>
    </xf>
    <xf numFmtId="0" fontId="44" fillId="0" borderId="1" xfId="4" applyFont="1" applyFill="1" applyBorder="1" applyAlignment="1">
      <alignment vertical="center"/>
    </xf>
    <xf numFmtId="0" fontId="44" fillId="0" borderId="0" xfId="4" applyFont="1" applyFill="1" applyBorder="1" applyAlignment="1">
      <alignment horizontal="right" vertical="center"/>
    </xf>
    <xf numFmtId="0" fontId="44" fillId="0" borderId="61" xfId="4" applyFont="1" applyFill="1" applyBorder="1" applyAlignment="1">
      <alignment horizontal="center" vertical="center"/>
    </xf>
    <xf numFmtId="0" fontId="44" fillId="0" borderId="78" xfId="4" applyFont="1" applyFill="1" applyBorder="1" applyAlignment="1">
      <alignment horizontal="center" vertical="center"/>
    </xf>
    <xf numFmtId="0" fontId="44" fillId="0" borderId="37" xfId="4" applyFont="1" applyFill="1" applyBorder="1" applyAlignment="1">
      <alignment horizontal="center" vertical="center"/>
    </xf>
    <xf numFmtId="0" fontId="37" fillId="0" borderId="0" xfId="4" applyFont="1" applyFill="1" applyBorder="1" applyAlignment="1">
      <alignment vertical="center"/>
    </xf>
    <xf numFmtId="0" fontId="44" fillId="0" borderId="13" xfId="4" applyFont="1" applyFill="1" applyBorder="1" applyAlignment="1">
      <alignment horizontal="center" vertical="center"/>
    </xf>
    <xf numFmtId="0" fontId="44" fillId="0" borderId="16" xfId="4" applyFont="1" applyFill="1" applyBorder="1" applyAlignment="1">
      <alignment horizontal="center" vertical="center"/>
    </xf>
    <xf numFmtId="0" fontId="44" fillId="0" borderId="105" xfId="4" applyFont="1" applyFill="1" applyBorder="1" applyAlignment="1">
      <alignment horizontal="center" vertical="center"/>
    </xf>
    <xf numFmtId="0" fontId="44" fillId="0" borderId="121" xfId="4" applyFont="1" applyFill="1" applyBorder="1" applyAlignment="1">
      <alignment horizontal="center" vertical="center"/>
    </xf>
    <xf numFmtId="0" fontId="44" fillId="0" borderId="106" xfId="4" applyFont="1" applyFill="1" applyBorder="1" applyAlignment="1">
      <alignment horizontal="center" vertical="center"/>
    </xf>
    <xf numFmtId="3" fontId="4" fillId="0" borderId="77" xfId="4" applyNumberFormat="1" applyFont="1" applyFill="1" applyBorder="1" applyAlignment="1">
      <alignment horizontal="center" vertical="center"/>
    </xf>
    <xf numFmtId="38" fontId="4" fillId="0" borderId="1" xfId="5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0" fontId="4" fillId="0" borderId="232" xfId="4" applyFont="1" applyFill="1" applyBorder="1">
      <alignment vertical="center"/>
    </xf>
    <xf numFmtId="0" fontId="47" fillId="0" borderId="61" xfId="4" applyFont="1" applyFill="1" applyBorder="1" applyAlignment="1">
      <alignment horizontal="center" vertical="center"/>
    </xf>
    <xf numFmtId="0" fontId="47" fillId="0" borderId="78" xfId="4" applyFont="1" applyFill="1" applyBorder="1" applyAlignment="1">
      <alignment horizontal="center" vertical="center"/>
    </xf>
    <xf numFmtId="0" fontId="48" fillId="0" borderId="13" xfId="4" applyFont="1" applyFill="1" applyBorder="1" applyAlignment="1">
      <alignment horizontal="center" vertical="center"/>
    </xf>
    <xf numFmtId="0" fontId="48" fillId="0" borderId="16" xfId="4" applyFont="1" applyFill="1" applyBorder="1" applyAlignment="1">
      <alignment horizontal="center" vertical="center"/>
    </xf>
    <xf numFmtId="0" fontId="37" fillId="0" borderId="112" xfId="4" applyFont="1" applyFill="1" applyBorder="1" applyAlignment="1">
      <alignment horizontal="center" vertical="center"/>
    </xf>
    <xf numFmtId="0" fontId="37" fillId="0" borderId="13" xfId="4" applyFont="1" applyFill="1" applyBorder="1" applyAlignment="1">
      <alignment horizontal="center" vertical="center"/>
    </xf>
    <xf numFmtId="0" fontId="37" fillId="0" borderId="16" xfId="4" applyFont="1" applyFill="1" applyBorder="1" applyAlignment="1">
      <alignment horizontal="center" vertical="center"/>
    </xf>
    <xf numFmtId="0" fontId="44" fillId="0" borderId="112" xfId="4" applyFont="1" applyFill="1" applyBorder="1" applyAlignment="1">
      <alignment horizontal="center" vertical="center"/>
    </xf>
    <xf numFmtId="38" fontId="4" fillId="0" borderId="77" xfId="5" applyFont="1" applyFill="1" applyBorder="1" applyAlignment="1" applyProtection="1">
      <alignment horizontal="center" vertical="center"/>
      <protection locked="0"/>
    </xf>
    <xf numFmtId="3" fontId="4" fillId="0" borderId="77" xfId="4" applyNumberFormat="1" applyFont="1" applyFill="1" applyBorder="1" applyAlignment="1" applyProtection="1">
      <alignment horizontal="center" vertical="center"/>
      <protection locked="0"/>
    </xf>
    <xf numFmtId="0" fontId="4" fillId="0" borderId="0" xfId="4" applyFont="1" applyFill="1" applyBorder="1" applyAlignment="1" applyProtection="1">
      <alignment vertical="center"/>
      <protection locked="0"/>
    </xf>
    <xf numFmtId="3" fontId="4" fillId="0" borderId="0" xfId="4" applyNumberFormat="1" applyFont="1" applyFill="1" applyAlignment="1">
      <alignment vertical="center"/>
    </xf>
  </cellXfs>
  <cellStyles count="6">
    <cellStyle name="桁区切り 2" xfId="2"/>
    <cellStyle name="桁区切り 3" xfId="5"/>
    <cellStyle name="標準" xfId="0" builtinId="0"/>
    <cellStyle name="標準 2" xfId="1"/>
    <cellStyle name="標準 3" xfId="4"/>
    <cellStyle name="標準_Sheet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219075</xdr:rowOff>
    </xdr:from>
    <xdr:to>
      <xdr:col>0</xdr:col>
      <xdr:colOff>409575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" y="1628775"/>
          <a:ext cx="1619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171450</xdr:colOff>
      <xdr:row>3</xdr:row>
      <xdr:rowOff>0</xdr:rowOff>
    </xdr:from>
    <xdr:to>
      <xdr:col>1</xdr:col>
      <xdr:colOff>523875</xdr:colOff>
      <xdr:row>6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71450" y="600075"/>
          <a:ext cx="53340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26</xdr:row>
      <xdr:rowOff>0</xdr:rowOff>
    </xdr:from>
    <xdr:to>
      <xdr:col>1</xdr:col>
      <xdr:colOff>0</xdr:colOff>
      <xdr:row>27</xdr:row>
      <xdr:rowOff>161925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19050" y="5819775"/>
          <a:ext cx="13716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39</xdr:row>
      <xdr:rowOff>9525</xdr:rowOff>
    </xdr:from>
    <xdr:to>
      <xdr:col>1</xdr:col>
      <xdr:colOff>0</xdr:colOff>
      <xdr:row>41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19050" y="8610600"/>
          <a:ext cx="13716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0</xdr:col>
      <xdr:colOff>1381125</xdr:colOff>
      <xdr:row>5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19050" y="714375"/>
          <a:ext cx="13620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15</xdr:row>
      <xdr:rowOff>9525</xdr:rowOff>
    </xdr:from>
    <xdr:to>
      <xdr:col>1</xdr:col>
      <xdr:colOff>0</xdr:colOff>
      <xdr:row>17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19050" y="3543300"/>
          <a:ext cx="13716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0"/>
  <sheetViews>
    <sheetView topLeftCell="A103" zoomScaleNormal="100" zoomScaleSheetLayoutView="100" workbookViewId="0">
      <selection activeCell="Z9" sqref="Z9"/>
    </sheetView>
  </sheetViews>
  <sheetFormatPr defaultColWidth="10.375" defaultRowHeight="15.2" customHeight="1"/>
  <cols>
    <col min="1" max="1" width="7" style="2" customWidth="1"/>
    <col min="2" max="30" width="2.875" style="2" customWidth="1"/>
    <col min="31" max="41" width="3.5" style="2" customWidth="1"/>
    <col min="42" max="256" width="10.375" style="2"/>
    <col min="257" max="257" width="7" style="2" customWidth="1"/>
    <col min="258" max="286" width="2.875" style="2" customWidth="1"/>
    <col min="287" max="297" width="3.5" style="2" customWidth="1"/>
    <col min="298" max="512" width="10.375" style="2"/>
    <col min="513" max="513" width="7" style="2" customWidth="1"/>
    <col min="514" max="542" width="2.875" style="2" customWidth="1"/>
    <col min="543" max="553" width="3.5" style="2" customWidth="1"/>
    <col min="554" max="768" width="10.375" style="2"/>
    <col min="769" max="769" width="7" style="2" customWidth="1"/>
    <col min="770" max="798" width="2.875" style="2" customWidth="1"/>
    <col min="799" max="809" width="3.5" style="2" customWidth="1"/>
    <col min="810" max="1024" width="10.375" style="2"/>
    <col min="1025" max="1025" width="7" style="2" customWidth="1"/>
    <col min="1026" max="1054" width="2.875" style="2" customWidth="1"/>
    <col min="1055" max="1065" width="3.5" style="2" customWidth="1"/>
    <col min="1066" max="1280" width="10.375" style="2"/>
    <col min="1281" max="1281" width="7" style="2" customWidth="1"/>
    <col min="1282" max="1310" width="2.875" style="2" customWidth="1"/>
    <col min="1311" max="1321" width="3.5" style="2" customWidth="1"/>
    <col min="1322" max="1536" width="10.375" style="2"/>
    <col min="1537" max="1537" width="7" style="2" customWidth="1"/>
    <col min="1538" max="1566" width="2.875" style="2" customWidth="1"/>
    <col min="1567" max="1577" width="3.5" style="2" customWidth="1"/>
    <col min="1578" max="1792" width="10.375" style="2"/>
    <col min="1793" max="1793" width="7" style="2" customWidth="1"/>
    <col min="1794" max="1822" width="2.875" style="2" customWidth="1"/>
    <col min="1823" max="1833" width="3.5" style="2" customWidth="1"/>
    <col min="1834" max="2048" width="10.375" style="2"/>
    <col min="2049" max="2049" width="7" style="2" customWidth="1"/>
    <col min="2050" max="2078" width="2.875" style="2" customWidth="1"/>
    <col min="2079" max="2089" width="3.5" style="2" customWidth="1"/>
    <col min="2090" max="2304" width="10.375" style="2"/>
    <col min="2305" max="2305" width="7" style="2" customWidth="1"/>
    <col min="2306" max="2334" width="2.875" style="2" customWidth="1"/>
    <col min="2335" max="2345" width="3.5" style="2" customWidth="1"/>
    <col min="2346" max="2560" width="10.375" style="2"/>
    <col min="2561" max="2561" width="7" style="2" customWidth="1"/>
    <col min="2562" max="2590" width="2.875" style="2" customWidth="1"/>
    <col min="2591" max="2601" width="3.5" style="2" customWidth="1"/>
    <col min="2602" max="2816" width="10.375" style="2"/>
    <col min="2817" max="2817" width="7" style="2" customWidth="1"/>
    <col min="2818" max="2846" width="2.875" style="2" customWidth="1"/>
    <col min="2847" max="2857" width="3.5" style="2" customWidth="1"/>
    <col min="2858" max="3072" width="10.375" style="2"/>
    <col min="3073" max="3073" width="7" style="2" customWidth="1"/>
    <col min="3074" max="3102" width="2.875" style="2" customWidth="1"/>
    <col min="3103" max="3113" width="3.5" style="2" customWidth="1"/>
    <col min="3114" max="3328" width="10.375" style="2"/>
    <col min="3329" max="3329" width="7" style="2" customWidth="1"/>
    <col min="3330" max="3358" width="2.875" style="2" customWidth="1"/>
    <col min="3359" max="3369" width="3.5" style="2" customWidth="1"/>
    <col min="3370" max="3584" width="10.375" style="2"/>
    <col min="3585" max="3585" width="7" style="2" customWidth="1"/>
    <col min="3586" max="3614" width="2.875" style="2" customWidth="1"/>
    <col min="3615" max="3625" width="3.5" style="2" customWidth="1"/>
    <col min="3626" max="3840" width="10.375" style="2"/>
    <col min="3841" max="3841" width="7" style="2" customWidth="1"/>
    <col min="3842" max="3870" width="2.875" style="2" customWidth="1"/>
    <col min="3871" max="3881" width="3.5" style="2" customWidth="1"/>
    <col min="3882" max="4096" width="10.375" style="2"/>
    <col min="4097" max="4097" width="7" style="2" customWidth="1"/>
    <col min="4098" max="4126" width="2.875" style="2" customWidth="1"/>
    <col min="4127" max="4137" width="3.5" style="2" customWidth="1"/>
    <col min="4138" max="4352" width="10.375" style="2"/>
    <col min="4353" max="4353" width="7" style="2" customWidth="1"/>
    <col min="4354" max="4382" width="2.875" style="2" customWidth="1"/>
    <col min="4383" max="4393" width="3.5" style="2" customWidth="1"/>
    <col min="4394" max="4608" width="10.375" style="2"/>
    <col min="4609" max="4609" width="7" style="2" customWidth="1"/>
    <col min="4610" max="4638" width="2.875" style="2" customWidth="1"/>
    <col min="4639" max="4649" width="3.5" style="2" customWidth="1"/>
    <col min="4650" max="4864" width="10.375" style="2"/>
    <col min="4865" max="4865" width="7" style="2" customWidth="1"/>
    <col min="4866" max="4894" width="2.875" style="2" customWidth="1"/>
    <col min="4895" max="4905" width="3.5" style="2" customWidth="1"/>
    <col min="4906" max="5120" width="10.375" style="2"/>
    <col min="5121" max="5121" width="7" style="2" customWidth="1"/>
    <col min="5122" max="5150" width="2.875" style="2" customWidth="1"/>
    <col min="5151" max="5161" width="3.5" style="2" customWidth="1"/>
    <col min="5162" max="5376" width="10.375" style="2"/>
    <col min="5377" max="5377" width="7" style="2" customWidth="1"/>
    <col min="5378" max="5406" width="2.875" style="2" customWidth="1"/>
    <col min="5407" max="5417" width="3.5" style="2" customWidth="1"/>
    <col min="5418" max="5632" width="10.375" style="2"/>
    <col min="5633" max="5633" width="7" style="2" customWidth="1"/>
    <col min="5634" max="5662" width="2.875" style="2" customWidth="1"/>
    <col min="5663" max="5673" width="3.5" style="2" customWidth="1"/>
    <col min="5674" max="5888" width="10.375" style="2"/>
    <col min="5889" max="5889" width="7" style="2" customWidth="1"/>
    <col min="5890" max="5918" width="2.875" style="2" customWidth="1"/>
    <col min="5919" max="5929" width="3.5" style="2" customWidth="1"/>
    <col min="5930" max="6144" width="10.375" style="2"/>
    <col min="6145" max="6145" width="7" style="2" customWidth="1"/>
    <col min="6146" max="6174" width="2.875" style="2" customWidth="1"/>
    <col min="6175" max="6185" width="3.5" style="2" customWidth="1"/>
    <col min="6186" max="6400" width="10.375" style="2"/>
    <col min="6401" max="6401" width="7" style="2" customWidth="1"/>
    <col min="6402" max="6430" width="2.875" style="2" customWidth="1"/>
    <col min="6431" max="6441" width="3.5" style="2" customWidth="1"/>
    <col min="6442" max="6656" width="10.375" style="2"/>
    <col min="6657" max="6657" width="7" style="2" customWidth="1"/>
    <col min="6658" max="6686" width="2.875" style="2" customWidth="1"/>
    <col min="6687" max="6697" width="3.5" style="2" customWidth="1"/>
    <col min="6698" max="6912" width="10.375" style="2"/>
    <col min="6913" max="6913" width="7" style="2" customWidth="1"/>
    <col min="6914" max="6942" width="2.875" style="2" customWidth="1"/>
    <col min="6943" max="6953" width="3.5" style="2" customWidth="1"/>
    <col min="6954" max="7168" width="10.375" style="2"/>
    <col min="7169" max="7169" width="7" style="2" customWidth="1"/>
    <col min="7170" max="7198" width="2.875" style="2" customWidth="1"/>
    <col min="7199" max="7209" width="3.5" style="2" customWidth="1"/>
    <col min="7210" max="7424" width="10.375" style="2"/>
    <col min="7425" max="7425" width="7" style="2" customWidth="1"/>
    <col min="7426" max="7454" width="2.875" style="2" customWidth="1"/>
    <col min="7455" max="7465" width="3.5" style="2" customWidth="1"/>
    <col min="7466" max="7680" width="10.375" style="2"/>
    <col min="7681" max="7681" width="7" style="2" customWidth="1"/>
    <col min="7682" max="7710" width="2.875" style="2" customWidth="1"/>
    <col min="7711" max="7721" width="3.5" style="2" customWidth="1"/>
    <col min="7722" max="7936" width="10.375" style="2"/>
    <col min="7937" max="7937" width="7" style="2" customWidth="1"/>
    <col min="7938" max="7966" width="2.875" style="2" customWidth="1"/>
    <col min="7967" max="7977" width="3.5" style="2" customWidth="1"/>
    <col min="7978" max="8192" width="10.375" style="2"/>
    <col min="8193" max="8193" width="7" style="2" customWidth="1"/>
    <col min="8194" max="8222" width="2.875" style="2" customWidth="1"/>
    <col min="8223" max="8233" width="3.5" style="2" customWidth="1"/>
    <col min="8234" max="8448" width="10.375" style="2"/>
    <col min="8449" max="8449" width="7" style="2" customWidth="1"/>
    <col min="8450" max="8478" width="2.875" style="2" customWidth="1"/>
    <col min="8479" max="8489" width="3.5" style="2" customWidth="1"/>
    <col min="8490" max="8704" width="10.375" style="2"/>
    <col min="8705" max="8705" width="7" style="2" customWidth="1"/>
    <col min="8706" max="8734" width="2.875" style="2" customWidth="1"/>
    <col min="8735" max="8745" width="3.5" style="2" customWidth="1"/>
    <col min="8746" max="8960" width="10.375" style="2"/>
    <col min="8961" max="8961" width="7" style="2" customWidth="1"/>
    <col min="8962" max="8990" width="2.875" style="2" customWidth="1"/>
    <col min="8991" max="9001" width="3.5" style="2" customWidth="1"/>
    <col min="9002" max="9216" width="10.375" style="2"/>
    <col min="9217" max="9217" width="7" style="2" customWidth="1"/>
    <col min="9218" max="9246" width="2.875" style="2" customWidth="1"/>
    <col min="9247" max="9257" width="3.5" style="2" customWidth="1"/>
    <col min="9258" max="9472" width="10.375" style="2"/>
    <col min="9473" max="9473" width="7" style="2" customWidth="1"/>
    <col min="9474" max="9502" width="2.875" style="2" customWidth="1"/>
    <col min="9503" max="9513" width="3.5" style="2" customWidth="1"/>
    <col min="9514" max="9728" width="10.375" style="2"/>
    <col min="9729" max="9729" width="7" style="2" customWidth="1"/>
    <col min="9730" max="9758" width="2.875" style="2" customWidth="1"/>
    <col min="9759" max="9769" width="3.5" style="2" customWidth="1"/>
    <col min="9770" max="9984" width="10.375" style="2"/>
    <col min="9985" max="9985" width="7" style="2" customWidth="1"/>
    <col min="9986" max="10014" width="2.875" style="2" customWidth="1"/>
    <col min="10015" max="10025" width="3.5" style="2" customWidth="1"/>
    <col min="10026" max="10240" width="10.375" style="2"/>
    <col min="10241" max="10241" width="7" style="2" customWidth="1"/>
    <col min="10242" max="10270" width="2.875" style="2" customWidth="1"/>
    <col min="10271" max="10281" width="3.5" style="2" customWidth="1"/>
    <col min="10282" max="10496" width="10.375" style="2"/>
    <col min="10497" max="10497" width="7" style="2" customWidth="1"/>
    <col min="10498" max="10526" width="2.875" style="2" customWidth="1"/>
    <col min="10527" max="10537" width="3.5" style="2" customWidth="1"/>
    <col min="10538" max="10752" width="10.375" style="2"/>
    <col min="10753" max="10753" width="7" style="2" customWidth="1"/>
    <col min="10754" max="10782" width="2.875" style="2" customWidth="1"/>
    <col min="10783" max="10793" width="3.5" style="2" customWidth="1"/>
    <col min="10794" max="11008" width="10.375" style="2"/>
    <col min="11009" max="11009" width="7" style="2" customWidth="1"/>
    <col min="11010" max="11038" width="2.875" style="2" customWidth="1"/>
    <col min="11039" max="11049" width="3.5" style="2" customWidth="1"/>
    <col min="11050" max="11264" width="10.375" style="2"/>
    <col min="11265" max="11265" width="7" style="2" customWidth="1"/>
    <col min="11266" max="11294" width="2.875" style="2" customWidth="1"/>
    <col min="11295" max="11305" width="3.5" style="2" customWidth="1"/>
    <col min="11306" max="11520" width="10.375" style="2"/>
    <col min="11521" max="11521" width="7" style="2" customWidth="1"/>
    <col min="11522" max="11550" width="2.875" style="2" customWidth="1"/>
    <col min="11551" max="11561" width="3.5" style="2" customWidth="1"/>
    <col min="11562" max="11776" width="10.375" style="2"/>
    <col min="11777" max="11777" width="7" style="2" customWidth="1"/>
    <col min="11778" max="11806" width="2.875" style="2" customWidth="1"/>
    <col min="11807" max="11817" width="3.5" style="2" customWidth="1"/>
    <col min="11818" max="12032" width="10.375" style="2"/>
    <col min="12033" max="12033" width="7" style="2" customWidth="1"/>
    <col min="12034" max="12062" width="2.875" style="2" customWidth="1"/>
    <col min="12063" max="12073" width="3.5" style="2" customWidth="1"/>
    <col min="12074" max="12288" width="10.375" style="2"/>
    <col min="12289" max="12289" width="7" style="2" customWidth="1"/>
    <col min="12290" max="12318" width="2.875" style="2" customWidth="1"/>
    <col min="12319" max="12329" width="3.5" style="2" customWidth="1"/>
    <col min="12330" max="12544" width="10.375" style="2"/>
    <col min="12545" max="12545" width="7" style="2" customWidth="1"/>
    <col min="12546" max="12574" width="2.875" style="2" customWidth="1"/>
    <col min="12575" max="12585" width="3.5" style="2" customWidth="1"/>
    <col min="12586" max="12800" width="10.375" style="2"/>
    <col min="12801" max="12801" width="7" style="2" customWidth="1"/>
    <col min="12802" max="12830" width="2.875" style="2" customWidth="1"/>
    <col min="12831" max="12841" width="3.5" style="2" customWidth="1"/>
    <col min="12842" max="13056" width="10.375" style="2"/>
    <col min="13057" max="13057" width="7" style="2" customWidth="1"/>
    <col min="13058" max="13086" width="2.875" style="2" customWidth="1"/>
    <col min="13087" max="13097" width="3.5" style="2" customWidth="1"/>
    <col min="13098" max="13312" width="10.375" style="2"/>
    <col min="13313" max="13313" width="7" style="2" customWidth="1"/>
    <col min="13314" max="13342" width="2.875" style="2" customWidth="1"/>
    <col min="13343" max="13353" width="3.5" style="2" customWidth="1"/>
    <col min="13354" max="13568" width="10.375" style="2"/>
    <col min="13569" max="13569" width="7" style="2" customWidth="1"/>
    <col min="13570" max="13598" width="2.875" style="2" customWidth="1"/>
    <col min="13599" max="13609" width="3.5" style="2" customWidth="1"/>
    <col min="13610" max="13824" width="10.375" style="2"/>
    <col min="13825" max="13825" width="7" style="2" customWidth="1"/>
    <col min="13826" max="13854" width="2.875" style="2" customWidth="1"/>
    <col min="13855" max="13865" width="3.5" style="2" customWidth="1"/>
    <col min="13866" max="14080" width="10.375" style="2"/>
    <col min="14081" max="14081" width="7" style="2" customWidth="1"/>
    <col min="14082" max="14110" width="2.875" style="2" customWidth="1"/>
    <col min="14111" max="14121" width="3.5" style="2" customWidth="1"/>
    <col min="14122" max="14336" width="10.375" style="2"/>
    <col min="14337" max="14337" width="7" style="2" customWidth="1"/>
    <col min="14338" max="14366" width="2.875" style="2" customWidth="1"/>
    <col min="14367" max="14377" width="3.5" style="2" customWidth="1"/>
    <col min="14378" max="14592" width="10.375" style="2"/>
    <col min="14593" max="14593" width="7" style="2" customWidth="1"/>
    <col min="14594" max="14622" width="2.875" style="2" customWidth="1"/>
    <col min="14623" max="14633" width="3.5" style="2" customWidth="1"/>
    <col min="14634" max="14848" width="10.375" style="2"/>
    <col min="14849" max="14849" width="7" style="2" customWidth="1"/>
    <col min="14850" max="14878" width="2.875" style="2" customWidth="1"/>
    <col min="14879" max="14889" width="3.5" style="2" customWidth="1"/>
    <col min="14890" max="15104" width="10.375" style="2"/>
    <col min="15105" max="15105" width="7" style="2" customWidth="1"/>
    <col min="15106" max="15134" width="2.875" style="2" customWidth="1"/>
    <col min="15135" max="15145" width="3.5" style="2" customWidth="1"/>
    <col min="15146" max="15360" width="10.375" style="2"/>
    <col min="15361" max="15361" width="7" style="2" customWidth="1"/>
    <col min="15362" max="15390" width="2.875" style="2" customWidth="1"/>
    <col min="15391" max="15401" width="3.5" style="2" customWidth="1"/>
    <col min="15402" max="15616" width="10.375" style="2"/>
    <col min="15617" max="15617" width="7" style="2" customWidth="1"/>
    <col min="15618" max="15646" width="2.875" style="2" customWidth="1"/>
    <col min="15647" max="15657" width="3.5" style="2" customWidth="1"/>
    <col min="15658" max="15872" width="10.375" style="2"/>
    <col min="15873" max="15873" width="7" style="2" customWidth="1"/>
    <col min="15874" max="15902" width="2.875" style="2" customWidth="1"/>
    <col min="15903" max="15913" width="3.5" style="2" customWidth="1"/>
    <col min="15914" max="16128" width="10.375" style="2"/>
    <col min="16129" max="16129" width="7" style="2" customWidth="1"/>
    <col min="16130" max="16158" width="2.875" style="2" customWidth="1"/>
    <col min="16159" max="16169" width="3.5" style="2" customWidth="1"/>
    <col min="16170" max="16384" width="10.375" style="2"/>
  </cols>
  <sheetData>
    <row r="1" spans="1:41" ht="19.5" customHeight="1">
      <c r="A1" s="1" t="s">
        <v>0</v>
      </c>
    </row>
    <row r="2" spans="1:41" s="3" customFormat="1" ht="15.75" customHeight="1" thickBot="1">
      <c r="C2" s="4"/>
      <c r="D2" s="4"/>
      <c r="E2" s="4"/>
      <c r="F2" s="4"/>
      <c r="G2" s="4"/>
      <c r="H2" s="5"/>
      <c r="I2" s="5"/>
      <c r="V2" s="6" t="s">
        <v>1</v>
      </c>
      <c r="AM2" s="7"/>
    </row>
    <row r="3" spans="1:41" s="3" customFormat="1" ht="14.25" customHeight="1">
      <c r="A3" s="8" t="s">
        <v>2</v>
      </c>
      <c r="B3" s="9"/>
      <c r="C3" s="10" t="s">
        <v>3</v>
      </c>
      <c r="D3" s="11"/>
      <c r="E3" s="12" t="s">
        <v>4</v>
      </c>
      <c r="F3" s="13"/>
      <c r="G3" s="13"/>
      <c r="H3" s="13"/>
      <c r="I3" s="14" t="s">
        <v>5</v>
      </c>
      <c r="J3" s="15"/>
      <c r="K3" s="15"/>
      <c r="L3" s="15"/>
      <c r="M3" s="16" t="s">
        <v>6</v>
      </c>
      <c r="N3" s="15"/>
      <c r="O3" s="15"/>
      <c r="P3" s="17"/>
      <c r="Q3" s="16" t="s">
        <v>7</v>
      </c>
      <c r="R3" s="15"/>
      <c r="S3" s="15"/>
      <c r="T3" s="17"/>
      <c r="U3" s="18" t="s">
        <v>8</v>
      </c>
      <c r="V3" s="19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1"/>
      <c r="AK3" s="21"/>
      <c r="AL3" s="20"/>
      <c r="AM3" s="20"/>
    </row>
    <row r="4" spans="1:41" s="3" customFormat="1" ht="14.25" customHeight="1">
      <c r="A4" s="22"/>
      <c r="B4" s="23"/>
      <c r="C4" s="24"/>
      <c r="D4" s="25"/>
      <c r="E4" s="26" t="s">
        <v>9</v>
      </c>
      <c r="F4" s="27"/>
      <c r="G4" s="28" t="s">
        <v>10</v>
      </c>
      <c r="H4" s="27"/>
      <c r="I4" s="29" t="s">
        <v>11</v>
      </c>
      <c r="J4" s="30"/>
      <c r="K4" s="29" t="s">
        <v>10</v>
      </c>
      <c r="L4" s="31"/>
      <c r="M4" s="29" t="s">
        <v>11</v>
      </c>
      <c r="N4" s="30"/>
      <c r="O4" s="29" t="s">
        <v>10</v>
      </c>
      <c r="P4" s="30"/>
      <c r="Q4" s="29" t="s">
        <v>12</v>
      </c>
      <c r="R4" s="30"/>
      <c r="S4" s="29" t="s">
        <v>10</v>
      </c>
      <c r="T4" s="30"/>
      <c r="U4" s="24"/>
      <c r="V4" s="32"/>
      <c r="W4" s="33"/>
      <c r="X4" s="20"/>
      <c r="Y4" s="20"/>
      <c r="Z4" s="33"/>
      <c r="AA4" s="20"/>
      <c r="AB4" s="20"/>
      <c r="AC4" s="33"/>
      <c r="AD4" s="20"/>
      <c r="AE4" s="20"/>
      <c r="AF4" s="33"/>
      <c r="AG4" s="33"/>
      <c r="AH4" s="20"/>
      <c r="AI4" s="20"/>
      <c r="AJ4" s="21"/>
      <c r="AK4" s="21"/>
      <c r="AL4" s="20"/>
      <c r="AM4" s="20"/>
    </row>
    <row r="5" spans="1:41" s="3" customFormat="1" ht="18.75" customHeight="1">
      <c r="A5" s="34" t="s">
        <v>13</v>
      </c>
      <c r="B5" s="20"/>
      <c r="C5" s="35">
        <v>199</v>
      </c>
      <c r="D5" s="36"/>
      <c r="E5" s="37">
        <v>4</v>
      </c>
      <c r="F5" s="38"/>
      <c r="G5" s="39">
        <v>1100</v>
      </c>
      <c r="H5" s="39"/>
      <c r="I5" s="38">
        <v>85</v>
      </c>
      <c r="J5" s="38"/>
      <c r="K5" s="38">
        <v>88</v>
      </c>
      <c r="L5" s="38"/>
      <c r="M5" s="38">
        <v>48</v>
      </c>
      <c r="N5" s="38"/>
      <c r="O5" s="38" t="s">
        <v>14</v>
      </c>
      <c r="P5" s="38"/>
      <c r="Q5" s="38">
        <v>1</v>
      </c>
      <c r="R5" s="38"/>
      <c r="S5" s="38" t="s">
        <v>14</v>
      </c>
      <c r="T5" s="38"/>
      <c r="U5" s="38">
        <v>61</v>
      </c>
      <c r="V5" s="38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</row>
    <row r="6" spans="1:41" s="3" customFormat="1" ht="18.75" customHeight="1">
      <c r="A6" s="20">
        <v>24</v>
      </c>
      <c r="B6" s="20"/>
      <c r="C6" s="40">
        <v>196</v>
      </c>
      <c r="D6" s="41"/>
      <c r="E6" s="42">
        <v>4</v>
      </c>
      <c r="F6" s="43"/>
      <c r="G6" s="44">
        <v>1100</v>
      </c>
      <c r="H6" s="44"/>
      <c r="I6" s="43">
        <v>84</v>
      </c>
      <c r="J6" s="43"/>
      <c r="K6" s="43">
        <v>88</v>
      </c>
      <c r="L6" s="43"/>
      <c r="M6" s="43">
        <v>46</v>
      </c>
      <c r="N6" s="43"/>
      <c r="O6" s="43" t="s">
        <v>14</v>
      </c>
      <c r="P6" s="43"/>
      <c r="Q6" s="43">
        <v>1</v>
      </c>
      <c r="R6" s="43"/>
      <c r="S6" s="43" t="s">
        <v>14</v>
      </c>
      <c r="T6" s="43"/>
      <c r="U6" s="43">
        <v>61</v>
      </c>
      <c r="V6" s="43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41" s="3" customFormat="1" ht="18.75" customHeight="1">
      <c r="A7" s="20">
        <v>25</v>
      </c>
      <c r="B7" s="20"/>
      <c r="C7" s="40">
        <v>206</v>
      </c>
      <c r="D7" s="41"/>
      <c r="E7" s="42">
        <v>4</v>
      </c>
      <c r="F7" s="43"/>
      <c r="G7" s="44">
        <v>1150</v>
      </c>
      <c r="H7" s="44"/>
      <c r="I7" s="43">
        <v>85</v>
      </c>
      <c r="J7" s="43"/>
      <c r="K7" s="43">
        <v>88</v>
      </c>
      <c r="L7" s="43"/>
      <c r="M7" s="43">
        <v>49</v>
      </c>
      <c r="N7" s="43"/>
      <c r="O7" s="43" t="s">
        <v>14</v>
      </c>
      <c r="P7" s="43"/>
      <c r="Q7" s="43">
        <v>2</v>
      </c>
      <c r="R7" s="43"/>
      <c r="S7" s="43">
        <v>3</v>
      </c>
      <c r="T7" s="43"/>
      <c r="U7" s="43">
        <v>66</v>
      </c>
      <c r="V7" s="43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34"/>
      <c r="AM7" s="34"/>
    </row>
    <row r="8" spans="1:41" s="3" customFormat="1" ht="18.75" customHeight="1">
      <c r="A8" s="20">
        <v>26</v>
      </c>
      <c r="B8" s="20"/>
      <c r="C8" s="40">
        <v>204</v>
      </c>
      <c r="D8" s="41"/>
      <c r="E8" s="42">
        <v>4</v>
      </c>
      <c r="F8" s="43"/>
      <c r="G8" s="44">
        <v>1150</v>
      </c>
      <c r="H8" s="44"/>
      <c r="I8" s="43">
        <v>84</v>
      </c>
      <c r="J8" s="43"/>
      <c r="K8" s="43">
        <v>82</v>
      </c>
      <c r="L8" s="43"/>
      <c r="M8" s="43">
        <v>49</v>
      </c>
      <c r="N8" s="43"/>
      <c r="O8" s="43" t="s">
        <v>14</v>
      </c>
      <c r="P8" s="43"/>
      <c r="Q8" s="43">
        <v>2</v>
      </c>
      <c r="R8" s="43"/>
      <c r="S8" s="43">
        <v>3</v>
      </c>
      <c r="T8" s="43"/>
      <c r="U8" s="43">
        <v>65</v>
      </c>
      <c r="V8" s="43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34"/>
      <c r="AM8" s="34"/>
    </row>
    <row r="9" spans="1:41" s="3" customFormat="1" ht="18.75" customHeight="1">
      <c r="A9" s="20">
        <v>27</v>
      </c>
      <c r="B9" s="20"/>
      <c r="C9" s="40">
        <v>205</v>
      </c>
      <c r="D9" s="41"/>
      <c r="E9" s="42">
        <v>5</v>
      </c>
      <c r="F9" s="43"/>
      <c r="G9" s="44">
        <v>1390</v>
      </c>
      <c r="H9" s="44"/>
      <c r="I9" s="43">
        <v>83</v>
      </c>
      <c r="J9" s="43"/>
      <c r="K9" s="43">
        <v>82</v>
      </c>
      <c r="L9" s="43"/>
      <c r="M9" s="43">
        <v>49</v>
      </c>
      <c r="N9" s="43"/>
      <c r="O9" s="43" t="s">
        <v>14</v>
      </c>
      <c r="P9" s="43"/>
      <c r="Q9" s="43">
        <v>2</v>
      </c>
      <c r="R9" s="43"/>
      <c r="S9" s="43">
        <v>3</v>
      </c>
      <c r="T9" s="43"/>
      <c r="U9" s="43">
        <v>66</v>
      </c>
      <c r="V9" s="43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34"/>
      <c r="AM9" s="34"/>
    </row>
    <row r="10" spans="1:41" s="3" customFormat="1" ht="18.75" customHeight="1" thickBot="1">
      <c r="A10" s="45">
        <v>28</v>
      </c>
      <c r="B10" s="45"/>
      <c r="C10" s="46">
        <v>203</v>
      </c>
      <c r="D10" s="47"/>
      <c r="E10" s="48">
        <v>5</v>
      </c>
      <c r="F10" s="47"/>
      <c r="G10" s="49">
        <v>1370</v>
      </c>
      <c r="H10" s="49"/>
      <c r="I10" s="47">
        <v>83</v>
      </c>
      <c r="J10" s="47"/>
      <c r="K10" s="47">
        <v>65</v>
      </c>
      <c r="L10" s="47"/>
      <c r="M10" s="43">
        <v>48</v>
      </c>
      <c r="N10" s="43"/>
      <c r="O10" s="47" t="s">
        <v>15</v>
      </c>
      <c r="P10" s="47"/>
      <c r="Q10" s="43">
        <v>2</v>
      </c>
      <c r="R10" s="43"/>
      <c r="S10" s="43">
        <v>3</v>
      </c>
      <c r="T10" s="43"/>
      <c r="U10" s="43">
        <v>65</v>
      </c>
      <c r="V10" s="43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34"/>
      <c r="AM10" s="34"/>
    </row>
    <row r="11" spans="1:41" ht="14.25" customHeight="1">
      <c r="A11" s="50" t="s">
        <v>16</v>
      </c>
      <c r="B11" s="51"/>
      <c r="C11" s="51"/>
      <c r="D11" s="51"/>
      <c r="E11" s="51"/>
      <c r="F11" s="51"/>
      <c r="G11" s="51"/>
      <c r="H11" s="50" t="s">
        <v>17</v>
      </c>
      <c r="I11" s="51"/>
      <c r="J11" s="51"/>
      <c r="L11" s="51"/>
      <c r="M11" s="51"/>
      <c r="N11" s="52"/>
      <c r="O11" s="50"/>
      <c r="P11" s="50"/>
      <c r="Q11" s="50"/>
      <c r="R11" s="50"/>
      <c r="S11" s="50"/>
      <c r="T11" s="50"/>
      <c r="U11" s="50"/>
      <c r="V11" s="50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4"/>
      <c r="AK11" s="54"/>
      <c r="AL11" s="54"/>
      <c r="AM11" s="54"/>
    </row>
    <row r="12" spans="1:41" ht="11.25" customHeight="1">
      <c r="H12" s="55" t="s">
        <v>18</v>
      </c>
      <c r="O12" s="55"/>
      <c r="P12" s="55"/>
      <c r="Q12" s="55"/>
      <c r="R12" s="55"/>
      <c r="S12" s="55"/>
      <c r="T12" s="55"/>
      <c r="U12" s="55"/>
      <c r="V12" s="55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4"/>
      <c r="AK12" s="54"/>
      <c r="AL12" s="54"/>
      <c r="AM12" s="54"/>
    </row>
    <row r="13" spans="1:41" ht="12" customHeight="1">
      <c r="H13" s="55" t="s">
        <v>19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</row>
    <row r="14" spans="1:41" ht="9.75" customHeight="1">
      <c r="N14" s="56"/>
    </row>
    <row r="16" spans="1:41" ht="16.149999999999999" customHeight="1">
      <c r="A16" s="1" t="s">
        <v>20</v>
      </c>
      <c r="N16" s="56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</row>
    <row r="17" spans="1:43" ht="16.5" customHeight="1" thickBot="1">
      <c r="A17" s="57" t="s">
        <v>21</v>
      </c>
      <c r="L17" s="2" t="s">
        <v>22</v>
      </c>
      <c r="V17" s="58"/>
      <c r="Y17" s="59"/>
      <c r="Z17" s="60" t="s">
        <v>23</v>
      </c>
      <c r="AA17" s="60"/>
      <c r="AB17" s="60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54"/>
      <c r="AN17" s="61"/>
      <c r="AO17" s="61"/>
      <c r="AP17" s="54"/>
    </row>
    <row r="18" spans="1:43" ht="114" customHeight="1">
      <c r="A18" s="62" t="s">
        <v>24</v>
      </c>
      <c r="B18" s="63" t="s">
        <v>25</v>
      </c>
      <c r="C18" s="64" t="s">
        <v>26</v>
      </c>
      <c r="D18" s="65" t="s">
        <v>27</v>
      </c>
      <c r="E18" s="66" t="s">
        <v>28</v>
      </c>
      <c r="F18" s="66" t="s">
        <v>29</v>
      </c>
      <c r="G18" s="65" t="s">
        <v>30</v>
      </c>
      <c r="H18" s="65" t="s">
        <v>31</v>
      </c>
      <c r="I18" s="65" t="s">
        <v>32</v>
      </c>
      <c r="J18" s="66" t="s">
        <v>33</v>
      </c>
      <c r="K18" s="66" t="s">
        <v>34</v>
      </c>
      <c r="L18" s="66" t="s">
        <v>35</v>
      </c>
      <c r="M18" s="66" t="s">
        <v>36</v>
      </c>
      <c r="N18" s="66" t="s">
        <v>37</v>
      </c>
      <c r="O18" s="66" t="s">
        <v>38</v>
      </c>
      <c r="P18" s="65" t="s">
        <v>39</v>
      </c>
      <c r="Q18" s="66" t="s">
        <v>40</v>
      </c>
      <c r="R18" s="66" t="s">
        <v>41</v>
      </c>
      <c r="S18" s="67" t="s">
        <v>42</v>
      </c>
      <c r="T18" s="66" t="s">
        <v>43</v>
      </c>
      <c r="U18" s="66" t="s">
        <v>44</v>
      </c>
      <c r="V18" s="66" t="s">
        <v>45</v>
      </c>
      <c r="W18" s="65" t="s">
        <v>46</v>
      </c>
      <c r="X18" s="66" t="s">
        <v>47</v>
      </c>
      <c r="Y18" s="66" t="s">
        <v>48</v>
      </c>
      <c r="Z18" s="66" t="s">
        <v>49</v>
      </c>
      <c r="AA18" s="68" t="s">
        <v>50</v>
      </c>
      <c r="AB18" s="69" t="s">
        <v>51</v>
      </c>
      <c r="AC18" s="69" t="s">
        <v>52</v>
      </c>
      <c r="AD18" s="70" t="s">
        <v>53</v>
      </c>
      <c r="AE18" s="20"/>
      <c r="AF18" s="71"/>
      <c r="AG18" s="54"/>
      <c r="AH18" s="71"/>
      <c r="AI18" s="54"/>
      <c r="AJ18" s="71"/>
      <c r="AK18" s="54"/>
      <c r="AL18" s="72"/>
      <c r="AM18" s="54"/>
      <c r="AN18" s="21"/>
      <c r="AO18" s="54"/>
      <c r="AP18" s="54"/>
      <c r="AQ18" s="54"/>
    </row>
    <row r="19" spans="1:43" s="3" customFormat="1" ht="18.75" customHeight="1">
      <c r="A19" s="73" t="s">
        <v>54</v>
      </c>
      <c r="B19" s="74">
        <f>SUM(C19:AD19)</f>
        <v>80</v>
      </c>
      <c r="C19" s="75">
        <v>2</v>
      </c>
      <c r="D19" s="76">
        <v>2</v>
      </c>
      <c r="E19" s="76">
        <v>3</v>
      </c>
      <c r="F19" s="76">
        <v>1</v>
      </c>
      <c r="G19" s="76">
        <v>2</v>
      </c>
      <c r="H19" s="76">
        <v>2</v>
      </c>
      <c r="I19" s="76">
        <v>5</v>
      </c>
      <c r="J19" s="76">
        <v>7</v>
      </c>
      <c r="K19" s="76">
        <v>3</v>
      </c>
      <c r="L19" s="77">
        <v>4</v>
      </c>
      <c r="M19" s="77">
        <v>0</v>
      </c>
      <c r="N19" s="77">
        <v>1</v>
      </c>
      <c r="O19" s="77">
        <v>1</v>
      </c>
      <c r="P19" s="77">
        <v>9</v>
      </c>
      <c r="Q19" s="77">
        <v>6</v>
      </c>
      <c r="R19" s="77">
        <v>5</v>
      </c>
      <c r="S19" s="77">
        <v>3</v>
      </c>
      <c r="T19" s="77">
        <v>3</v>
      </c>
      <c r="U19" s="77">
        <v>2</v>
      </c>
      <c r="V19" s="77">
        <v>3</v>
      </c>
      <c r="W19" s="77">
        <v>2</v>
      </c>
      <c r="X19" s="78">
        <v>2</v>
      </c>
      <c r="Y19" s="76">
        <v>1</v>
      </c>
      <c r="Z19" s="78">
        <v>3</v>
      </c>
      <c r="AA19" s="78">
        <v>3</v>
      </c>
      <c r="AB19" s="79">
        <v>1</v>
      </c>
      <c r="AC19" s="79">
        <v>0</v>
      </c>
      <c r="AD19" s="77">
        <v>4</v>
      </c>
      <c r="AE19" s="20"/>
      <c r="AF19" s="20"/>
      <c r="AG19" s="20"/>
      <c r="AH19" s="20"/>
      <c r="AI19" s="20"/>
      <c r="AJ19" s="20"/>
      <c r="AK19" s="20"/>
      <c r="AL19" s="20"/>
      <c r="AM19" s="20"/>
      <c r="AN19" s="80"/>
      <c r="AO19" s="20"/>
      <c r="AP19" s="20"/>
      <c r="AQ19" s="20"/>
    </row>
    <row r="20" spans="1:43" s="3" customFormat="1" ht="18.75" customHeight="1">
      <c r="A20" s="81">
        <v>26</v>
      </c>
      <c r="B20" s="82">
        <f>SUM(C20:AD20)</f>
        <v>89</v>
      </c>
      <c r="C20" s="83">
        <v>2</v>
      </c>
      <c r="D20" s="84">
        <v>2</v>
      </c>
      <c r="E20" s="84">
        <v>4</v>
      </c>
      <c r="F20" s="84">
        <v>2</v>
      </c>
      <c r="G20" s="84">
        <v>2</v>
      </c>
      <c r="H20" s="84">
        <v>2</v>
      </c>
      <c r="I20" s="84">
        <v>5</v>
      </c>
      <c r="J20" s="84">
        <v>7</v>
      </c>
      <c r="K20" s="84">
        <v>3</v>
      </c>
      <c r="L20" s="79">
        <v>3</v>
      </c>
      <c r="M20" s="79">
        <v>0</v>
      </c>
      <c r="N20" s="79">
        <v>1</v>
      </c>
      <c r="O20" s="79">
        <v>1</v>
      </c>
      <c r="P20" s="79">
        <v>9</v>
      </c>
      <c r="Q20" s="79">
        <v>7</v>
      </c>
      <c r="R20" s="79">
        <v>6</v>
      </c>
      <c r="S20" s="79">
        <v>4</v>
      </c>
      <c r="T20" s="79">
        <v>3</v>
      </c>
      <c r="U20" s="79">
        <v>2</v>
      </c>
      <c r="V20" s="79">
        <v>3</v>
      </c>
      <c r="W20" s="79">
        <v>2</v>
      </c>
      <c r="X20" s="85">
        <v>4</v>
      </c>
      <c r="Y20" s="84">
        <v>1</v>
      </c>
      <c r="Z20" s="85">
        <v>5</v>
      </c>
      <c r="AA20" s="85">
        <v>3</v>
      </c>
      <c r="AB20" s="79">
        <v>0</v>
      </c>
      <c r="AC20" s="79">
        <v>1</v>
      </c>
      <c r="AD20" s="79">
        <v>5</v>
      </c>
      <c r="AE20" s="20"/>
      <c r="AF20" s="20"/>
      <c r="AG20" s="20"/>
      <c r="AH20" s="20"/>
      <c r="AI20" s="20"/>
      <c r="AJ20" s="20"/>
      <c r="AK20" s="20"/>
      <c r="AL20" s="20"/>
      <c r="AM20" s="20"/>
      <c r="AN20" s="80"/>
      <c r="AO20" s="20"/>
      <c r="AP20" s="20"/>
      <c r="AQ20" s="20"/>
    </row>
    <row r="21" spans="1:43" s="3" customFormat="1" ht="18.75" customHeight="1">
      <c r="A21" s="81">
        <v>27</v>
      </c>
      <c r="B21" s="82">
        <f>SUM(C21:AD21)</f>
        <v>94</v>
      </c>
      <c r="C21" s="83">
        <v>4</v>
      </c>
      <c r="D21" s="84">
        <v>2</v>
      </c>
      <c r="E21" s="84">
        <v>3</v>
      </c>
      <c r="F21" s="84">
        <v>2</v>
      </c>
      <c r="G21" s="84">
        <v>2</v>
      </c>
      <c r="H21" s="84">
        <v>2</v>
      </c>
      <c r="I21" s="84">
        <v>5</v>
      </c>
      <c r="J21" s="84">
        <v>8</v>
      </c>
      <c r="K21" s="84">
        <v>3</v>
      </c>
      <c r="L21" s="79">
        <v>3</v>
      </c>
      <c r="M21" s="79">
        <v>1</v>
      </c>
      <c r="N21" s="79">
        <v>1</v>
      </c>
      <c r="O21" s="79">
        <v>1</v>
      </c>
      <c r="P21" s="79">
        <v>9</v>
      </c>
      <c r="Q21" s="79">
        <v>6</v>
      </c>
      <c r="R21" s="79">
        <v>7</v>
      </c>
      <c r="S21" s="79">
        <v>4</v>
      </c>
      <c r="T21" s="79">
        <v>3</v>
      </c>
      <c r="U21" s="79">
        <v>2</v>
      </c>
      <c r="V21" s="79">
        <v>3</v>
      </c>
      <c r="W21" s="79">
        <v>3</v>
      </c>
      <c r="X21" s="85">
        <v>3</v>
      </c>
      <c r="Y21" s="84">
        <v>1</v>
      </c>
      <c r="Z21" s="85">
        <v>6</v>
      </c>
      <c r="AA21" s="85">
        <v>3</v>
      </c>
      <c r="AB21" s="79">
        <v>0</v>
      </c>
      <c r="AC21" s="79">
        <v>1</v>
      </c>
      <c r="AD21" s="79">
        <v>6</v>
      </c>
      <c r="AE21" s="20"/>
      <c r="AF21" s="20"/>
      <c r="AG21" s="20"/>
      <c r="AH21" s="20"/>
      <c r="AI21" s="20"/>
      <c r="AJ21" s="20"/>
      <c r="AK21" s="20"/>
      <c r="AL21" s="20"/>
      <c r="AM21" s="20"/>
      <c r="AN21" s="80"/>
      <c r="AO21" s="20"/>
      <c r="AP21" s="20"/>
      <c r="AQ21" s="20"/>
    </row>
    <row r="22" spans="1:43" s="3" customFormat="1" ht="18.75" customHeight="1" thickBot="1">
      <c r="A22" s="86">
        <v>28</v>
      </c>
      <c r="B22" s="87">
        <f>SUM(C22:AD22)</f>
        <v>99</v>
      </c>
      <c r="C22" s="88">
        <v>5</v>
      </c>
      <c r="D22" s="89">
        <v>2</v>
      </c>
      <c r="E22" s="89">
        <v>4</v>
      </c>
      <c r="F22" s="89">
        <v>2</v>
      </c>
      <c r="G22" s="89">
        <v>2</v>
      </c>
      <c r="H22" s="89">
        <v>5</v>
      </c>
      <c r="I22" s="89">
        <v>4</v>
      </c>
      <c r="J22" s="89">
        <v>10</v>
      </c>
      <c r="K22" s="89">
        <v>3</v>
      </c>
      <c r="L22" s="90">
        <v>3</v>
      </c>
      <c r="M22" s="90">
        <v>0</v>
      </c>
      <c r="N22" s="90">
        <v>1</v>
      </c>
      <c r="O22" s="90">
        <v>1</v>
      </c>
      <c r="P22" s="90">
        <v>8</v>
      </c>
      <c r="Q22" s="90">
        <v>5</v>
      </c>
      <c r="R22" s="90">
        <v>6</v>
      </c>
      <c r="S22" s="90">
        <v>4</v>
      </c>
      <c r="T22" s="90">
        <v>3</v>
      </c>
      <c r="U22" s="90">
        <v>2</v>
      </c>
      <c r="V22" s="90">
        <v>3</v>
      </c>
      <c r="W22" s="90">
        <v>3</v>
      </c>
      <c r="X22" s="88">
        <v>5</v>
      </c>
      <c r="Y22" s="89">
        <v>1</v>
      </c>
      <c r="Z22" s="88">
        <v>7</v>
      </c>
      <c r="AA22" s="88">
        <v>3</v>
      </c>
      <c r="AB22" s="90">
        <v>0</v>
      </c>
      <c r="AC22" s="90">
        <v>1</v>
      </c>
      <c r="AD22" s="90">
        <v>6</v>
      </c>
      <c r="AE22" s="20"/>
      <c r="AF22" s="20"/>
      <c r="AG22" s="20"/>
      <c r="AH22" s="20"/>
      <c r="AI22" s="20"/>
      <c r="AJ22" s="20"/>
      <c r="AK22" s="20"/>
      <c r="AL22" s="20"/>
      <c r="AM22" s="20"/>
      <c r="AN22" s="80"/>
      <c r="AO22" s="20"/>
      <c r="AP22" s="20"/>
      <c r="AQ22" s="20"/>
    </row>
    <row r="23" spans="1:43" ht="12.75">
      <c r="A23" s="53" t="s">
        <v>55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</row>
    <row r="24" spans="1:43" ht="12.75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</row>
    <row r="25" spans="1:43" ht="12" customHeight="1">
      <c r="AD25" s="54"/>
      <c r="AE25" s="54"/>
    </row>
    <row r="26" spans="1:43" ht="14.25">
      <c r="A26" s="91" t="s">
        <v>56</v>
      </c>
      <c r="AD26" s="54"/>
      <c r="AE26" s="54"/>
    </row>
    <row r="27" spans="1:43" ht="13.5" thickBot="1">
      <c r="B27" s="2" t="s">
        <v>22</v>
      </c>
      <c r="R27" s="92"/>
      <c r="S27" s="58"/>
      <c r="T27" s="58"/>
      <c r="U27" s="92"/>
      <c r="V27" s="92"/>
      <c r="W27" s="92"/>
      <c r="X27" s="58" t="s">
        <v>57</v>
      </c>
      <c r="Y27" s="61"/>
      <c r="Z27" s="61"/>
      <c r="AA27" s="61"/>
      <c r="AB27" s="61"/>
      <c r="AC27" s="61"/>
      <c r="AD27" s="61"/>
      <c r="AE27" s="54"/>
      <c r="AF27" s="61"/>
      <c r="AG27" s="54"/>
      <c r="AH27" s="61"/>
      <c r="AI27" s="61"/>
      <c r="AJ27" s="61"/>
      <c r="AK27" s="61"/>
      <c r="AL27" s="61"/>
      <c r="AM27" s="54"/>
      <c r="AN27" s="54"/>
    </row>
    <row r="28" spans="1:43" s="93" customFormat="1" ht="14.25" customHeight="1">
      <c r="A28" s="8" t="s">
        <v>58</v>
      </c>
      <c r="B28" s="9"/>
      <c r="C28" s="16" t="s">
        <v>59</v>
      </c>
      <c r="D28" s="15"/>
      <c r="E28" s="15"/>
      <c r="F28" s="15"/>
      <c r="G28" s="16" t="s">
        <v>60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</row>
    <row r="29" spans="1:43" s="93" customFormat="1" ht="14.25" customHeight="1">
      <c r="A29" s="13"/>
      <c r="B29" s="94"/>
      <c r="C29" s="95" t="s">
        <v>61</v>
      </c>
      <c r="D29" s="96"/>
      <c r="E29" s="95" t="s">
        <v>62</v>
      </c>
      <c r="F29" s="97"/>
      <c r="G29" s="95" t="s">
        <v>63</v>
      </c>
      <c r="H29" s="97"/>
      <c r="I29" s="98"/>
      <c r="J29" s="99" t="s">
        <v>64</v>
      </c>
      <c r="K29" s="97"/>
      <c r="L29" s="96"/>
      <c r="M29" s="100" t="s">
        <v>65</v>
      </c>
      <c r="N29" s="101"/>
      <c r="O29" s="102"/>
      <c r="P29" s="95" t="s">
        <v>66</v>
      </c>
      <c r="Q29" s="97"/>
      <c r="R29" s="96"/>
      <c r="S29" s="95" t="s">
        <v>67</v>
      </c>
      <c r="T29" s="97"/>
      <c r="U29" s="96"/>
      <c r="V29" s="95" t="s">
        <v>68</v>
      </c>
      <c r="W29" s="97"/>
      <c r="X29" s="97"/>
      <c r="Y29" s="103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</row>
    <row r="30" spans="1:43" s="93" customFormat="1" ht="18.75" customHeight="1">
      <c r="A30" s="104" t="s">
        <v>54</v>
      </c>
      <c r="B30" s="105"/>
      <c r="C30" s="106">
        <v>496</v>
      </c>
      <c r="D30" s="104"/>
      <c r="E30" s="104">
        <v>4</v>
      </c>
      <c r="F30" s="104"/>
      <c r="G30" s="107">
        <v>765</v>
      </c>
      <c r="H30" s="104"/>
      <c r="I30" s="108"/>
      <c r="J30" s="109">
        <v>80</v>
      </c>
      <c r="K30" s="104"/>
      <c r="L30" s="104"/>
      <c r="M30" s="104">
        <v>121</v>
      </c>
      <c r="N30" s="104"/>
      <c r="O30" s="104"/>
      <c r="P30" s="104">
        <v>487</v>
      </c>
      <c r="Q30" s="104"/>
      <c r="R30" s="104"/>
      <c r="S30" s="104">
        <v>42</v>
      </c>
      <c r="T30" s="104"/>
      <c r="U30" s="104"/>
      <c r="V30" s="104">
        <v>35</v>
      </c>
      <c r="W30" s="104"/>
      <c r="X30" s="104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</row>
    <row r="31" spans="1:43" s="93" customFormat="1" ht="18.75" customHeight="1">
      <c r="A31" s="43">
        <v>26</v>
      </c>
      <c r="B31" s="110"/>
      <c r="C31" s="40">
        <v>496</v>
      </c>
      <c r="D31" s="43"/>
      <c r="E31" s="43">
        <v>4</v>
      </c>
      <c r="F31" s="43"/>
      <c r="G31" s="42">
        <v>801</v>
      </c>
      <c r="H31" s="43"/>
      <c r="I31" s="111"/>
      <c r="J31" s="112">
        <v>89</v>
      </c>
      <c r="K31" s="43"/>
      <c r="L31" s="43"/>
      <c r="M31" s="43">
        <v>125</v>
      </c>
      <c r="N31" s="43"/>
      <c r="O31" s="43"/>
      <c r="P31" s="43">
        <v>505</v>
      </c>
      <c r="Q31" s="43"/>
      <c r="R31" s="43"/>
      <c r="S31" s="43">
        <v>51</v>
      </c>
      <c r="T31" s="43"/>
      <c r="U31" s="43"/>
      <c r="V31" s="43">
        <v>31</v>
      </c>
      <c r="W31" s="43"/>
      <c r="X31" s="43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</row>
    <row r="32" spans="1:43" s="93" customFormat="1" ht="18.75" customHeight="1">
      <c r="A32" s="43">
        <v>27</v>
      </c>
      <c r="B32" s="110"/>
      <c r="C32" s="40">
        <v>496</v>
      </c>
      <c r="D32" s="43"/>
      <c r="E32" s="43">
        <v>4</v>
      </c>
      <c r="F32" s="43"/>
      <c r="G32" s="42">
        <f>SUM(J32:X32)</f>
        <v>826</v>
      </c>
      <c r="H32" s="43"/>
      <c r="I32" s="111"/>
      <c r="J32" s="112">
        <v>94</v>
      </c>
      <c r="K32" s="43"/>
      <c r="L32" s="43"/>
      <c r="M32" s="43">
        <v>132</v>
      </c>
      <c r="N32" s="43"/>
      <c r="O32" s="43"/>
      <c r="P32" s="43">
        <v>518</v>
      </c>
      <c r="Q32" s="43"/>
      <c r="R32" s="43"/>
      <c r="S32" s="43">
        <v>51</v>
      </c>
      <c r="T32" s="43"/>
      <c r="U32" s="43"/>
      <c r="V32" s="43">
        <v>31</v>
      </c>
      <c r="W32" s="43"/>
      <c r="X32" s="43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</row>
    <row r="33" spans="1:40" s="93" customFormat="1" ht="18.75" customHeight="1" thickBot="1">
      <c r="A33" s="47">
        <v>28</v>
      </c>
      <c r="B33" s="113"/>
      <c r="C33" s="46">
        <v>496</v>
      </c>
      <c r="D33" s="47"/>
      <c r="E33" s="47">
        <v>4</v>
      </c>
      <c r="F33" s="113"/>
      <c r="G33" s="46">
        <f>SUM(J33:X33)</f>
        <v>845</v>
      </c>
      <c r="H33" s="47"/>
      <c r="I33" s="114"/>
      <c r="J33" s="115">
        <v>99</v>
      </c>
      <c r="K33" s="47"/>
      <c r="L33" s="47"/>
      <c r="M33" s="47">
        <v>137</v>
      </c>
      <c r="N33" s="47"/>
      <c r="O33" s="47"/>
      <c r="P33" s="47">
        <v>519</v>
      </c>
      <c r="Q33" s="47"/>
      <c r="R33" s="47"/>
      <c r="S33" s="47">
        <v>62</v>
      </c>
      <c r="T33" s="47"/>
      <c r="U33" s="47"/>
      <c r="V33" s="47">
        <v>28</v>
      </c>
      <c r="W33" s="47"/>
      <c r="X33" s="47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</row>
    <row r="34" spans="1:40" ht="12.75">
      <c r="A34" s="50" t="s">
        <v>69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</row>
    <row r="35" spans="1:40" ht="12.75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</row>
    <row r="51" spans="1:29" ht="15.2" customHeight="1" thickBot="1">
      <c r="A51" s="91" t="s">
        <v>70</v>
      </c>
      <c r="B51" s="54"/>
      <c r="F51" s="116"/>
      <c r="G51" s="117"/>
      <c r="H51" s="117"/>
      <c r="I51" s="117"/>
      <c r="K51" s="118"/>
      <c r="L51" s="118"/>
      <c r="M51" s="118"/>
      <c r="P51" s="119" t="s">
        <v>23</v>
      </c>
      <c r="Y51" s="54"/>
      <c r="Z51" s="54"/>
      <c r="AA51" s="54"/>
    </row>
    <row r="52" spans="1:29" ht="15.2" customHeight="1">
      <c r="A52" s="120" t="s">
        <v>71</v>
      </c>
      <c r="B52" s="120"/>
      <c r="C52" s="120"/>
      <c r="D52" s="120"/>
      <c r="E52" s="120"/>
      <c r="F52" s="120"/>
      <c r="G52" s="120"/>
      <c r="H52" s="121" t="s">
        <v>72</v>
      </c>
      <c r="I52" s="120"/>
      <c r="J52" s="120"/>
      <c r="K52" s="121">
        <v>26</v>
      </c>
      <c r="L52" s="120"/>
      <c r="M52" s="120"/>
      <c r="N52" s="122">
        <v>27</v>
      </c>
      <c r="O52" s="123"/>
      <c r="P52" s="123"/>
    </row>
    <row r="53" spans="1:29" ht="15.2" customHeight="1">
      <c r="A53" s="124" t="s">
        <v>73</v>
      </c>
      <c r="B53" s="124"/>
      <c r="C53" s="124"/>
      <c r="D53" s="124"/>
      <c r="E53" s="124"/>
      <c r="F53" s="124"/>
      <c r="G53" s="124"/>
      <c r="H53" s="125">
        <f>SUM(H54:J75)</f>
        <v>261135</v>
      </c>
      <c r="I53" s="126"/>
      <c r="J53" s="126"/>
      <c r="K53" s="126">
        <f>SUM(K54:M75)</f>
        <v>308015</v>
      </c>
      <c r="L53" s="126"/>
      <c r="M53" s="126"/>
      <c r="N53" s="127">
        <f>SUM(N54:P75)</f>
        <v>311698</v>
      </c>
      <c r="O53" s="127"/>
      <c r="P53" s="127"/>
    </row>
    <row r="54" spans="1:29" ht="15.2" customHeight="1">
      <c r="A54" s="21"/>
      <c r="B54" s="128" t="s">
        <v>74</v>
      </c>
      <c r="C54" s="128"/>
      <c r="D54" s="128"/>
      <c r="E54" s="128"/>
      <c r="F54" s="128"/>
      <c r="G54" s="128"/>
      <c r="H54" s="129">
        <v>41326</v>
      </c>
      <c r="I54" s="130"/>
      <c r="J54" s="130"/>
      <c r="K54" s="131">
        <v>48788</v>
      </c>
      <c r="L54" s="131"/>
      <c r="M54" s="131"/>
      <c r="N54" s="130">
        <v>52543</v>
      </c>
      <c r="O54" s="130"/>
      <c r="P54" s="130"/>
    </row>
    <row r="55" spans="1:29" ht="15.2" customHeight="1">
      <c r="A55" s="21"/>
      <c r="B55" s="128" t="s">
        <v>75</v>
      </c>
      <c r="C55" s="128"/>
      <c r="D55" s="128"/>
      <c r="E55" s="128"/>
      <c r="F55" s="128"/>
      <c r="G55" s="128"/>
      <c r="H55" s="132">
        <v>8752</v>
      </c>
      <c r="I55" s="131"/>
      <c r="J55" s="131"/>
      <c r="K55" s="131">
        <v>11143</v>
      </c>
      <c r="L55" s="131"/>
      <c r="M55" s="131"/>
      <c r="N55" s="131">
        <v>11860</v>
      </c>
      <c r="O55" s="131"/>
      <c r="P55" s="131"/>
      <c r="AB55" s="133"/>
      <c r="AC55" s="133"/>
    </row>
    <row r="56" spans="1:29" ht="15.2" customHeight="1">
      <c r="A56" s="21"/>
      <c r="B56" s="128" t="s">
        <v>76</v>
      </c>
      <c r="C56" s="128"/>
      <c r="D56" s="128"/>
      <c r="E56" s="128"/>
      <c r="F56" s="128"/>
      <c r="G56" s="128"/>
      <c r="H56" s="132">
        <v>5498</v>
      </c>
      <c r="I56" s="131"/>
      <c r="J56" s="131"/>
      <c r="K56" s="131">
        <v>7498</v>
      </c>
      <c r="L56" s="131"/>
      <c r="M56" s="131"/>
      <c r="N56" s="131">
        <v>7576</v>
      </c>
      <c r="O56" s="131"/>
      <c r="P56" s="131"/>
    </row>
    <row r="57" spans="1:29" ht="15.2" customHeight="1">
      <c r="A57" s="21"/>
      <c r="B57" s="128" t="s">
        <v>77</v>
      </c>
      <c r="C57" s="128"/>
      <c r="D57" s="128"/>
      <c r="E57" s="128"/>
      <c r="F57" s="128"/>
      <c r="G57" s="128"/>
      <c r="H57" s="132">
        <v>18264</v>
      </c>
      <c r="I57" s="131"/>
      <c r="J57" s="131"/>
      <c r="K57" s="131">
        <v>19952</v>
      </c>
      <c r="L57" s="131"/>
      <c r="M57" s="131"/>
      <c r="N57" s="131">
        <v>17778</v>
      </c>
      <c r="O57" s="131"/>
      <c r="P57" s="131"/>
    </row>
    <row r="58" spans="1:29" ht="15.2" customHeight="1">
      <c r="A58" s="21"/>
      <c r="B58" s="128" t="s">
        <v>78</v>
      </c>
      <c r="C58" s="128"/>
      <c r="D58" s="128"/>
      <c r="E58" s="128"/>
      <c r="F58" s="128"/>
      <c r="G58" s="128"/>
      <c r="H58" s="132">
        <v>12163</v>
      </c>
      <c r="I58" s="131"/>
      <c r="J58" s="131"/>
      <c r="K58" s="131">
        <v>15492</v>
      </c>
      <c r="L58" s="131"/>
      <c r="M58" s="131"/>
      <c r="N58" s="131">
        <v>16595</v>
      </c>
      <c r="O58" s="131"/>
      <c r="P58" s="131"/>
    </row>
    <row r="59" spans="1:29" ht="15.2" customHeight="1">
      <c r="A59" s="21"/>
      <c r="B59" s="128" t="s">
        <v>79</v>
      </c>
      <c r="C59" s="128"/>
      <c r="D59" s="128"/>
      <c r="E59" s="128"/>
      <c r="F59" s="128"/>
      <c r="G59" s="128"/>
      <c r="H59" s="132">
        <v>16274</v>
      </c>
      <c r="I59" s="131"/>
      <c r="J59" s="131"/>
      <c r="K59" s="131">
        <v>17750</v>
      </c>
      <c r="L59" s="131"/>
      <c r="M59" s="131"/>
      <c r="N59" s="131">
        <v>18112</v>
      </c>
      <c r="O59" s="131"/>
      <c r="P59" s="131"/>
    </row>
    <row r="60" spans="1:29" ht="15.2" customHeight="1">
      <c r="A60" s="21"/>
      <c r="B60" s="128" t="s">
        <v>80</v>
      </c>
      <c r="C60" s="128"/>
      <c r="D60" s="128"/>
      <c r="E60" s="128"/>
      <c r="F60" s="128"/>
      <c r="G60" s="128"/>
      <c r="H60" s="132">
        <v>3</v>
      </c>
      <c r="I60" s="131"/>
      <c r="J60" s="131"/>
      <c r="K60" s="131">
        <v>0</v>
      </c>
      <c r="L60" s="131"/>
      <c r="M60" s="131"/>
      <c r="N60" s="131">
        <v>0</v>
      </c>
      <c r="O60" s="131"/>
      <c r="P60" s="131"/>
    </row>
    <row r="61" spans="1:29" ht="15.2" customHeight="1">
      <c r="A61" s="21"/>
      <c r="B61" s="128" t="s">
        <v>81</v>
      </c>
      <c r="C61" s="128"/>
      <c r="D61" s="128"/>
      <c r="E61" s="128"/>
      <c r="F61" s="128"/>
      <c r="G61" s="128"/>
      <c r="H61" s="132">
        <v>28</v>
      </c>
      <c r="I61" s="131"/>
      <c r="J61" s="131"/>
      <c r="K61" s="131">
        <v>0</v>
      </c>
      <c r="L61" s="131"/>
      <c r="M61" s="131"/>
      <c r="N61" s="131">
        <v>189</v>
      </c>
      <c r="O61" s="131"/>
      <c r="P61" s="131"/>
    </row>
    <row r="62" spans="1:29" ht="15.2" customHeight="1">
      <c r="A62" s="21"/>
      <c r="B62" s="128" t="s">
        <v>82</v>
      </c>
      <c r="C62" s="128"/>
      <c r="D62" s="128"/>
      <c r="E62" s="128"/>
      <c r="F62" s="128"/>
      <c r="G62" s="128"/>
      <c r="H62" s="132">
        <v>25479</v>
      </c>
      <c r="I62" s="131"/>
      <c r="J62" s="131"/>
      <c r="K62" s="131">
        <v>29840</v>
      </c>
      <c r="L62" s="131"/>
      <c r="M62" s="131"/>
      <c r="N62" s="131">
        <v>28157</v>
      </c>
      <c r="O62" s="131"/>
      <c r="P62" s="131"/>
    </row>
    <row r="63" spans="1:29" ht="15.2" customHeight="1">
      <c r="A63" s="21"/>
      <c r="B63" s="128" t="s">
        <v>83</v>
      </c>
      <c r="C63" s="128"/>
      <c r="D63" s="128"/>
      <c r="E63" s="128"/>
      <c r="F63" s="128"/>
      <c r="G63" s="128"/>
      <c r="H63" s="132">
        <v>1463</v>
      </c>
      <c r="I63" s="131"/>
      <c r="J63" s="131"/>
      <c r="K63" s="131">
        <v>1861</v>
      </c>
      <c r="L63" s="131"/>
      <c r="M63" s="131"/>
      <c r="N63" s="131">
        <v>1992</v>
      </c>
      <c r="O63" s="131"/>
      <c r="P63" s="131"/>
    </row>
    <row r="64" spans="1:29" ht="15.2" customHeight="1">
      <c r="A64" s="21"/>
      <c r="B64" s="128" t="s">
        <v>84</v>
      </c>
      <c r="C64" s="128"/>
      <c r="D64" s="128"/>
      <c r="E64" s="128"/>
      <c r="F64" s="128"/>
      <c r="G64" s="128"/>
      <c r="H64" s="132">
        <v>13410</v>
      </c>
      <c r="I64" s="131"/>
      <c r="J64" s="131"/>
      <c r="K64" s="131">
        <v>14656</v>
      </c>
      <c r="L64" s="131"/>
      <c r="M64" s="131"/>
      <c r="N64" s="131">
        <v>14178</v>
      </c>
      <c r="O64" s="131"/>
      <c r="P64" s="131"/>
    </row>
    <row r="65" spans="1:16" ht="15.2" customHeight="1">
      <c r="A65" s="21"/>
      <c r="B65" s="128" t="s">
        <v>85</v>
      </c>
      <c r="C65" s="128"/>
      <c r="D65" s="128"/>
      <c r="E65" s="128"/>
      <c r="F65" s="128"/>
      <c r="G65" s="128"/>
      <c r="H65" s="132">
        <v>13077</v>
      </c>
      <c r="I65" s="131"/>
      <c r="J65" s="131"/>
      <c r="K65" s="131">
        <v>16972</v>
      </c>
      <c r="L65" s="131"/>
      <c r="M65" s="131"/>
      <c r="N65" s="131">
        <v>18916</v>
      </c>
      <c r="O65" s="131"/>
      <c r="P65" s="131"/>
    </row>
    <row r="66" spans="1:16" ht="15.2" customHeight="1">
      <c r="A66" s="21"/>
      <c r="B66" s="128" t="s">
        <v>86</v>
      </c>
      <c r="C66" s="128"/>
      <c r="D66" s="128"/>
      <c r="E66" s="128"/>
      <c r="F66" s="128"/>
      <c r="G66" s="134"/>
      <c r="H66" s="132">
        <v>15239</v>
      </c>
      <c r="I66" s="131"/>
      <c r="J66" s="131"/>
      <c r="K66" s="131">
        <v>17656</v>
      </c>
      <c r="L66" s="131"/>
      <c r="M66" s="131"/>
      <c r="N66" s="131">
        <v>18397</v>
      </c>
      <c r="O66" s="131"/>
      <c r="P66" s="131"/>
    </row>
    <row r="67" spans="1:16" ht="15.2" customHeight="1">
      <c r="A67" s="21"/>
      <c r="B67" s="128" t="s">
        <v>87</v>
      </c>
      <c r="C67" s="128"/>
      <c r="D67" s="128"/>
      <c r="E67" s="128"/>
      <c r="F67" s="128"/>
      <c r="G67" s="134"/>
      <c r="H67" s="132">
        <v>11880</v>
      </c>
      <c r="I67" s="131"/>
      <c r="J67" s="131"/>
      <c r="K67" s="131">
        <v>14463</v>
      </c>
      <c r="L67" s="131"/>
      <c r="M67" s="131"/>
      <c r="N67" s="131">
        <v>14037</v>
      </c>
      <c r="O67" s="131"/>
      <c r="P67" s="131"/>
    </row>
    <row r="68" spans="1:16" ht="15.2" customHeight="1">
      <c r="A68" s="21"/>
      <c r="B68" s="128" t="s">
        <v>88</v>
      </c>
      <c r="C68" s="128"/>
      <c r="D68" s="128"/>
      <c r="E68" s="128"/>
      <c r="F68" s="128"/>
      <c r="G68" s="134"/>
      <c r="H68" s="132">
        <v>11062</v>
      </c>
      <c r="I68" s="131"/>
      <c r="J68" s="131"/>
      <c r="K68" s="131">
        <v>12192</v>
      </c>
      <c r="L68" s="131"/>
      <c r="M68" s="131"/>
      <c r="N68" s="131">
        <v>13017</v>
      </c>
      <c r="O68" s="131"/>
      <c r="P68" s="131"/>
    </row>
    <row r="69" spans="1:16" ht="15.2" customHeight="1">
      <c r="A69" s="21"/>
      <c r="B69" s="128" t="s">
        <v>89</v>
      </c>
      <c r="C69" s="128"/>
      <c r="D69" s="128"/>
      <c r="E69" s="128"/>
      <c r="F69" s="128"/>
      <c r="G69" s="134"/>
      <c r="H69" s="132">
        <v>17166</v>
      </c>
      <c r="I69" s="131"/>
      <c r="J69" s="131"/>
      <c r="K69" s="131">
        <v>20154</v>
      </c>
      <c r="L69" s="131"/>
      <c r="M69" s="131"/>
      <c r="N69" s="131">
        <v>20881</v>
      </c>
      <c r="O69" s="131"/>
      <c r="P69" s="131"/>
    </row>
    <row r="70" spans="1:16" ht="15.2" customHeight="1">
      <c r="A70" s="21"/>
      <c r="B70" s="128" t="s">
        <v>90</v>
      </c>
      <c r="C70" s="128"/>
      <c r="D70" s="128"/>
      <c r="E70" s="128"/>
      <c r="F70" s="128"/>
      <c r="G70" s="134"/>
      <c r="H70" s="132">
        <v>10675</v>
      </c>
      <c r="I70" s="131"/>
      <c r="J70" s="131"/>
      <c r="K70" s="131">
        <v>13569</v>
      </c>
      <c r="L70" s="131"/>
      <c r="M70" s="131"/>
      <c r="N70" s="131">
        <v>12225</v>
      </c>
      <c r="O70" s="131"/>
      <c r="P70" s="131"/>
    </row>
    <row r="71" spans="1:16" ht="15.2" customHeight="1">
      <c r="A71" s="21"/>
      <c r="B71" s="128" t="s">
        <v>91</v>
      </c>
      <c r="C71" s="128"/>
      <c r="D71" s="128"/>
      <c r="E71" s="128"/>
      <c r="F71" s="128"/>
      <c r="G71" s="134"/>
      <c r="H71" s="132">
        <v>5627</v>
      </c>
      <c r="I71" s="131"/>
      <c r="J71" s="131"/>
      <c r="K71" s="131">
        <v>7127</v>
      </c>
      <c r="L71" s="131"/>
      <c r="M71" s="131"/>
      <c r="N71" s="131">
        <v>7907</v>
      </c>
      <c r="O71" s="131"/>
      <c r="P71" s="131"/>
    </row>
    <row r="72" spans="1:16" ht="15.2" customHeight="1">
      <c r="A72" s="21"/>
      <c r="B72" s="128" t="s">
        <v>92</v>
      </c>
      <c r="C72" s="128"/>
      <c r="D72" s="128"/>
      <c r="E72" s="128"/>
      <c r="F72" s="128"/>
      <c r="G72" s="134"/>
      <c r="H72" s="132">
        <v>3047</v>
      </c>
      <c r="I72" s="131"/>
      <c r="J72" s="131"/>
      <c r="K72" s="131">
        <v>3851</v>
      </c>
      <c r="L72" s="131"/>
      <c r="M72" s="131"/>
      <c r="N72" s="131">
        <v>3572</v>
      </c>
      <c r="O72" s="131"/>
      <c r="P72" s="131"/>
    </row>
    <row r="73" spans="1:16" ht="15.2" customHeight="1">
      <c r="A73" s="21"/>
      <c r="B73" s="128" t="s">
        <v>93</v>
      </c>
      <c r="C73" s="128"/>
      <c r="D73" s="128"/>
      <c r="E73" s="128"/>
      <c r="F73" s="128"/>
      <c r="G73" s="134"/>
      <c r="H73" s="132">
        <v>10291</v>
      </c>
      <c r="I73" s="131"/>
      <c r="J73" s="131"/>
      <c r="K73" s="131">
        <v>12909</v>
      </c>
      <c r="L73" s="131"/>
      <c r="M73" s="131"/>
      <c r="N73" s="131">
        <v>12974</v>
      </c>
      <c r="O73" s="131"/>
      <c r="P73" s="131"/>
    </row>
    <row r="74" spans="1:16" ht="15.2" customHeight="1">
      <c r="A74" s="21"/>
      <c r="B74" s="128" t="s">
        <v>94</v>
      </c>
      <c r="C74" s="128"/>
      <c r="D74" s="128"/>
      <c r="E74" s="128"/>
      <c r="F74" s="128"/>
      <c r="G74" s="134"/>
      <c r="H74" s="132">
        <v>0</v>
      </c>
      <c r="I74" s="131"/>
      <c r="J74" s="131"/>
      <c r="K74" s="131">
        <v>0</v>
      </c>
      <c r="L74" s="131"/>
      <c r="M74" s="131"/>
      <c r="N74" s="131">
        <v>7</v>
      </c>
      <c r="O74" s="131"/>
      <c r="P74" s="131"/>
    </row>
    <row r="75" spans="1:16" ht="15.2" customHeight="1">
      <c r="A75" s="21"/>
      <c r="B75" s="128" t="s">
        <v>95</v>
      </c>
      <c r="C75" s="128"/>
      <c r="D75" s="128"/>
      <c r="E75" s="128"/>
      <c r="F75" s="128"/>
      <c r="G75" s="134"/>
      <c r="H75" s="132">
        <v>20411</v>
      </c>
      <c r="I75" s="131"/>
      <c r="J75" s="131"/>
      <c r="K75" s="131">
        <v>22142</v>
      </c>
      <c r="L75" s="131"/>
      <c r="M75" s="131"/>
      <c r="N75" s="131">
        <v>20785</v>
      </c>
      <c r="O75" s="131"/>
      <c r="P75" s="131"/>
    </row>
    <row r="76" spans="1:16" ht="15.2" customHeight="1">
      <c r="A76" s="124" t="s">
        <v>96</v>
      </c>
      <c r="B76" s="124"/>
      <c r="C76" s="124"/>
      <c r="D76" s="124"/>
      <c r="E76" s="124"/>
      <c r="F76" s="124"/>
      <c r="G76" s="124"/>
      <c r="H76" s="125">
        <f>SUM(H77:J98)</f>
        <v>132295</v>
      </c>
      <c r="I76" s="126"/>
      <c r="J76" s="126"/>
      <c r="K76" s="126">
        <f>SUM(K77:M98)</f>
        <v>155011</v>
      </c>
      <c r="L76" s="126"/>
      <c r="M76" s="126"/>
      <c r="N76" s="127">
        <f>SUM(N77:P98)</f>
        <v>156702</v>
      </c>
      <c r="O76" s="127"/>
      <c r="P76" s="127"/>
    </row>
    <row r="77" spans="1:16" ht="15.2" customHeight="1">
      <c r="A77" s="21"/>
      <c r="B77" s="128" t="s">
        <v>74</v>
      </c>
      <c r="C77" s="128"/>
      <c r="D77" s="128"/>
      <c r="E77" s="128"/>
      <c r="F77" s="128"/>
      <c r="G77" s="128"/>
      <c r="H77" s="129">
        <v>16913</v>
      </c>
      <c r="I77" s="130"/>
      <c r="J77" s="130"/>
      <c r="K77" s="131">
        <v>22622</v>
      </c>
      <c r="L77" s="131"/>
      <c r="M77" s="131"/>
      <c r="N77" s="131">
        <v>24821</v>
      </c>
      <c r="O77" s="131"/>
      <c r="P77" s="131"/>
    </row>
    <row r="78" spans="1:16" ht="15.2" customHeight="1">
      <c r="A78" s="21"/>
      <c r="B78" s="128" t="s">
        <v>75</v>
      </c>
      <c r="C78" s="128"/>
      <c r="D78" s="128"/>
      <c r="E78" s="128"/>
      <c r="F78" s="128"/>
      <c r="G78" s="128"/>
      <c r="H78" s="132">
        <v>6132</v>
      </c>
      <c r="I78" s="131"/>
      <c r="J78" s="131"/>
      <c r="K78" s="131">
        <v>6471</v>
      </c>
      <c r="L78" s="131"/>
      <c r="M78" s="131"/>
      <c r="N78" s="131">
        <v>5996</v>
      </c>
      <c r="O78" s="131"/>
      <c r="P78" s="131"/>
    </row>
    <row r="79" spans="1:16" ht="15.2" customHeight="1">
      <c r="A79" s="21"/>
      <c r="B79" s="128" t="s">
        <v>76</v>
      </c>
      <c r="C79" s="128"/>
      <c r="D79" s="128"/>
      <c r="E79" s="128"/>
      <c r="F79" s="128"/>
      <c r="G79" s="128"/>
      <c r="H79" s="132">
        <v>10047</v>
      </c>
      <c r="I79" s="131"/>
      <c r="J79" s="131"/>
      <c r="K79" s="131">
        <v>11874</v>
      </c>
      <c r="L79" s="131"/>
      <c r="M79" s="131"/>
      <c r="N79" s="131">
        <v>11328</v>
      </c>
      <c r="O79" s="131"/>
      <c r="P79" s="131"/>
    </row>
    <row r="80" spans="1:16" ht="15.2" customHeight="1">
      <c r="A80" s="21"/>
      <c r="B80" s="128" t="s">
        <v>77</v>
      </c>
      <c r="C80" s="128"/>
      <c r="D80" s="128"/>
      <c r="E80" s="128"/>
      <c r="F80" s="128"/>
      <c r="G80" s="128"/>
      <c r="H80" s="132">
        <v>14009</v>
      </c>
      <c r="I80" s="131"/>
      <c r="J80" s="131"/>
      <c r="K80" s="131">
        <v>16411</v>
      </c>
      <c r="L80" s="131"/>
      <c r="M80" s="131"/>
      <c r="N80" s="131">
        <v>15129</v>
      </c>
      <c r="O80" s="131"/>
      <c r="P80" s="131"/>
    </row>
    <row r="81" spans="1:16" ht="15.2" customHeight="1">
      <c r="A81" s="21"/>
      <c r="B81" s="128" t="s">
        <v>78</v>
      </c>
      <c r="C81" s="128"/>
      <c r="D81" s="128"/>
      <c r="E81" s="128"/>
      <c r="F81" s="128"/>
      <c r="G81" s="128"/>
      <c r="H81" s="132">
        <v>12622</v>
      </c>
      <c r="I81" s="131"/>
      <c r="J81" s="131"/>
      <c r="K81" s="131">
        <v>15304</v>
      </c>
      <c r="L81" s="131"/>
      <c r="M81" s="131"/>
      <c r="N81" s="131">
        <v>18125</v>
      </c>
      <c r="O81" s="131"/>
      <c r="P81" s="131"/>
    </row>
    <row r="82" spans="1:16" ht="15.2" customHeight="1">
      <c r="A82" s="21"/>
      <c r="B82" s="128" t="s">
        <v>97</v>
      </c>
      <c r="C82" s="128"/>
      <c r="D82" s="128"/>
      <c r="E82" s="128"/>
      <c r="F82" s="128"/>
      <c r="G82" s="128"/>
      <c r="H82" s="132">
        <v>13467</v>
      </c>
      <c r="I82" s="131"/>
      <c r="J82" s="131"/>
      <c r="K82" s="131">
        <v>13763</v>
      </c>
      <c r="L82" s="131"/>
      <c r="M82" s="131"/>
      <c r="N82" s="131">
        <v>13466</v>
      </c>
      <c r="O82" s="131"/>
      <c r="P82" s="131"/>
    </row>
    <row r="83" spans="1:16" ht="15.2" customHeight="1">
      <c r="A83" s="21"/>
      <c r="B83" s="128" t="s">
        <v>80</v>
      </c>
      <c r="C83" s="128"/>
      <c r="D83" s="128"/>
      <c r="E83" s="128"/>
      <c r="F83" s="128"/>
      <c r="G83" s="128"/>
      <c r="H83" s="132">
        <v>0</v>
      </c>
      <c r="I83" s="131"/>
      <c r="J83" s="131"/>
      <c r="K83" s="131">
        <v>0</v>
      </c>
      <c r="L83" s="131"/>
      <c r="M83" s="131"/>
      <c r="N83" s="131">
        <v>0</v>
      </c>
      <c r="O83" s="131"/>
      <c r="P83" s="131"/>
    </row>
    <row r="84" spans="1:16" ht="15.2" customHeight="1">
      <c r="A84" s="21"/>
      <c r="B84" s="128" t="s">
        <v>81</v>
      </c>
      <c r="C84" s="128"/>
      <c r="D84" s="128"/>
      <c r="E84" s="128"/>
      <c r="F84" s="128"/>
      <c r="G84" s="128"/>
      <c r="H84" s="132">
        <v>11</v>
      </c>
      <c r="I84" s="131"/>
      <c r="J84" s="131"/>
      <c r="K84" s="131">
        <v>0</v>
      </c>
      <c r="L84" s="131"/>
      <c r="M84" s="131"/>
      <c r="N84" s="131">
        <v>104</v>
      </c>
      <c r="O84" s="131"/>
      <c r="P84" s="131"/>
    </row>
    <row r="85" spans="1:16" ht="15.2" customHeight="1">
      <c r="A85" s="21"/>
      <c r="B85" s="128" t="s">
        <v>82</v>
      </c>
      <c r="C85" s="128"/>
      <c r="D85" s="128"/>
      <c r="E85" s="128"/>
      <c r="F85" s="128"/>
      <c r="G85" s="128"/>
      <c r="H85" s="132">
        <v>19196</v>
      </c>
      <c r="I85" s="131"/>
      <c r="J85" s="131"/>
      <c r="K85" s="131">
        <v>20221</v>
      </c>
      <c r="L85" s="131"/>
      <c r="M85" s="131"/>
      <c r="N85" s="131">
        <v>20534</v>
      </c>
      <c r="O85" s="131"/>
      <c r="P85" s="131"/>
    </row>
    <row r="86" spans="1:16" ht="15.2" customHeight="1">
      <c r="A86" s="21"/>
      <c r="B86" s="128" t="s">
        <v>83</v>
      </c>
      <c r="C86" s="128"/>
      <c r="D86" s="128"/>
      <c r="E86" s="128"/>
      <c r="F86" s="128"/>
      <c r="G86" s="128"/>
      <c r="H86" s="132">
        <v>0</v>
      </c>
      <c r="I86" s="131"/>
      <c r="J86" s="131"/>
      <c r="K86" s="131">
        <v>0</v>
      </c>
      <c r="L86" s="131"/>
      <c r="M86" s="131"/>
      <c r="N86" s="131">
        <v>0</v>
      </c>
      <c r="O86" s="131"/>
      <c r="P86" s="131"/>
    </row>
    <row r="87" spans="1:16" ht="15.2" customHeight="1">
      <c r="A87" s="21"/>
      <c r="B87" s="128" t="s">
        <v>84</v>
      </c>
      <c r="C87" s="128"/>
      <c r="D87" s="128"/>
      <c r="E87" s="128"/>
      <c r="F87" s="128"/>
      <c r="G87" s="128"/>
      <c r="H87" s="132">
        <v>12608</v>
      </c>
      <c r="I87" s="131"/>
      <c r="J87" s="131"/>
      <c r="K87" s="131">
        <v>14972</v>
      </c>
      <c r="L87" s="131"/>
      <c r="M87" s="131"/>
      <c r="N87" s="131">
        <v>16199</v>
      </c>
      <c r="O87" s="131"/>
      <c r="P87" s="131"/>
    </row>
    <row r="88" spans="1:16" ht="15.2" customHeight="1">
      <c r="A88" s="21"/>
      <c r="B88" s="128" t="s">
        <v>85</v>
      </c>
      <c r="C88" s="128"/>
      <c r="D88" s="128"/>
      <c r="E88" s="128"/>
      <c r="F88" s="128"/>
      <c r="G88" s="128"/>
      <c r="H88" s="132">
        <v>3746</v>
      </c>
      <c r="I88" s="131"/>
      <c r="J88" s="131"/>
      <c r="K88" s="131">
        <v>5122</v>
      </c>
      <c r="L88" s="131"/>
      <c r="M88" s="131"/>
      <c r="N88" s="131">
        <v>5262</v>
      </c>
      <c r="O88" s="131"/>
      <c r="P88" s="131"/>
    </row>
    <row r="89" spans="1:16" ht="15.2" customHeight="1">
      <c r="A89" s="21"/>
      <c r="B89" s="128" t="s">
        <v>86</v>
      </c>
      <c r="C89" s="128"/>
      <c r="D89" s="128"/>
      <c r="E89" s="128"/>
      <c r="F89" s="128"/>
      <c r="G89" s="134"/>
      <c r="H89" s="132">
        <v>6866</v>
      </c>
      <c r="I89" s="131"/>
      <c r="J89" s="131"/>
      <c r="K89" s="131">
        <v>8559</v>
      </c>
      <c r="L89" s="131"/>
      <c r="M89" s="131"/>
      <c r="N89" s="131">
        <v>7853</v>
      </c>
      <c r="O89" s="131"/>
      <c r="P89" s="131"/>
    </row>
    <row r="90" spans="1:16" ht="15.2" customHeight="1">
      <c r="A90" s="21"/>
      <c r="B90" s="128" t="s">
        <v>87</v>
      </c>
      <c r="C90" s="128"/>
      <c r="D90" s="128"/>
      <c r="E90" s="128"/>
      <c r="F90" s="128"/>
      <c r="G90" s="134"/>
      <c r="H90" s="132">
        <v>5090</v>
      </c>
      <c r="I90" s="131"/>
      <c r="J90" s="131"/>
      <c r="K90" s="131">
        <v>6528</v>
      </c>
      <c r="L90" s="131"/>
      <c r="M90" s="131"/>
      <c r="N90" s="131">
        <v>5794</v>
      </c>
      <c r="O90" s="131"/>
      <c r="P90" s="131"/>
    </row>
    <row r="91" spans="1:16" ht="15.2" customHeight="1">
      <c r="A91" s="21"/>
      <c r="B91" s="128" t="s">
        <v>88</v>
      </c>
      <c r="C91" s="128"/>
      <c r="D91" s="128"/>
      <c r="E91" s="128"/>
      <c r="F91" s="128"/>
      <c r="G91" s="134"/>
      <c r="H91" s="132">
        <v>1810</v>
      </c>
      <c r="I91" s="131"/>
      <c r="J91" s="131"/>
      <c r="K91" s="131">
        <v>1574</v>
      </c>
      <c r="L91" s="131"/>
      <c r="M91" s="131"/>
      <c r="N91" s="131">
        <v>1904</v>
      </c>
      <c r="O91" s="131"/>
      <c r="P91" s="131"/>
    </row>
    <row r="92" spans="1:16" ht="15.2" customHeight="1">
      <c r="A92" s="21"/>
      <c r="B92" s="128" t="s">
        <v>89</v>
      </c>
      <c r="C92" s="128"/>
      <c r="D92" s="128"/>
      <c r="E92" s="128"/>
      <c r="F92" s="128"/>
      <c r="G92" s="134"/>
      <c r="H92" s="132">
        <v>1878</v>
      </c>
      <c r="I92" s="131"/>
      <c r="J92" s="131"/>
      <c r="K92" s="131">
        <v>2283</v>
      </c>
      <c r="L92" s="131"/>
      <c r="M92" s="131"/>
      <c r="N92" s="131">
        <v>2210</v>
      </c>
      <c r="O92" s="131"/>
      <c r="P92" s="131"/>
    </row>
    <row r="93" spans="1:16" ht="15.2" customHeight="1">
      <c r="A93" s="21"/>
      <c r="B93" s="128" t="s">
        <v>90</v>
      </c>
      <c r="C93" s="128"/>
      <c r="D93" s="128"/>
      <c r="E93" s="128"/>
      <c r="F93" s="128"/>
      <c r="G93" s="134"/>
      <c r="H93" s="132">
        <v>4352</v>
      </c>
      <c r="I93" s="131"/>
      <c r="J93" s="131"/>
      <c r="K93" s="131">
        <v>5031</v>
      </c>
      <c r="L93" s="131"/>
      <c r="M93" s="131"/>
      <c r="N93" s="131">
        <v>4232</v>
      </c>
      <c r="O93" s="131"/>
      <c r="P93" s="131"/>
    </row>
    <row r="94" spans="1:16" ht="15.2" customHeight="1">
      <c r="A94" s="21"/>
      <c r="B94" s="128" t="s">
        <v>91</v>
      </c>
      <c r="C94" s="128"/>
      <c r="D94" s="128"/>
      <c r="E94" s="128"/>
      <c r="F94" s="128"/>
      <c r="G94" s="134"/>
      <c r="H94" s="132">
        <v>0</v>
      </c>
      <c r="I94" s="131"/>
      <c r="J94" s="131"/>
      <c r="K94" s="131">
        <v>0</v>
      </c>
      <c r="L94" s="131"/>
      <c r="M94" s="131"/>
      <c r="N94" s="131">
        <v>0</v>
      </c>
      <c r="O94" s="131"/>
      <c r="P94" s="131"/>
    </row>
    <row r="95" spans="1:16" ht="15.2" customHeight="1">
      <c r="A95" s="21"/>
      <c r="B95" s="128" t="s">
        <v>92</v>
      </c>
      <c r="C95" s="128"/>
      <c r="D95" s="128"/>
      <c r="E95" s="128"/>
      <c r="F95" s="128"/>
      <c r="G95" s="134"/>
      <c r="H95" s="132">
        <v>0</v>
      </c>
      <c r="I95" s="131"/>
      <c r="J95" s="131"/>
      <c r="K95" s="131">
        <v>4</v>
      </c>
      <c r="L95" s="131"/>
      <c r="M95" s="131"/>
      <c r="N95" s="131">
        <v>0</v>
      </c>
      <c r="O95" s="131"/>
      <c r="P95" s="131"/>
    </row>
    <row r="96" spans="1:16" ht="15.2" customHeight="1">
      <c r="A96" s="21"/>
      <c r="B96" s="128" t="s">
        <v>93</v>
      </c>
      <c r="C96" s="128"/>
      <c r="D96" s="128"/>
      <c r="E96" s="128"/>
      <c r="F96" s="128"/>
      <c r="G96" s="134"/>
      <c r="H96" s="132">
        <v>1642</v>
      </c>
      <c r="I96" s="131"/>
      <c r="J96" s="131"/>
      <c r="K96" s="131">
        <v>2094</v>
      </c>
      <c r="L96" s="131"/>
      <c r="M96" s="131"/>
      <c r="N96" s="131">
        <v>2011</v>
      </c>
      <c r="O96" s="131"/>
      <c r="P96" s="131"/>
    </row>
    <row r="97" spans="1:16" ht="15.2" customHeight="1">
      <c r="A97" s="21"/>
      <c r="B97" s="128" t="s">
        <v>94</v>
      </c>
      <c r="C97" s="128"/>
      <c r="D97" s="128"/>
      <c r="E97" s="128"/>
      <c r="F97" s="128"/>
      <c r="G97" s="134"/>
      <c r="H97" s="132">
        <v>0</v>
      </c>
      <c r="I97" s="131"/>
      <c r="J97" s="131"/>
      <c r="K97" s="131">
        <v>0</v>
      </c>
      <c r="L97" s="131"/>
      <c r="M97" s="131"/>
      <c r="N97" s="131">
        <v>0</v>
      </c>
      <c r="O97" s="131"/>
      <c r="P97" s="131"/>
    </row>
    <row r="98" spans="1:16" ht="15.2" customHeight="1" thickBot="1">
      <c r="A98" s="21"/>
      <c r="B98" s="135" t="s">
        <v>98</v>
      </c>
      <c r="C98" s="135"/>
      <c r="D98" s="135"/>
      <c r="E98" s="135"/>
      <c r="F98" s="135"/>
      <c r="G98" s="136"/>
      <c r="H98" s="137">
        <v>1906</v>
      </c>
      <c r="I98" s="138"/>
      <c r="J98" s="138"/>
      <c r="K98" s="138">
        <v>2178</v>
      </c>
      <c r="L98" s="138"/>
      <c r="M98" s="138"/>
      <c r="N98" s="138">
        <v>1734</v>
      </c>
      <c r="O98" s="138"/>
      <c r="P98" s="138"/>
    </row>
    <row r="100" spans="1:16" ht="15.2" customHeight="1">
      <c r="A100" s="139" t="s">
        <v>99</v>
      </c>
    </row>
  </sheetData>
  <mergeCells count="311">
    <mergeCell ref="B98:G98"/>
    <mergeCell ref="H98:J98"/>
    <mergeCell ref="K98:M98"/>
    <mergeCell ref="N98:P98"/>
    <mergeCell ref="B96:G96"/>
    <mergeCell ref="H96:J96"/>
    <mergeCell ref="K96:M96"/>
    <mergeCell ref="N96:P96"/>
    <mergeCell ref="B97:G97"/>
    <mergeCell ref="H97:J97"/>
    <mergeCell ref="K97:M97"/>
    <mergeCell ref="N97:P97"/>
    <mergeCell ref="B94:G94"/>
    <mergeCell ref="H94:J94"/>
    <mergeCell ref="K94:M94"/>
    <mergeCell ref="N94:P94"/>
    <mergeCell ref="B95:G95"/>
    <mergeCell ref="H95:J95"/>
    <mergeCell ref="K95:M95"/>
    <mergeCell ref="N95:P95"/>
    <mergeCell ref="B92:G92"/>
    <mergeCell ref="H92:J92"/>
    <mergeCell ref="K92:M92"/>
    <mergeCell ref="N92:P92"/>
    <mergeCell ref="B93:G93"/>
    <mergeCell ref="H93:J93"/>
    <mergeCell ref="K93:M93"/>
    <mergeCell ref="N93:P93"/>
    <mergeCell ref="B90:G90"/>
    <mergeCell ref="H90:J90"/>
    <mergeCell ref="K90:M90"/>
    <mergeCell ref="N90:P90"/>
    <mergeCell ref="B91:G91"/>
    <mergeCell ref="H91:J91"/>
    <mergeCell ref="K91:M91"/>
    <mergeCell ref="N91:P91"/>
    <mergeCell ref="B88:G88"/>
    <mergeCell ref="H88:J88"/>
    <mergeCell ref="K88:M88"/>
    <mergeCell ref="N88:P88"/>
    <mergeCell ref="B89:G89"/>
    <mergeCell ref="H89:J89"/>
    <mergeCell ref="K89:M89"/>
    <mergeCell ref="N89:P89"/>
    <mergeCell ref="B86:G86"/>
    <mergeCell ref="H86:J86"/>
    <mergeCell ref="K86:M86"/>
    <mergeCell ref="N86:P86"/>
    <mergeCell ref="B87:G87"/>
    <mergeCell ref="H87:J87"/>
    <mergeCell ref="K87:M87"/>
    <mergeCell ref="N87:P87"/>
    <mergeCell ref="B84:G84"/>
    <mergeCell ref="H84:J84"/>
    <mergeCell ref="K84:M84"/>
    <mergeCell ref="N84:P84"/>
    <mergeCell ref="B85:G85"/>
    <mergeCell ref="H85:J85"/>
    <mergeCell ref="K85:M85"/>
    <mergeCell ref="N85:P85"/>
    <mergeCell ref="B82:G82"/>
    <mergeCell ref="H82:J82"/>
    <mergeCell ref="K82:M82"/>
    <mergeCell ref="N82:P82"/>
    <mergeCell ref="B83:G83"/>
    <mergeCell ref="H83:J83"/>
    <mergeCell ref="K83:M83"/>
    <mergeCell ref="N83:P83"/>
    <mergeCell ref="B80:G80"/>
    <mergeCell ref="H80:J80"/>
    <mergeCell ref="K80:M80"/>
    <mergeCell ref="N80:P80"/>
    <mergeCell ref="B81:G81"/>
    <mergeCell ref="H81:J81"/>
    <mergeCell ref="K81:M81"/>
    <mergeCell ref="N81:P81"/>
    <mergeCell ref="B78:G78"/>
    <mergeCell ref="H78:J78"/>
    <mergeCell ref="K78:M78"/>
    <mergeCell ref="N78:P78"/>
    <mergeCell ref="B79:G79"/>
    <mergeCell ref="H79:J79"/>
    <mergeCell ref="K79:M79"/>
    <mergeCell ref="N79:P79"/>
    <mergeCell ref="A76:G76"/>
    <mergeCell ref="H76:J76"/>
    <mergeCell ref="K76:M76"/>
    <mergeCell ref="N76:P76"/>
    <mergeCell ref="B77:G77"/>
    <mergeCell ref="H77:J77"/>
    <mergeCell ref="K77:M77"/>
    <mergeCell ref="N77:P77"/>
    <mergeCell ref="B74:G74"/>
    <mergeCell ref="H74:J74"/>
    <mergeCell ref="K74:M74"/>
    <mergeCell ref="N74:P74"/>
    <mergeCell ref="B75:G75"/>
    <mergeCell ref="H75:J75"/>
    <mergeCell ref="K75:M75"/>
    <mergeCell ref="N75:P75"/>
    <mergeCell ref="B72:G72"/>
    <mergeCell ref="H72:J72"/>
    <mergeCell ref="K72:M72"/>
    <mergeCell ref="N72:P72"/>
    <mergeCell ref="B73:G73"/>
    <mergeCell ref="H73:J73"/>
    <mergeCell ref="K73:M73"/>
    <mergeCell ref="N73:P73"/>
    <mergeCell ref="B70:G70"/>
    <mergeCell ref="H70:J70"/>
    <mergeCell ref="K70:M70"/>
    <mergeCell ref="N70:P70"/>
    <mergeCell ref="B71:G71"/>
    <mergeCell ref="H71:J71"/>
    <mergeCell ref="K71:M71"/>
    <mergeCell ref="N71:P71"/>
    <mergeCell ref="B68:G68"/>
    <mergeCell ref="H68:J68"/>
    <mergeCell ref="K68:M68"/>
    <mergeCell ref="N68:P68"/>
    <mergeCell ref="B69:G69"/>
    <mergeCell ref="H69:J69"/>
    <mergeCell ref="K69:M69"/>
    <mergeCell ref="N69:P69"/>
    <mergeCell ref="B66:G66"/>
    <mergeCell ref="H66:J66"/>
    <mergeCell ref="K66:M66"/>
    <mergeCell ref="N66:P66"/>
    <mergeCell ref="B67:G67"/>
    <mergeCell ref="H67:J67"/>
    <mergeCell ref="K67:M67"/>
    <mergeCell ref="N67:P67"/>
    <mergeCell ref="B64:G64"/>
    <mergeCell ref="H64:J64"/>
    <mergeCell ref="K64:M64"/>
    <mergeCell ref="N64:P64"/>
    <mergeCell ref="B65:G65"/>
    <mergeCell ref="H65:J65"/>
    <mergeCell ref="K65:M65"/>
    <mergeCell ref="N65:P65"/>
    <mergeCell ref="B62:G62"/>
    <mergeCell ref="H62:J62"/>
    <mergeCell ref="K62:M62"/>
    <mergeCell ref="N62:P62"/>
    <mergeCell ref="B63:G63"/>
    <mergeCell ref="H63:J63"/>
    <mergeCell ref="K63:M63"/>
    <mergeCell ref="N63:P63"/>
    <mergeCell ref="B60:G60"/>
    <mergeCell ref="H60:J60"/>
    <mergeCell ref="K60:M60"/>
    <mergeCell ref="N60:P60"/>
    <mergeCell ref="B61:G61"/>
    <mergeCell ref="H61:J61"/>
    <mergeCell ref="K61:M61"/>
    <mergeCell ref="N61:P61"/>
    <mergeCell ref="B58:G58"/>
    <mergeCell ref="H58:J58"/>
    <mergeCell ref="K58:M58"/>
    <mergeCell ref="N58:P58"/>
    <mergeCell ref="B59:G59"/>
    <mergeCell ref="H59:J59"/>
    <mergeCell ref="K59:M59"/>
    <mergeCell ref="N59:P59"/>
    <mergeCell ref="B56:G56"/>
    <mergeCell ref="H56:J56"/>
    <mergeCell ref="K56:M56"/>
    <mergeCell ref="N56:P56"/>
    <mergeCell ref="B57:G57"/>
    <mergeCell ref="H57:J57"/>
    <mergeCell ref="K57:M57"/>
    <mergeCell ref="N57:P57"/>
    <mergeCell ref="B54:G54"/>
    <mergeCell ref="H54:J54"/>
    <mergeCell ref="K54:M54"/>
    <mergeCell ref="N54:P54"/>
    <mergeCell ref="B55:G55"/>
    <mergeCell ref="H55:J55"/>
    <mergeCell ref="K55:M55"/>
    <mergeCell ref="N55:P55"/>
    <mergeCell ref="A52:G52"/>
    <mergeCell ref="H52:J52"/>
    <mergeCell ref="K52:M52"/>
    <mergeCell ref="N52:P52"/>
    <mergeCell ref="A53:G53"/>
    <mergeCell ref="H53:J53"/>
    <mergeCell ref="K53:M53"/>
    <mergeCell ref="N53:P53"/>
    <mergeCell ref="V32:X32"/>
    <mergeCell ref="A33:B33"/>
    <mergeCell ref="C33:D33"/>
    <mergeCell ref="E33:F33"/>
    <mergeCell ref="G33:I33"/>
    <mergeCell ref="J33:L33"/>
    <mergeCell ref="M33:O33"/>
    <mergeCell ref="P33:R33"/>
    <mergeCell ref="S33:U33"/>
    <mergeCell ref="V33:X33"/>
    <mergeCell ref="S31:U31"/>
    <mergeCell ref="V31:X31"/>
    <mergeCell ref="A32:B32"/>
    <mergeCell ref="C32:D32"/>
    <mergeCell ref="E32:F32"/>
    <mergeCell ref="G32:I32"/>
    <mergeCell ref="J32:L32"/>
    <mergeCell ref="M32:O32"/>
    <mergeCell ref="P32:R32"/>
    <mergeCell ref="S32:U32"/>
    <mergeCell ref="P30:R30"/>
    <mergeCell ref="S30:U30"/>
    <mergeCell ref="V30:X30"/>
    <mergeCell ref="A31:B31"/>
    <mergeCell ref="C31:D31"/>
    <mergeCell ref="E31:F31"/>
    <mergeCell ref="G31:I31"/>
    <mergeCell ref="J31:L31"/>
    <mergeCell ref="M31:O31"/>
    <mergeCell ref="P31:R31"/>
    <mergeCell ref="A30:B30"/>
    <mergeCell ref="C30:D30"/>
    <mergeCell ref="E30:F30"/>
    <mergeCell ref="G30:I30"/>
    <mergeCell ref="J30:L30"/>
    <mergeCell ref="M30:O30"/>
    <mergeCell ref="G29:I29"/>
    <mergeCell ref="J29:L29"/>
    <mergeCell ref="M29:O29"/>
    <mergeCell ref="P29:R29"/>
    <mergeCell ref="S29:U29"/>
    <mergeCell ref="V29:X29"/>
    <mergeCell ref="O10:P10"/>
    <mergeCell ref="Q10:R10"/>
    <mergeCell ref="S10:T10"/>
    <mergeCell ref="U10:V10"/>
    <mergeCell ref="Z17:AB17"/>
    <mergeCell ref="A28:B29"/>
    <mergeCell ref="C28:F28"/>
    <mergeCell ref="G28:X28"/>
    <mergeCell ref="C29:D29"/>
    <mergeCell ref="E29:F29"/>
    <mergeCell ref="O9:P9"/>
    <mergeCell ref="Q9:R9"/>
    <mergeCell ref="S9:T9"/>
    <mergeCell ref="U9:V9"/>
    <mergeCell ref="C10:D10"/>
    <mergeCell ref="E10:F10"/>
    <mergeCell ref="G10:H10"/>
    <mergeCell ref="I10:J10"/>
    <mergeCell ref="K10:L10"/>
    <mergeCell ref="M10:N10"/>
    <mergeCell ref="O8:P8"/>
    <mergeCell ref="Q8:R8"/>
    <mergeCell ref="S8:T8"/>
    <mergeCell ref="U8:V8"/>
    <mergeCell ref="C9:D9"/>
    <mergeCell ref="E9:F9"/>
    <mergeCell ref="G9:H9"/>
    <mergeCell ref="I9:J9"/>
    <mergeCell ref="K9:L9"/>
    <mergeCell ref="M9:N9"/>
    <mergeCell ref="O7:P7"/>
    <mergeCell ref="Q7:R7"/>
    <mergeCell ref="S7:T7"/>
    <mergeCell ref="U7:V7"/>
    <mergeCell ref="C8:D8"/>
    <mergeCell ref="E8:F8"/>
    <mergeCell ref="G8:H8"/>
    <mergeCell ref="I8:J8"/>
    <mergeCell ref="K8:L8"/>
    <mergeCell ref="M8:N8"/>
    <mergeCell ref="O6:P6"/>
    <mergeCell ref="Q6:R6"/>
    <mergeCell ref="S6:T6"/>
    <mergeCell ref="U6:V6"/>
    <mergeCell ref="C7:D7"/>
    <mergeCell ref="E7:F7"/>
    <mergeCell ref="G7:H7"/>
    <mergeCell ref="I7:J7"/>
    <mergeCell ref="K7:L7"/>
    <mergeCell ref="M7:N7"/>
    <mergeCell ref="O5:P5"/>
    <mergeCell ref="Q5:R5"/>
    <mergeCell ref="S5:T5"/>
    <mergeCell ref="U5:V5"/>
    <mergeCell ref="C6:D6"/>
    <mergeCell ref="E6:F6"/>
    <mergeCell ref="G6:H6"/>
    <mergeCell ref="I6:J6"/>
    <mergeCell ref="K6:L6"/>
    <mergeCell ref="M6:N6"/>
    <mergeCell ref="C5:D5"/>
    <mergeCell ref="E5:F5"/>
    <mergeCell ref="G5:H5"/>
    <mergeCell ref="I5:J5"/>
    <mergeCell ref="K5:L5"/>
    <mergeCell ref="M5:N5"/>
    <mergeCell ref="U3:V4"/>
    <mergeCell ref="E4:F4"/>
    <mergeCell ref="G4:H4"/>
    <mergeCell ref="I4:J4"/>
    <mergeCell ref="K4:L4"/>
    <mergeCell ref="M4:N4"/>
    <mergeCell ref="O4:P4"/>
    <mergeCell ref="Q4:R4"/>
    <mergeCell ref="S4:T4"/>
    <mergeCell ref="A3:B4"/>
    <mergeCell ref="C3:D4"/>
    <mergeCell ref="E3:H3"/>
    <mergeCell ref="I3:L3"/>
    <mergeCell ref="M3:P3"/>
    <mergeCell ref="Q3:T3"/>
  </mergeCells>
  <phoneticPr fontId="3"/>
  <printOptions gridLinesSet="0"/>
  <pageMargins left="0.59055118110236227" right="0.59055118110236227" top="0.78740157480314965" bottom="0.78740157480314965" header="0.19685039370078741" footer="0"/>
  <pageSetup paperSize="9" scale="93" firstPageNumber="142" pageOrder="overThenDown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5"/>
  <sheetViews>
    <sheetView view="pageBreakPreview" zoomScaleNormal="100" zoomScaleSheetLayoutView="100" workbookViewId="0">
      <selection activeCell="F20" sqref="F20"/>
    </sheetView>
  </sheetViews>
  <sheetFormatPr defaultColWidth="10.375" defaultRowHeight="14.45" customHeight="1"/>
  <cols>
    <col min="1" max="1" width="9.375" style="2" customWidth="1"/>
    <col min="2" max="10" width="8.125" style="2" customWidth="1"/>
    <col min="11" max="256" width="10.375" style="2"/>
    <col min="257" max="257" width="9.375" style="2" customWidth="1"/>
    <col min="258" max="266" width="8.125" style="2" customWidth="1"/>
    <col min="267" max="512" width="10.375" style="2"/>
    <col min="513" max="513" width="9.375" style="2" customWidth="1"/>
    <col min="514" max="522" width="8.125" style="2" customWidth="1"/>
    <col min="523" max="768" width="10.375" style="2"/>
    <col min="769" max="769" width="9.375" style="2" customWidth="1"/>
    <col min="770" max="778" width="8.125" style="2" customWidth="1"/>
    <col min="779" max="1024" width="10.375" style="2"/>
    <col min="1025" max="1025" width="9.375" style="2" customWidth="1"/>
    <col min="1026" max="1034" width="8.125" style="2" customWidth="1"/>
    <col min="1035" max="1280" width="10.375" style="2"/>
    <col min="1281" max="1281" width="9.375" style="2" customWidth="1"/>
    <col min="1282" max="1290" width="8.125" style="2" customWidth="1"/>
    <col min="1291" max="1536" width="10.375" style="2"/>
    <col min="1537" max="1537" width="9.375" style="2" customWidth="1"/>
    <col min="1538" max="1546" width="8.125" style="2" customWidth="1"/>
    <col min="1547" max="1792" width="10.375" style="2"/>
    <col min="1793" max="1793" width="9.375" style="2" customWidth="1"/>
    <col min="1794" max="1802" width="8.125" style="2" customWidth="1"/>
    <col min="1803" max="2048" width="10.375" style="2"/>
    <col min="2049" max="2049" width="9.375" style="2" customWidth="1"/>
    <col min="2050" max="2058" width="8.125" style="2" customWidth="1"/>
    <col min="2059" max="2304" width="10.375" style="2"/>
    <col min="2305" max="2305" width="9.375" style="2" customWidth="1"/>
    <col min="2306" max="2314" width="8.125" style="2" customWidth="1"/>
    <col min="2315" max="2560" width="10.375" style="2"/>
    <col min="2561" max="2561" width="9.375" style="2" customWidth="1"/>
    <col min="2562" max="2570" width="8.125" style="2" customWidth="1"/>
    <col min="2571" max="2816" width="10.375" style="2"/>
    <col min="2817" max="2817" width="9.375" style="2" customWidth="1"/>
    <col min="2818" max="2826" width="8.125" style="2" customWidth="1"/>
    <col min="2827" max="3072" width="10.375" style="2"/>
    <col min="3073" max="3073" width="9.375" style="2" customWidth="1"/>
    <col min="3074" max="3082" width="8.125" style="2" customWidth="1"/>
    <col min="3083" max="3328" width="10.375" style="2"/>
    <col min="3329" max="3329" width="9.375" style="2" customWidth="1"/>
    <col min="3330" max="3338" width="8.125" style="2" customWidth="1"/>
    <col min="3339" max="3584" width="10.375" style="2"/>
    <col min="3585" max="3585" width="9.375" style="2" customWidth="1"/>
    <col min="3586" max="3594" width="8.125" style="2" customWidth="1"/>
    <col min="3595" max="3840" width="10.375" style="2"/>
    <col min="3841" max="3841" width="9.375" style="2" customWidth="1"/>
    <col min="3842" max="3850" width="8.125" style="2" customWidth="1"/>
    <col min="3851" max="4096" width="10.375" style="2"/>
    <col min="4097" max="4097" width="9.375" style="2" customWidth="1"/>
    <col min="4098" max="4106" width="8.125" style="2" customWidth="1"/>
    <col min="4107" max="4352" width="10.375" style="2"/>
    <col min="4353" max="4353" width="9.375" style="2" customWidth="1"/>
    <col min="4354" max="4362" width="8.125" style="2" customWidth="1"/>
    <col min="4363" max="4608" width="10.375" style="2"/>
    <col min="4609" max="4609" width="9.375" style="2" customWidth="1"/>
    <col min="4610" max="4618" width="8.125" style="2" customWidth="1"/>
    <col min="4619" max="4864" width="10.375" style="2"/>
    <col min="4865" max="4865" width="9.375" style="2" customWidth="1"/>
    <col min="4866" max="4874" width="8.125" style="2" customWidth="1"/>
    <col min="4875" max="5120" width="10.375" style="2"/>
    <col min="5121" max="5121" width="9.375" style="2" customWidth="1"/>
    <col min="5122" max="5130" width="8.125" style="2" customWidth="1"/>
    <col min="5131" max="5376" width="10.375" style="2"/>
    <col min="5377" max="5377" width="9.375" style="2" customWidth="1"/>
    <col min="5378" max="5386" width="8.125" style="2" customWidth="1"/>
    <col min="5387" max="5632" width="10.375" style="2"/>
    <col min="5633" max="5633" width="9.375" style="2" customWidth="1"/>
    <col min="5634" max="5642" width="8.125" style="2" customWidth="1"/>
    <col min="5643" max="5888" width="10.375" style="2"/>
    <col min="5889" max="5889" width="9.375" style="2" customWidth="1"/>
    <col min="5890" max="5898" width="8.125" style="2" customWidth="1"/>
    <col min="5899" max="6144" width="10.375" style="2"/>
    <col min="6145" max="6145" width="9.375" style="2" customWidth="1"/>
    <col min="6146" max="6154" width="8.125" style="2" customWidth="1"/>
    <col min="6155" max="6400" width="10.375" style="2"/>
    <col min="6401" max="6401" width="9.375" style="2" customWidth="1"/>
    <col min="6402" max="6410" width="8.125" style="2" customWidth="1"/>
    <col min="6411" max="6656" width="10.375" style="2"/>
    <col min="6657" max="6657" width="9.375" style="2" customWidth="1"/>
    <col min="6658" max="6666" width="8.125" style="2" customWidth="1"/>
    <col min="6667" max="6912" width="10.375" style="2"/>
    <col min="6913" max="6913" width="9.375" style="2" customWidth="1"/>
    <col min="6914" max="6922" width="8.125" style="2" customWidth="1"/>
    <col min="6923" max="7168" width="10.375" style="2"/>
    <col min="7169" max="7169" width="9.375" style="2" customWidth="1"/>
    <col min="7170" max="7178" width="8.125" style="2" customWidth="1"/>
    <col min="7179" max="7424" width="10.375" style="2"/>
    <col min="7425" max="7425" width="9.375" style="2" customWidth="1"/>
    <col min="7426" max="7434" width="8.125" style="2" customWidth="1"/>
    <col min="7435" max="7680" width="10.375" style="2"/>
    <col min="7681" max="7681" width="9.375" style="2" customWidth="1"/>
    <col min="7682" max="7690" width="8.125" style="2" customWidth="1"/>
    <col min="7691" max="7936" width="10.375" style="2"/>
    <col min="7937" max="7937" width="9.375" style="2" customWidth="1"/>
    <col min="7938" max="7946" width="8.125" style="2" customWidth="1"/>
    <col min="7947" max="8192" width="10.375" style="2"/>
    <col min="8193" max="8193" width="9.375" style="2" customWidth="1"/>
    <col min="8194" max="8202" width="8.125" style="2" customWidth="1"/>
    <col min="8203" max="8448" width="10.375" style="2"/>
    <col min="8449" max="8449" width="9.375" style="2" customWidth="1"/>
    <col min="8450" max="8458" width="8.125" style="2" customWidth="1"/>
    <col min="8459" max="8704" width="10.375" style="2"/>
    <col min="8705" max="8705" width="9.375" style="2" customWidth="1"/>
    <col min="8706" max="8714" width="8.125" style="2" customWidth="1"/>
    <col min="8715" max="8960" width="10.375" style="2"/>
    <col min="8961" max="8961" width="9.375" style="2" customWidth="1"/>
    <col min="8962" max="8970" width="8.125" style="2" customWidth="1"/>
    <col min="8971" max="9216" width="10.375" style="2"/>
    <col min="9217" max="9217" width="9.375" style="2" customWidth="1"/>
    <col min="9218" max="9226" width="8.125" style="2" customWidth="1"/>
    <col min="9227" max="9472" width="10.375" style="2"/>
    <col min="9473" max="9473" width="9.375" style="2" customWidth="1"/>
    <col min="9474" max="9482" width="8.125" style="2" customWidth="1"/>
    <col min="9483" max="9728" width="10.375" style="2"/>
    <col min="9729" max="9729" width="9.375" style="2" customWidth="1"/>
    <col min="9730" max="9738" width="8.125" style="2" customWidth="1"/>
    <col min="9739" max="9984" width="10.375" style="2"/>
    <col min="9985" max="9985" width="9.375" style="2" customWidth="1"/>
    <col min="9986" max="9994" width="8.125" style="2" customWidth="1"/>
    <col min="9995" max="10240" width="10.375" style="2"/>
    <col min="10241" max="10241" width="9.375" style="2" customWidth="1"/>
    <col min="10242" max="10250" width="8.125" style="2" customWidth="1"/>
    <col min="10251" max="10496" width="10.375" style="2"/>
    <col min="10497" max="10497" width="9.375" style="2" customWidth="1"/>
    <col min="10498" max="10506" width="8.125" style="2" customWidth="1"/>
    <col min="10507" max="10752" width="10.375" style="2"/>
    <col min="10753" max="10753" width="9.375" style="2" customWidth="1"/>
    <col min="10754" max="10762" width="8.125" style="2" customWidth="1"/>
    <col min="10763" max="11008" width="10.375" style="2"/>
    <col min="11009" max="11009" width="9.375" style="2" customWidth="1"/>
    <col min="11010" max="11018" width="8.125" style="2" customWidth="1"/>
    <col min="11019" max="11264" width="10.375" style="2"/>
    <col min="11265" max="11265" width="9.375" style="2" customWidth="1"/>
    <col min="11266" max="11274" width="8.125" style="2" customWidth="1"/>
    <col min="11275" max="11520" width="10.375" style="2"/>
    <col min="11521" max="11521" width="9.375" style="2" customWidth="1"/>
    <col min="11522" max="11530" width="8.125" style="2" customWidth="1"/>
    <col min="11531" max="11776" width="10.375" style="2"/>
    <col min="11777" max="11777" width="9.375" style="2" customWidth="1"/>
    <col min="11778" max="11786" width="8.125" style="2" customWidth="1"/>
    <col min="11787" max="12032" width="10.375" style="2"/>
    <col min="12033" max="12033" width="9.375" style="2" customWidth="1"/>
    <col min="12034" max="12042" width="8.125" style="2" customWidth="1"/>
    <col min="12043" max="12288" width="10.375" style="2"/>
    <col min="12289" max="12289" width="9.375" style="2" customWidth="1"/>
    <col min="12290" max="12298" width="8.125" style="2" customWidth="1"/>
    <col min="12299" max="12544" width="10.375" style="2"/>
    <col min="12545" max="12545" width="9.375" style="2" customWidth="1"/>
    <col min="12546" max="12554" width="8.125" style="2" customWidth="1"/>
    <col min="12555" max="12800" width="10.375" style="2"/>
    <col min="12801" max="12801" width="9.375" style="2" customWidth="1"/>
    <col min="12802" max="12810" width="8.125" style="2" customWidth="1"/>
    <col min="12811" max="13056" width="10.375" style="2"/>
    <col min="13057" max="13057" width="9.375" style="2" customWidth="1"/>
    <col min="13058" max="13066" width="8.125" style="2" customWidth="1"/>
    <col min="13067" max="13312" width="10.375" style="2"/>
    <col min="13313" max="13313" width="9.375" style="2" customWidth="1"/>
    <col min="13314" max="13322" width="8.125" style="2" customWidth="1"/>
    <col min="13323" max="13568" width="10.375" style="2"/>
    <col min="13569" max="13569" width="9.375" style="2" customWidth="1"/>
    <col min="13570" max="13578" width="8.125" style="2" customWidth="1"/>
    <col min="13579" max="13824" width="10.375" style="2"/>
    <col min="13825" max="13825" width="9.375" style="2" customWidth="1"/>
    <col min="13826" max="13834" width="8.125" style="2" customWidth="1"/>
    <col min="13835" max="14080" width="10.375" style="2"/>
    <col min="14081" max="14081" width="9.375" style="2" customWidth="1"/>
    <col min="14082" max="14090" width="8.125" style="2" customWidth="1"/>
    <col min="14091" max="14336" width="10.375" style="2"/>
    <col min="14337" max="14337" width="9.375" style="2" customWidth="1"/>
    <col min="14338" max="14346" width="8.125" style="2" customWidth="1"/>
    <col min="14347" max="14592" width="10.375" style="2"/>
    <col min="14593" max="14593" width="9.375" style="2" customWidth="1"/>
    <col min="14594" max="14602" width="8.125" style="2" customWidth="1"/>
    <col min="14603" max="14848" width="10.375" style="2"/>
    <col min="14849" max="14849" width="9.375" style="2" customWidth="1"/>
    <col min="14850" max="14858" width="8.125" style="2" customWidth="1"/>
    <col min="14859" max="15104" width="10.375" style="2"/>
    <col min="15105" max="15105" width="9.375" style="2" customWidth="1"/>
    <col min="15106" max="15114" width="8.125" style="2" customWidth="1"/>
    <col min="15115" max="15360" width="10.375" style="2"/>
    <col min="15361" max="15361" width="9.375" style="2" customWidth="1"/>
    <col min="15362" max="15370" width="8.125" style="2" customWidth="1"/>
    <col min="15371" max="15616" width="10.375" style="2"/>
    <col min="15617" max="15617" width="9.375" style="2" customWidth="1"/>
    <col min="15618" max="15626" width="8.125" style="2" customWidth="1"/>
    <col min="15627" max="15872" width="10.375" style="2"/>
    <col min="15873" max="15873" width="9.375" style="2" customWidth="1"/>
    <col min="15874" max="15882" width="8.125" style="2" customWidth="1"/>
    <col min="15883" max="16128" width="10.375" style="2"/>
    <col min="16129" max="16129" width="9.375" style="2" customWidth="1"/>
    <col min="16130" max="16138" width="8.125" style="2" customWidth="1"/>
    <col min="16139" max="16384" width="10.375" style="2"/>
  </cols>
  <sheetData>
    <row r="1" spans="1:12" s="3" customFormat="1" ht="19.5" customHeight="1">
      <c r="A1" s="484" t="s">
        <v>369</v>
      </c>
      <c r="J1" s="601"/>
    </row>
    <row r="2" spans="1:12" s="3" customFormat="1" ht="12" customHeight="1">
      <c r="A2" s="484"/>
      <c r="J2" s="601"/>
    </row>
    <row r="3" spans="1:12" s="3" customFormat="1" ht="15" thickBot="1">
      <c r="A3" s="534" t="s">
        <v>370</v>
      </c>
      <c r="D3" s="160"/>
      <c r="J3" s="602" t="s">
        <v>371</v>
      </c>
    </row>
    <row r="4" spans="1:12" s="3" customFormat="1" ht="15.95" customHeight="1">
      <c r="A4" s="603" t="s">
        <v>372</v>
      </c>
      <c r="B4" s="16" t="s">
        <v>373</v>
      </c>
      <c r="C4" s="15"/>
      <c r="D4" s="17"/>
      <c r="E4" s="604" t="s">
        <v>374</v>
      </c>
      <c r="F4" s="605"/>
      <c r="G4" s="606" t="s">
        <v>375</v>
      </c>
      <c r="H4" s="15"/>
      <c r="I4" s="15"/>
      <c r="J4" s="15"/>
    </row>
    <row r="5" spans="1:12" s="3" customFormat="1" ht="15.95" customHeight="1">
      <c r="A5" s="23"/>
      <c r="B5" s="607" t="s">
        <v>63</v>
      </c>
      <c r="C5" s="608" t="s">
        <v>376</v>
      </c>
      <c r="D5" s="607" t="s">
        <v>377</v>
      </c>
      <c r="E5" s="609"/>
      <c r="F5" s="610"/>
      <c r="G5" s="611" t="s">
        <v>378</v>
      </c>
      <c r="H5" s="612"/>
      <c r="I5" s="613" t="s">
        <v>379</v>
      </c>
      <c r="J5" s="614" t="s">
        <v>380</v>
      </c>
    </row>
    <row r="6" spans="1:12" s="3" customFormat="1" ht="15.95" customHeight="1">
      <c r="A6" s="79" t="s">
        <v>381</v>
      </c>
      <c r="B6" s="615">
        <v>3377</v>
      </c>
      <c r="C6" s="616">
        <v>1135</v>
      </c>
      <c r="D6" s="179">
        <v>2242</v>
      </c>
      <c r="E6" s="617">
        <v>181</v>
      </c>
      <c r="F6" s="618"/>
      <c r="G6" s="619">
        <v>118</v>
      </c>
      <c r="H6" s="620"/>
      <c r="I6" s="179">
        <v>1</v>
      </c>
      <c r="J6" s="179">
        <v>58</v>
      </c>
      <c r="L6" s="20"/>
    </row>
    <row r="7" spans="1:12" s="3" customFormat="1" ht="15.95" customHeight="1" thickBot="1">
      <c r="A7" s="621">
        <v>27</v>
      </c>
      <c r="B7" s="622">
        <v>3402</v>
      </c>
      <c r="C7" s="623">
        <v>1195</v>
      </c>
      <c r="D7" s="624">
        <v>2207</v>
      </c>
      <c r="E7" s="625">
        <v>270</v>
      </c>
      <c r="F7" s="626"/>
      <c r="G7" s="627">
        <v>191</v>
      </c>
      <c r="H7" s="628"/>
      <c r="I7" s="629">
        <v>5</v>
      </c>
      <c r="J7" s="624">
        <v>59</v>
      </c>
      <c r="L7" s="20"/>
    </row>
    <row r="8" spans="1:12" s="3" customFormat="1" ht="15.95" customHeight="1">
      <c r="A8" s="79"/>
      <c r="B8" s="179"/>
      <c r="C8" s="179"/>
      <c r="D8" s="630"/>
      <c r="E8" s="630"/>
      <c r="F8" s="630"/>
      <c r="G8" s="179"/>
      <c r="H8" s="179"/>
      <c r="I8" s="179"/>
      <c r="J8" s="179"/>
    </row>
    <row r="9" spans="1:12" s="3" customFormat="1" ht="15.75" customHeight="1" thickBot="1">
      <c r="A9" s="631" t="s">
        <v>382</v>
      </c>
      <c r="B9" s="632"/>
      <c r="C9" s="632"/>
      <c r="D9" s="632"/>
      <c r="E9" s="632"/>
      <c r="F9" s="632"/>
      <c r="G9" s="633"/>
      <c r="H9" s="632"/>
      <c r="I9" s="632"/>
      <c r="J9" s="634" t="s">
        <v>371</v>
      </c>
    </row>
    <row r="10" spans="1:12" s="3" customFormat="1" ht="15.95" customHeight="1">
      <c r="A10" s="635" t="s">
        <v>372</v>
      </c>
      <c r="B10" s="636" t="s">
        <v>383</v>
      </c>
      <c r="C10" s="637"/>
      <c r="D10" s="638" t="s">
        <v>384</v>
      </c>
      <c r="E10" s="639" t="s">
        <v>374</v>
      </c>
      <c r="F10" s="640"/>
      <c r="G10" s="641" t="s">
        <v>375</v>
      </c>
      <c r="H10" s="642"/>
      <c r="I10" s="642"/>
      <c r="J10" s="642"/>
    </row>
    <row r="11" spans="1:12" s="3" customFormat="1" ht="15.95" customHeight="1">
      <c r="A11" s="643"/>
      <c r="B11" s="644"/>
      <c r="C11" s="645"/>
      <c r="D11" s="646"/>
      <c r="E11" s="647"/>
      <c r="F11" s="648"/>
      <c r="G11" s="649" t="s">
        <v>378</v>
      </c>
      <c r="H11" s="650"/>
      <c r="I11" s="651" t="s">
        <v>379</v>
      </c>
      <c r="J11" s="652" t="s">
        <v>380</v>
      </c>
    </row>
    <row r="12" spans="1:12" s="3" customFormat="1" ht="15.95" customHeight="1">
      <c r="A12" s="79" t="s">
        <v>381</v>
      </c>
      <c r="B12" s="653">
        <v>7491</v>
      </c>
      <c r="C12" s="654"/>
      <c r="D12" s="655">
        <v>7409</v>
      </c>
      <c r="E12" s="656">
        <v>95</v>
      </c>
      <c r="F12" s="657"/>
      <c r="G12" s="653">
        <v>68</v>
      </c>
      <c r="H12" s="654"/>
      <c r="I12" s="655">
        <v>1</v>
      </c>
      <c r="J12" s="655">
        <v>16</v>
      </c>
    </row>
    <row r="13" spans="1:12" s="3" customFormat="1" ht="15.95" customHeight="1" thickBot="1">
      <c r="A13" s="658">
        <v>27</v>
      </c>
      <c r="B13" s="659">
        <v>6887</v>
      </c>
      <c r="C13" s="660"/>
      <c r="D13" s="624">
        <v>6682</v>
      </c>
      <c r="E13" s="661">
        <v>81</v>
      </c>
      <c r="F13" s="662"/>
      <c r="G13" s="663">
        <v>59</v>
      </c>
      <c r="H13" s="628"/>
      <c r="I13" s="624">
        <v>0</v>
      </c>
      <c r="J13" s="624">
        <v>14</v>
      </c>
    </row>
    <row r="14" spans="1:12" s="3" customFormat="1" ht="15.95" customHeight="1">
      <c r="A14" s="534"/>
    </row>
    <row r="15" spans="1:12" s="3" customFormat="1" ht="15" thickBot="1">
      <c r="A15" s="534" t="s">
        <v>385</v>
      </c>
      <c r="G15" s="160"/>
      <c r="J15" s="602" t="s">
        <v>371</v>
      </c>
    </row>
    <row r="16" spans="1:12" s="3" customFormat="1" ht="15.95" customHeight="1">
      <c r="A16" s="603" t="s">
        <v>372</v>
      </c>
      <c r="B16" s="664" t="s">
        <v>383</v>
      </c>
      <c r="C16" s="9"/>
      <c r="D16" s="665" t="s">
        <v>384</v>
      </c>
      <c r="E16" s="604" t="s">
        <v>374</v>
      </c>
      <c r="F16" s="605"/>
      <c r="G16" s="606" t="s">
        <v>375</v>
      </c>
      <c r="H16" s="15"/>
      <c r="I16" s="15"/>
      <c r="J16" s="15"/>
    </row>
    <row r="17" spans="1:10" s="3" customFormat="1" ht="15.95" customHeight="1">
      <c r="A17" s="23"/>
      <c r="B17" s="14"/>
      <c r="C17" s="94"/>
      <c r="D17" s="666"/>
      <c r="E17" s="609"/>
      <c r="F17" s="610"/>
      <c r="G17" s="611" t="s">
        <v>378</v>
      </c>
      <c r="H17" s="612"/>
      <c r="I17" s="613" t="s">
        <v>379</v>
      </c>
      <c r="J17" s="614" t="s">
        <v>380</v>
      </c>
    </row>
    <row r="18" spans="1:10" s="3" customFormat="1" ht="15.95" customHeight="1">
      <c r="A18" s="79" t="s">
        <v>381</v>
      </c>
      <c r="B18" s="667">
        <v>3651</v>
      </c>
      <c r="C18" s="620"/>
      <c r="D18" s="179">
        <v>3309</v>
      </c>
      <c r="E18" s="617">
        <v>252</v>
      </c>
      <c r="F18" s="668"/>
      <c r="G18" s="653">
        <v>141</v>
      </c>
      <c r="H18" s="654"/>
      <c r="I18" s="655">
        <v>12</v>
      </c>
      <c r="J18" s="655">
        <v>76</v>
      </c>
    </row>
    <row r="19" spans="1:10" s="3" customFormat="1" ht="15.95" customHeight="1" thickBot="1">
      <c r="A19" s="621">
        <v>27</v>
      </c>
      <c r="B19" s="663">
        <v>3517</v>
      </c>
      <c r="C19" s="628"/>
      <c r="D19" s="624">
        <v>3259</v>
      </c>
      <c r="E19" s="625">
        <v>165</v>
      </c>
      <c r="F19" s="669"/>
      <c r="G19" s="663">
        <v>93</v>
      </c>
      <c r="H19" s="628"/>
      <c r="I19" s="624">
        <v>7</v>
      </c>
      <c r="J19" s="624">
        <v>58</v>
      </c>
    </row>
    <row r="20" spans="1:10" s="3" customFormat="1" ht="15.95" customHeight="1">
      <c r="A20" s="534"/>
    </row>
    <row r="21" spans="1:10" s="3" customFormat="1" ht="15.95" customHeight="1" thickBot="1">
      <c r="A21" s="534" t="s">
        <v>386</v>
      </c>
      <c r="D21" s="160"/>
      <c r="J21" s="602" t="s">
        <v>371</v>
      </c>
    </row>
    <row r="22" spans="1:10" s="3" customFormat="1" ht="15.95" customHeight="1">
      <c r="A22" s="603" t="s">
        <v>372</v>
      </c>
      <c r="B22" s="16" t="s">
        <v>373</v>
      </c>
      <c r="C22" s="15"/>
      <c r="D22" s="17"/>
      <c r="E22" s="604" t="s">
        <v>374</v>
      </c>
      <c r="F22" s="605"/>
      <c r="G22" s="606" t="s">
        <v>375</v>
      </c>
      <c r="H22" s="15"/>
      <c r="I22" s="15"/>
      <c r="J22" s="15"/>
    </row>
    <row r="23" spans="1:10" s="3" customFormat="1" ht="15.95" customHeight="1">
      <c r="A23" s="23"/>
      <c r="B23" s="607" t="s">
        <v>63</v>
      </c>
      <c r="C23" s="608" t="s">
        <v>376</v>
      </c>
      <c r="D23" s="607" t="s">
        <v>377</v>
      </c>
      <c r="E23" s="609"/>
      <c r="F23" s="610"/>
      <c r="G23" s="611" t="s">
        <v>378</v>
      </c>
      <c r="H23" s="612"/>
      <c r="I23" s="613" t="s">
        <v>379</v>
      </c>
      <c r="J23" s="614" t="s">
        <v>380</v>
      </c>
    </row>
    <row r="24" spans="1:10" s="3" customFormat="1" ht="15.95" customHeight="1">
      <c r="A24" s="79" t="s">
        <v>381</v>
      </c>
      <c r="B24" s="615">
        <v>3869</v>
      </c>
      <c r="C24" s="616">
        <v>1205</v>
      </c>
      <c r="D24" s="179">
        <v>2664</v>
      </c>
      <c r="E24" s="617">
        <v>242</v>
      </c>
      <c r="F24" s="618"/>
      <c r="G24" s="670">
        <v>105</v>
      </c>
      <c r="H24" s="654"/>
      <c r="I24" s="655">
        <v>10</v>
      </c>
      <c r="J24" s="655">
        <v>87</v>
      </c>
    </row>
    <row r="25" spans="1:10" s="3" customFormat="1" ht="15.95" customHeight="1" thickBot="1">
      <c r="A25" s="621">
        <v>27</v>
      </c>
      <c r="B25" s="622">
        <v>4118</v>
      </c>
      <c r="C25" s="623">
        <v>1378</v>
      </c>
      <c r="D25" s="624">
        <v>2740</v>
      </c>
      <c r="E25" s="625">
        <v>228</v>
      </c>
      <c r="F25" s="626"/>
      <c r="G25" s="627">
        <v>98</v>
      </c>
      <c r="H25" s="628"/>
      <c r="I25" s="624">
        <v>4</v>
      </c>
      <c r="J25" s="624">
        <v>77</v>
      </c>
    </row>
    <row r="26" spans="1:10" s="3" customFormat="1" ht="15.95" customHeight="1"/>
    <row r="27" spans="1:10" s="3" customFormat="1" ht="14.45" customHeight="1" thickBot="1">
      <c r="A27" s="534" t="s">
        <v>387</v>
      </c>
      <c r="D27" s="160"/>
      <c r="J27" s="602" t="s">
        <v>371</v>
      </c>
    </row>
    <row r="28" spans="1:10" s="3" customFormat="1" ht="15.95" customHeight="1">
      <c r="A28" s="603" t="s">
        <v>372</v>
      </c>
      <c r="B28" s="16" t="s">
        <v>373</v>
      </c>
      <c r="C28" s="15"/>
      <c r="D28" s="17"/>
      <c r="E28" s="604" t="s">
        <v>374</v>
      </c>
      <c r="F28" s="605"/>
      <c r="G28" s="606" t="s">
        <v>375</v>
      </c>
      <c r="H28" s="15"/>
      <c r="I28" s="15"/>
      <c r="J28" s="15"/>
    </row>
    <row r="29" spans="1:10" s="3" customFormat="1" ht="15.95" customHeight="1">
      <c r="A29" s="23"/>
      <c r="B29" s="607" t="s">
        <v>63</v>
      </c>
      <c r="C29" s="608" t="s">
        <v>376</v>
      </c>
      <c r="D29" s="607" t="s">
        <v>377</v>
      </c>
      <c r="E29" s="609"/>
      <c r="F29" s="610"/>
      <c r="G29" s="611" t="s">
        <v>378</v>
      </c>
      <c r="H29" s="612"/>
      <c r="I29" s="613" t="s">
        <v>379</v>
      </c>
      <c r="J29" s="614" t="s">
        <v>380</v>
      </c>
    </row>
    <row r="30" spans="1:10" s="3" customFormat="1" ht="15.95" customHeight="1">
      <c r="A30" s="79" t="s">
        <v>381</v>
      </c>
      <c r="B30" s="615">
        <v>7043</v>
      </c>
      <c r="C30" s="616">
        <v>2392</v>
      </c>
      <c r="D30" s="179">
        <v>4651</v>
      </c>
      <c r="E30" s="617">
        <v>187</v>
      </c>
      <c r="F30" s="618"/>
      <c r="G30" s="619">
        <v>76</v>
      </c>
      <c r="H30" s="620"/>
      <c r="I30" s="179">
        <v>2</v>
      </c>
      <c r="J30" s="179">
        <v>39</v>
      </c>
    </row>
    <row r="31" spans="1:10" s="3" customFormat="1" ht="15.95" customHeight="1" thickBot="1">
      <c r="A31" s="621">
        <v>27</v>
      </c>
      <c r="B31" s="622">
        <v>6903</v>
      </c>
      <c r="C31" s="623">
        <v>2438</v>
      </c>
      <c r="D31" s="624">
        <v>4465</v>
      </c>
      <c r="E31" s="625">
        <v>279</v>
      </c>
      <c r="F31" s="626"/>
      <c r="G31" s="627">
        <v>104</v>
      </c>
      <c r="H31" s="628"/>
      <c r="I31" s="629">
        <v>4</v>
      </c>
      <c r="J31" s="624">
        <v>105</v>
      </c>
    </row>
    <row r="32" spans="1:10" s="3" customFormat="1" ht="15.95" customHeight="1">
      <c r="A32" s="188"/>
      <c r="B32" s="188"/>
    </row>
    <row r="33" spans="1:22" s="3" customFormat="1" ht="18" customHeight="1" thickBot="1">
      <c r="A33" s="534" t="s">
        <v>388</v>
      </c>
      <c r="D33" s="160"/>
      <c r="J33" s="602" t="s">
        <v>371</v>
      </c>
    </row>
    <row r="34" spans="1:22" s="3" customFormat="1" ht="15.95" customHeight="1">
      <c r="A34" s="603" t="s">
        <v>372</v>
      </c>
      <c r="B34" s="671" t="s">
        <v>373</v>
      </c>
      <c r="C34" s="672"/>
      <c r="D34" s="672"/>
      <c r="E34" s="673"/>
      <c r="F34" s="674" t="s">
        <v>389</v>
      </c>
      <c r="G34" s="606" t="s">
        <v>375</v>
      </c>
      <c r="H34" s="15"/>
      <c r="I34" s="15"/>
      <c r="J34" s="15"/>
    </row>
    <row r="35" spans="1:22" s="3" customFormat="1" ht="15.95" customHeight="1">
      <c r="A35" s="23"/>
      <c r="B35" s="675" t="s">
        <v>63</v>
      </c>
      <c r="C35" s="676" t="s">
        <v>390</v>
      </c>
      <c r="D35" s="675" t="s">
        <v>391</v>
      </c>
      <c r="E35" s="677" t="s">
        <v>392</v>
      </c>
      <c r="F35" s="678"/>
      <c r="G35" s="611" t="s">
        <v>378</v>
      </c>
      <c r="H35" s="612"/>
      <c r="I35" s="613" t="s">
        <v>379</v>
      </c>
      <c r="J35" s="614" t="s">
        <v>380</v>
      </c>
    </row>
    <row r="36" spans="1:22" s="3" customFormat="1" ht="15.95" customHeight="1">
      <c r="A36" s="79" t="s">
        <v>381</v>
      </c>
      <c r="B36" s="615">
        <v>959</v>
      </c>
      <c r="C36" s="679">
        <v>205</v>
      </c>
      <c r="D36" s="20">
        <v>535</v>
      </c>
      <c r="E36" s="179">
        <v>219</v>
      </c>
      <c r="F36" s="615">
        <v>59</v>
      </c>
      <c r="G36" s="670">
        <v>37</v>
      </c>
      <c r="H36" s="654"/>
      <c r="I36" s="179">
        <v>3</v>
      </c>
      <c r="J36" s="179">
        <v>5</v>
      </c>
    </row>
    <row r="37" spans="1:22" s="3" customFormat="1" ht="15.95" customHeight="1" thickBot="1">
      <c r="A37" s="621">
        <v>27</v>
      </c>
      <c r="B37" s="622">
        <v>1186</v>
      </c>
      <c r="C37" s="680">
        <v>264</v>
      </c>
      <c r="D37" s="45">
        <v>660</v>
      </c>
      <c r="E37" s="624">
        <v>262</v>
      </c>
      <c r="F37" s="622">
        <v>67</v>
      </c>
      <c r="G37" s="681">
        <v>42</v>
      </c>
      <c r="H37" s="660"/>
      <c r="I37" s="624">
        <v>5</v>
      </c>
      <c r="J37" s="624">
        <v>6</v>
      </c>
    </row>
    <row r="38" spans="1:22" s="3" customFormat="1" ht="15.95" customHeight="1">
      <c r="A38" s="20"/>
      <c r="B38" s="20"/>
    </row>
    <row r="39" spans="1:22" s="3" customFormat="1" ht="18" customHeight="1" thickBot="1">
      <c r="A39" s="534" t="s">
        <v>393</v>
      </c>
      <c r="B39" s="20"/>
      <c r="J39" s="602" t="s">
        <v>394</v>
      </c>
      <c r="K39" s="20"/>
      <c r="L39" s="20"/>
      <c r="M39" s="20"/>
      <c r="N39" s="20"/>
      <c r="O39" s="33"/>
      <c r="P39" s="20"/>
      <c r="Q39" s="20"/>
      <c r="R39" s="20"/>
      <c r="S39" s="33"/>
      <c r="T39" s="20"/>
      <c r="U39" s="20"/>
      <c r="V39" s="20"/>
    </row>
    <row r="40" spans="1:22" s="20" customFormat="1" ht="15.95" customHeight="1">
      <c r="A40" s="603" t="s">
        <v>372</v>
      </c>
      <c r="B40" s="539" t="s">
        <v>395</v>
      </c>
      <c r="C40" s="120"/>
      <c r="D40" s="538"/>
      <c r="E40" s="539" t="s">
        <v>396</v>
      </c>
      <c r="F40" s="120"/>
      <c r="G40" s="537"/>
      <c r="H40" s="121" t="s">
        <v>397</v>
      </c>
      <c r="I40" s="120"/>
      <c r="J40" s="120"/>
      <c r="K40" s="79"/>
      <c r="L40" s="79"/>
      <c r="M40" s="79"/>
      <c r="N40" s="79"/>
      <c r="O40" s="79"/>
      <c r="P40" s="79"/>
      <c r="Q40" s="79"/>
      <c r="R40" s="79"/>
      <c r="S40" s="79"/>
      <c r="T40" s="79"/>
    </row>
    <row r="41" spans="1:22" s="20" customFormat="1" ht="15.95" customHeight="1">
      <c r="A41" s="23"/>
      <c r="B41" s="682" t="s">
        <v>63</v>
      </c>
      <c r="C41" s="683" t="s">
        <v>376</v>
      </c>
      <c r="D41" s="684" t="s">
        <v>377</v>
      </c>
      <c r="E41" s="684" t="s">
        <v>63</v>
      </c>
      <c r="F41" s="685" t="s">
        <v>376</v>
      </c>
      <c r="G41" s="684" t="s">
        <v>377</v>
      </c>
      <c r="H41" s="684" t="s">
        <v>63</v>
      </c>
      <c r="I41" s="683" t="s">
        <v>376</v>
      </c>
      <c r="J41" s="682" t="s">
        <v>377</v>
      </c>
      <c r="K41" s="79"/>
      <c r="L41" s="79"/>
      <c r="M41" s="79"/>
      <c r="N41" s="79"/>
      <c r="O41" s="79"/>
      <c r="P41" s="79"/>
      <c r="Q41" s="79"/>
      <c r="R41" s="79"/>
      <c r="S41" s="79"/>
      <c r="T41" s="79"/>
    </row>
    <row r="42" spans="1:22" s="20" customFormat="1" ht="15.95" customHeight="1">
      <c r="A42" s="79" t="s">
        <v>381</v>
      </c>
      <c r="B42" s="615">
        <v>21198</v>
      </c>
      <c r="C42" s="616">
        <v>10594</v>
      </c>
      <c r="D42" s="179">
        <v>10604</v>
      </c>
      <c r="E42" s="615">
        <v>7428</v>
      </c>
      <c r="F42" s="686">
        <v>3251</v>
      </c>
      <c r="G42" s="179">
        <v>4177</v>
      </c>
      <c r="H42" s="687">
        <v>35</v>
      </c>
      <c r="I42" s="688">
        <v>30.7</v>
      </c>
      <c r="J42" s="689">
        <v>39.4</v>
      </c>
      <c r="K42" s="79"/>
      <c r="L42" s="179"/>
      <c r="M42" s="630"/>
      <c r="N42" s="179"/>
      <c r="O42" s="179"/>
      <c r="P42" s="630"/>
      <c r="Q42" s="179"/>
      <c r="R42" s="690"/>
      <c r="S42" s="691"/>
      <c r="T42" s="690"/>
    </row>
    <row r="43" spans="1:22" s="20" customFormat="1" ht="15.95" customHeight="1" thickBot="1">
      <c r="A43" s="621">
        <v>27</v>
      </c>
      <c r="B43" s="692">
        <v>20942</v>
      </c>
      <c r="C43" s="693">
        <v>10450</v>
      </c>
      <c r="D43" s="629">
        <v>10492</v>
      </c>
      <c r="E43" s="692">
        <v>7558</v>
      </c>
      <c r="F43" s="694">
        <v>3324</v>
      </c>
      <c r="G43" s="629">
        <v>4234</v>
      </c>
      <c r="H43" s="695">
        <v>36.1</v>
      </c>
      <c r="I43" s="696">
        <v>31.8</v>
      </c>
      <c r="J43" s="697">
        <v>40.4</v>
      </c>
      <c r="K43" s="79"/>
      <c r="L43" s="179"/>
      <c r="M43" s="630"/>
      <c r="N43" s="179"/>
      <c r="O43" s="179"/>
      <c r="P43" s="630"/>
      <c r="Q43" s="179"/>
      <c r="R43" s="690"/>
      <c r="S43" s="691"/>
      <c r="T43" s="690"/>
    </row>
    <row r="44" spans="1:22" s="20" customFormat="1" ht="15.95" customHeight="1">
      <c r="A44" s="79"/>
      <c r="B44" s="698"/>
      <c r="C44" s="698"/>
      <c r="D44" s="698"/>
      <c r="E44" s="698"/>
      <c r="F44" s="698"/>
      <c r="G44" s="698"/>
      <c r="H44" s="698"/>
      <c r="I44" s="698"/>
      <c r="J44" s="698"/>
      <c r="K44" s="79"/>
      <c r="L44" s="179"/>
      <c r="M44" s="630"/>
      <c r="N44" s="630"/>
      <c r="O44" s="630"/>
      <c r="P44" s="630"/>
      <c r="Q44" s="179"/>
      <c r="R44" s="179"/>
      <c r="S44" s="179"/>
      <c r="T44" s="179"/>
    </row>
    <row r="45" spans="1:22" s="20" customFormat="1" ht="18" customHeight="1" thickBot="1">
      <c r="A45" s="534" t="s">
        <v>398</v>
      </c>
      <c r="B45" s="698"/>
      <c r="C45" s="698"/>
      <c r="D45" s="698"/>
      <c r="E45" s="698"/>
      <c r="F45" s="698"/>
      <c r="G45" s="630"/>
      <c r="H45" s="698"/>
      <c r="I45" s="698"/>
      <c r="J45" s="698"/>
      <c r="L45" s="3"/>
      <c r="M45" s="3"/>
      <c r="N45" s="3"/>
      <c r="O45" s="699"/>
      <c r="P45" s="3"/>
      <c r="Q45" s="3"/>
      <c r="R45" s="3"/>
      <c r="S45" s="699"/>
      <c r="T45" s="3"/>
    </row>
    <row r="46" spans="1:22" s="20" customFormat="1" ht="15.95" customHeight="1">
      <c r="A46" s="603" t="s">
        <v>372</v>
      </c>
      <c r="B46" s="539" t="s">
        <v>399</v>
      </c>
      <c r="C46" s="120"/>
      <c r="D46" s="538"/>
      <c r="E46" s="539" t="s">
        <v>400</v>
      </c>
      <c r="F46" s="120"/>
      <c r="G46" s="537"/>
      <c r="H46" s="121" t="s">
        <v>401</v>
      </c>
      <c r="I46" s="120"/>
      <c r="J46" s="120"/>
      <c r="K46" s="79"/>
      <c r="L46" s="79"/>
      <c r="M46" s="79"/>
      <c r="N46" s="79"/>
      <c r="O46" s="79"/>
      <c r="P46" s="79"/>
      <c r="Q46" s="79"/>
      <c r="R46" s="79"/>
      <c r="S46" s="79"/>
      <c r="T46" s="79"/>
    </row>
    <row r="47" spans="1:22" s="3" customFormat="1" ht="15.95" customHeight="1">
      <c r="A47" s="23"/>
      <c r="B47" s="682" t="s">
        <v>63</v>
      </c>
      <c r="C47" s="683" t="s">
        <v>376</v>
      </c>
      <c r="D47" s="684" t="s">
        <v>377</v>
      </c>
      <c r="E47" s="684" t="s">
        <v>63</v>
      </c>
      <c r="F47" s="685" t="s">
        <v>376</v>
      </c>
      <c r="G47" s="684" t="s">
        <v>377</v>
      </c>
      <c r="H47" s="684" t="s">
        <v>63</v>
      </c>
      <c r="I47" s="683" t="s">
        <v>376</v>
      </c>
      <c r="J47" s="682" t="s">
        <v>377</v>
      </c>
      <c r="K47" s="79"/>
      <c r="L47" s="79"/>
      <c r="M47" s="79"/>
      <c r="N47" s="79"/>
      <c r="O47" s="79"/>
      <c r="P47" s="79"/>
      <c r="Q47" s="79"/>
      <c r="R47" s="79"/>
      <c r="S47" s="79"/>
      <c r="T47" s="79"/>
    </row>
    <row r="48" spans="1:22" s="3" customFormat="1" ht="15.95" customHeight="1">
      <c r="A48" s="79" t="s">
        <v>381</v>
      </c>
      <c r="B48" s="615">
        <v>687</v>
      </c>
      <c r="C48" s="616">
        <v>478</v>
      </c>
      <c r="D48" s="179">
        <v>209</v>
      </c>
      <c r="E48" s="615">
        <v>526</v>
      </c>
      <c r="F48" s="686">
        <v>348</v>
      </c>
      <c r="G48" s="179">
        <v>178</v>
      </c>
      <c r="H48" s="700">
        <v>161</v>
      </c>
      <c r="I48" s="701">
        <v>130</v>
      </c>
      <c r="J48" s="702">
        <v>31</v>
      </c>
      <c r="K48" s="79"/>
      <c r="L48" s="702"/>
      <c r="M48" s="703"/>
      <c r="N48" s="702"/>
      <c r="O48" s="179"/>
      <c r="P48" s="630"/>
      <c r="Q48" s="702"/>
      <c r="R48" s="179"/>
      <c r="S48" s="630"/>
      <c r="T48" s="702"/>
    </row>
    <row r="49" spans="1:20" s="3" customFormat="1" ht="15.95" customHeight="1" thickBot="1">
      <c r="A49" s="90">
        <v>27</v>
      </c>
      <c r="B49" s="692">
        <v>679</v>
      </c>
      <c r="C49" s="693">
        <v>467</v>
      </c>
      <c r="D49" s="629">
        <v>212</v>
      </c>
      <c r="E49" s="692">
        <v>533</v>
      </c>
      <c r="F49" s="694">
        <v>351</v>
      </c>
      <c r="G49" s="629">
        <v>182</v>
      </c>
      <c r="H49" s="704">
        <v>146</v>
      </c>
      <c r="I49" s="705">
        <v>116</v>
      </c>
      <c r="J49" s="706">
        <v>30</v>
      </c>
      <c r="K49" s="79"/>
      <c r="L49" s="702"/>
      <c r="M49" s="703"/>
      <c r="N49" s="702"/>
      <c r="O49" s="179"/>
      <c r="P49" s="630"/>
      <c r="Q49" s="702"/>
      <c r="R49" s="179"/>
      <c r="S49" s="630"/>
      <c r="T49" s="702"/>
    </row>
    <row r="50" spans="1:20" s="3" customFormat="1" ht="14.25" customHeight="1">
      <c r="A50" s="189" t="s">
        <v>402</v>
      </c>
      <c r="B50" s="20"/>
    </row>
    <row r="51" spans="1:20" s="3" customFormat="1" ht="18" customHeight="1">
      <c r="K51" s="79"/>
      <c r="L51" s="179"/>
      <c r="M51" s="630"/>
      <c r="N51" s="630"/>
      <c r="O51" s="630"/>
      <c r="P51" s="630"/>
      <c r="Q51" s="179"/>
      <c r="R51" s="179"/>
      <c r="S51" s="179"/>
      <c r="T51" s="179"/>
    </row>
    <row r="55" spans="1:20" ht="15.95" customHeight="1"/>
  </sheetData>
  <mergeCells count="66">
    <mergeCell ref="A46:A47"/>
    <mergeCell ref="B46:D46"/>
    <mergeCell ref="E46:G46"/>
    <mergeCell ref="H46:J46"/>
    <mergeCell ref="G36:H36"/>
    <mergeCell ref="G37:H37"/>
    <mergeCell ref="A40:A41"/>
    <mergeCell ref="B40:D40"/>
    <mergeCell ref="E40:G40"/>
    <mergeCell ref="H40:J40"/>
    <mergeCell ref="E30:F30"/>
    <mergeCell ref="G30:H30"/>
    <mergeCell ref="E31:F31"/>
    <mergeCell ref="G31:H31"/>
    <mergeCell ref="A34:A35"/>
    <mergeCell ref="B34:E34"/>
    <mergeCell ref="F34:F35"/>
    <mergeCell ref="G34:J34"/>
    <mergeCell ref="G35:H35"/>
    <mergeCell ref="E25:F25"/>
    <mergeCell ref="G25:H25"/>
    <mergeCell ref="A28:A29"/>
    <mergeCell ref="B28:D28"/>
    <mergeCell ref="E28:F29"/>
    <mergeCell ref="G28:J28"/>
    <mergeCell ref="G29:H29"/>
    <mergeCell ref="A22:A23"/>
    <mergeCell ref="B22:D22"/>
    <mergeCell ref="E22:F23"/>
    <mergeCell ref="G22:J22"/>
    <mergeCell ref="G23:H23"/>
    <mergeCell ref="E24:F24"/>
    <mergeCell ref="G24:H24"/>
    <mergeCell ref="B18:C18"/>
    <mergeCell ref="E18:F18"/>
    <mergeCell ref="G18:H18"/>
    <mergeCell ref="B19:C19"/>
    <mergeCell ref="E19:F19"/>
    <mergeCell ref="G19:H19"/>
    <mergeCell ref="A16:A17"/>
    <mergeCell ref="B16:C17"/>
    <mergeCell ref="D16:D17"/>
    <mergeCell ref="E16:F17"/>
    <mergeCell ref="G16:J16"/>
    <mergeCell ref="G17:H17"/>
    <mergeCell ref="B12:C12"/>
    <mergeCell ref="E12:F12"/>
    <mergeCell ref="G12:H12"/>
    <mergeCell ref="B13:C13"/>
    <mergeCell ref="E13:F13"/>
    <mergeCell ref="G13:H13"/>
    <mergeCell ref="E7:F7"/>
    <mergeCell ref="G7:H7"/>
    <mergeCell ref="A10:A11"/>
    <mergeCell ref="B10:C11"/>
    <mergeCell ref="D10:D11"/>
    <mergeCell ref="E10:F11"/>
    <mergeCell ref="G10:J10"/>
    <mergeCell ref="G11:H11"/>
    <mergeCell ref="A4:A5"/>
    <mergeCell ref="B4:D4"/>
    <mergeCell ref="E4:F5"/>
    <mergeCell ref="G4:J4"/>
    <mergeCell ref="G5:H5"/>
    <mergeCell ref="E6:F6"/>
    <mergeCell ref="G6:H6"/>
  </mergeCells>
  <phoneticPr fontId="3"/>
  <printOptions gridLinesSet="0"/>
  <pageMargins left="0.78740157480314965" right="0.78740157480314965" top="0.55118110236220474" bottom="0.39370078740157483" header="0" footer="0"/>
  <pageSetup paperSize="9" firstPageNumber="154" pageOrder="overThenDown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view="pageBreakPreview" topLeftCell="A37" zoomScaleNormal="85" zoomScaleSheetLayoutView="100" workbookViewId="0">
      <selection activeCell="K45" sqref="K45"/>
    </sheetView>
  </sheetViews>
  <sheetFormatPr defaultColWidth="10.375" defaultRowHeight="10.5" customHeight="1"/>
  <cols>
    <col min="1" max="1" width="1.375" style="2" customWidth="1"/>
    <col min="2" max="2" width="8.625" style="2" customWidth="1"/>
    <col min="3" max="10" width="9.125" style="2" customWidth="1"/>
    <col min="11" max="256" width="10.375" style="2"/>
    <col min="257" max="257" width="1.375" style="2" customWidth="1"/>
    <col min="258" max="258" width="8.625" style="2" customWidth="1"/>
    <col min="259" max="266" width="9.125" style="2" customWidth="1"/>
    <col min="267" max="512" width="10.375" style="2"/>
    <col min="513" max="513" width="1.375" style="2" customWidth="1"/>
    <col min="514" max="514" width="8.625" style="2" customWidth="1"/>
    <col min="515" max="522" width="9.125" style="2" customWidth="1"/>
    <col min="523" max="768" width="10.375" style="2"/>
    <col min="769" max="769" width="1.375" style="2" customWidth="1"/>
    <col min="770" max="770" width="8.625" style="2" customWidth="1"/>
    <col min="771" max="778" width="9.125" style="2" customWidth="1"/>
    <col min="779" max="1024" width="10.375" style="2"/>
    <col min="1025" max="1025" width="1.375" style="2" customWidth="1"/>
    <col min="1026" max="1026" width="8.625" style="2" customWidth="1"/>
    <col min="1027" max="1034" width="9.125" style="2" customWidth="1"/>
    <col min="1035" max="1280" width="10.375" style="2"/>
    <col min="1281" max="1281" width="1.375" style="2" customWidth="1"/>
    <col min="1282" max="1282" width="8.625" style="2" customWidth="1"/>
    <col min="1283" max="1290" width="9.125" style="2" customWidth="1"/>
    <col min="1291" max="1536" width="10.375" style="2"/>
    <col min="1537" max="1537" width="1.375" style="2" customWidth="1"/>
    <col min="1538" max="1538" width="8.625" style="2" customWidth="1"/>
    <col min="1539" max="1546" width="9.125" style="2" customWidth="1"/>
    <col min="1547" max="1792" width="10.375" style="2"/>
    <col min="1793" max="1793" width="1.375" style="2" customWidth="1"/>
    <col min="1794" max="1794" width="8.625" style="2" customWidth="1"/>
    <col min="1795" max="1802" width="9.125" style="2" customWidth="1"/>
    <col min="1803" max="2048" width="10.375" style="2"/>
    <col min="2049" max="2049" width="1.375" style="2" customWidth="1"/>
    <col min="2050" max="2050" width="8.625" style="2" customWidth="1"/>
    <col min="2051" max="2058" width="9.125" style="2" customWidth="1"/>
    <col min="2059" max="2304" width="10.375" style="2"/>
    <col min="2305" max="2305" width="1.375" style="2" customWidth="1"/>
    <col min="2306" max="2306" width="8.625" style="2" customWidth="1"/>
    <col min="2307" max="2314" width="9.125" style="2" customWidth="1"/>
    <col min="2315" max="2560" width="10.375" style="2"/>
    <col min="2561" max="2561" width="1.375" style="2" customWidth="1"/>
    <col min="2562" max="2562" width="8.625" style="2" customWidth="1"/>
    <col min="2563" max="2570" width="9.125" style="2" customWidth="1"/>
    <col min="2571" max="2816" width="10.375" style="2"/>
    <col min="2817" max="2817" width="1.375" style="2" customWidth="1"/>
    <col min="2818" max="2818" width="8.625" style="2" customWidth="1"/>
    <col min="2819" max="2826" width="9.125" style="2" customWidth="1"/>
    <col min="2827" max="3072" width="10.375" style="2"/>
    <col min="3073" max="3073" width="1.375" style="2" customWidth="1"/>
    <col min="3074" max="3074" width="8.625" style="2" customWidth="1"/>
    <col min="3075" max="3082" width="9.125" style="2" customWidth="1"/>
    <col min="3083" max="3328" width="10.375" style="2"/>
    <col min="3329" max="3329" width="1.375" style="2" customWidth="1"/>
    <col min="3330" max="3330" width="8.625" style="2" customWidth="1"/>
    <col min="3331" max="3338" width="9.125" style="2" customWidth="1"/>
    <col min="3339" max="3584" width="10.375" style="2"/>
    <col min="3585" max="3585" width="1.375" style="2" customWidth="1"/>
    <col min="3586" max="3586" width="8.625" style="2" customWidth="1"/>
    <col min="3587" max="3594" width="9.125" style="2" customWidth="1"/>
    <col min="3595" max="3840" width="10.375" style="2"/>
    <col min="3841" max="3841" width="1.375" style="2" customWidth="1"/>
    <col min="3842" max="3842" width="8.625" style="2" customWidth="1"/>
    <col min="3843" max="3850" width="9.125" style="2" customWidth="1"/>
    <col min="3851" max="4096" width="10.375" style="2"/>
    <col min="4097" max="4097" width="1.375" style="2" customWidth="1"/>
    <col min="4098" max="4098" width="8.625" style="2" customWidth="1"/>
    <col min="4099" max="4106" width="9.125" style="2" customWidth="1"/>
    <col min="4107" max="4352" width="10.375" style="2"/>
    <col min="4353" max="4353" width="1.375" style="2" customWidth="1"/>
    <col min="4354" max="4354" width="8.625" style="2" customWidth="1"/>
    <col min="4355" max="4362" width="9.125" style="2" customWidth="1"/>
    <col min="4363" max="4608" width="10.375" style="2"/>
    <col min="4609" max="4609" width="1.375" style="2" customWidth="1"/>
    <col min="4610" max="4610" width="8.625" style="2" customWidth="1"/>
    <col min="4611" max="4618" width="9.125" style="2" customWidth="1"/>
    <col min="4619" max="4864" width="10.375" style="2"/>
    <col min="4865" max="4865" width="1.375" style="2" customWidth="1"/>
    <col min="4866" max="4866" width="8.625" style="2" customWidth="1"/>
    <col min="4867" max="4874" width="9.125" style="2" customWidth="1"/>
    <col min="4875" max="5120" width="10.375" style="2"/>
    <col min="5121" max="5121" width="1.375" style="2" customWidth="1"/>
    <col min="5122" max="5122" width="8.625" style="2" customWidth="1"/>
    <col min="5123" max="5130" width="9.125" style="2" customWidth="1"/>
    <col min="5131" max="5376" width="10.375" style="2"/>
    <col min="5377" max="5377" width="1.375" style="2" customWidth="1"/>
    <col min="5378" max="5378" width="8.625" style="2" customWidth="1"/>
    <col min="5379" max="5386" width="9.125" style="2" customWidth="1"/>
    <col min="5387" max="5632" width="10.375" style="2"/>
    <col min="5633" max="5633" width="1.375" style="2" customWidth="1"/>
    <col min="5634" max="5634" width="8.625" style="2" customWidth="1"/>
    <col min="5635" max="5642" width="9.125" style="2" customWidth="1"/>
    <col min="5643" max="5888" width="10.375" style="2"/>
    <col min="5889" max="5889" width="1.375" style="2" customWidth="1"/>
    <col min="5890" max="5890" width="8.625" style="2" customWidth="1"/>
    <col min="5891" max="5898" width="9.125" style="2" customWidth="1"/>
    <col min="5899" max="6144" width="10.375" style="2"/>
    <col min="6145" max="6145" width="1.375" style="2" customWidth="1"/>
    <col min="6146" max="6146" width="8.625" style="2" customWidth="1"/>
    <col min="6147" max="6154" width="9.125" style="2" customWidth="1"/>
    <col min="6155" max="6400" width="10.375" style="2"/>
    <col min="6401" max="6401" width="1.375" style="2" customWidth="1"/>
    <col min="6402" max="6402" width="8.625" style="2" customWidth="1"/>
    <col min="6403" max="6410" width="9.125" style="2" customWidth="1"/>
    <col min="6411" max="6656" width="10.375" style="2"/>
    <col min="6657" max="6657" width="1.375" style="2" customWidth="1"/>
    <col min="6658" max="6658" width="8.625" style="2" customWidth="1"/>
    <col min="6659" max="6666" width="9.125" style="2" customWidth="1"/>
    <col min="6667" max="6912" width="10.375" style="2"/>
    <col min="6913" max="6913" width="1.375" style="2" customWidth="1"/>
    <col min="6914" max="6914" width="8.625" style="2" customWidth="1"/>
    <col min="6915" max="6922" width="9.125" style="2" customWidth="1"/>
    <col min="6923" max="7168" width="10.375" style="2"/>
    <col min="7169" max="7169" width="1.375" style="2" customWidth="1"/>
    <col min="7170" max="7170" width="8.625" style="2" customWidth="1"/>
    <col min="7171" max="7178" width="9.125" style="2" customWidth="1"/>
    <col min="7179" max="7424" width="10.375" style="2"/>
    <col min="7425" max="7425" width="1.375" style="2" customWidth="1"/>
    <col min="7426" max="7426" width="8.625" style="2" customWidth="1"/>
    <col min="7427" max="7434" width="9.125" style="2" customWidth="1"/>
    <col min="7435" max="7680" width="10.375" style="2"/>
    <col min="7681" max="7681" width="1.375" style="2" customWidth="1"/>
    <col min="7682" max="7682" width="8.625" style="2" customWidth="1"/>
    <col min="7683" max="7690" width="9.125" style="2" customWidth="1"/>
    <col min="7691" max="7936" width="10.375" style="2"/>
    <col min="7937" max="7937" width="1.375" style="2" customWidth="1"/>
    <col min="7938" max="7938" width="8.625" style="2" customWidth="1"/>
    <col min="7939" max="7946" width="9.125" style="2" customWidth="1"/>
    <col min="7947" max="8192" width="10.375" style="2"/>
    <col min="8193" max="8193" width="1.375" style="2" customWidth="1"/>
    <col min="8194" max="8194" width="8.625" style="2" customWidth="1"/>
    <col min="8195" max="8202" width="9.125" style="2" customWidth="1"/>
    <col min="8203" max="8448" width="10.375" style="2"/>
    <col min="8449" max="8449" width="1.375" style="2" customWidth="1"/>
    <col min="8450" max="8450" width="8.625" style="2" customWidth="1"/>
    <col min="8451" max="8458" width="9.125" style="2" customWidth="1"/>
    <col min="8459" max="8704" width="10.375" style="2"/>
    <col min="8705" max="8705" width="1.375" style="2" customWidth="1"/>
    <col min="8706" max="8706" width="8.625" style="2" customWidth="1"/>
    <col min="8707" max="8714" width="9.125" style="2" customWidth="1"/>
    <col min="8715" max="8960" width="10.375" style="2"/>
    <col min="8961" max="8961" width="1.375" style="2" customWidth="1"/>
    <col min="8962" max="8962" width="8.625" style="2" customWidth="1"/>
    <col min="8963" max="8970" width="9.125" style="2" customWidth="1"/>
    <col min="8971" max="9216" width="10.375" style="2"/>
    <col min="9217" max="9217" width="1.375" style="2" customWidth="1"/>
    <col min="9218" max="9218" width="8.625" style="2" customWidth="1"/>
    <col min="9219" max="9226" width="9.125" style="2" customWidth="1"/>
    <col min="9227" max="9472" width="10.375" style="2"/>
    <col min="9473" max="9473" width="1.375" style="2" customWidth="1"/>
    <col min="9474" max="9474" width="8.625" style="2" customWidth="1"/>
    <col min="9475" max="9482" width="9.125" style="2" customWidth="1"/>
    <col min="9483" max="9728" width="10.375" style="2"/>
    <col min="9729" max="9729" width="1.375" style="2" customWidth="1"/>
    <col min="9730" max="9730" width="8.625" style="2" customWidth="1"/>
    <col min="9731" max="9738" width="9.125" style="2" customWidth="1"/>
    <col min="9739" max="9984" width="10.375" style="2"/>
    <col min="9985" max="9985" width="1.375" style="2" customWidth="1"/>
    <col min="9986" max="9986" width="8.625" style="2" customWidth="1"/>
    <col min="9987" max="9994" width="9.125" style="2" customWidth="1"/>
    <col min="9995" max="10240" width="10.375" style="2"/>
    <col min="10241" max="10241" width="1.375" style="2" customWidth="1"/>
    <col min="10242" max="10242" width="8.625" style="2" customWidth="1"/>
    <col min="10243" max="10250" width="9.125" style="2" customWidth="1"/>
    <col min="10251" max="10496" width="10.375" style="2"/>
    <col min="10497" max="10497" width="1.375" style="2" customWidth="1"/>
    <col min="10498" max="10498" width="8.625" style="2" customWidth="1"/>
    <col min="10499" max="10506" width="9.125" style="2" customWidth="1"/>
    <col min="10507" max="10752" width="10.375" style="2"/>
    <col min="10753" max="10753" width="1.375" style="2" customWidth="1"/>
    <col min="10754" max="10754" width="8.625" style="2" customWidth="1"/>
    <col min="10755" max="10762" width="9.125" style="2" customWidth="1"/>
    <col min="10763" max="11008" width="10.375" style="2"/>
    <col min="11009" max="11009" width="1.375" style="2" customWidth="1"/>
    <col min="11010" max="11010" width="8.625" style="2" customWidth="1"/>
    <col min="11011" max="11018" width="9.125" style="2" customWidth="1"/>
    <col min="11019" max="11264" width="10.375" style="2"/>
    <col min="11265" max="11265" width="1.375" style="2" customWidth="1"/>
    <col min="11266" max="11266" width="8.625" style="2" customWidth="1"/>
    <col min="11267" max="11274" width="9.125" style="2" customWidth="1"/>
    <col min="11275" max="11520" width="10.375" style="2"/>
    <col min="11521" max="11521" width="1.375" style="2" customWidth="1"/>
    <col min="11522" max="11522" width="8.625" style="2" customWidth="1"/>
    <col min="11523" max="11530" width="9.125" style="2" customWidth="1"/>
    <col min="11531" max="11776" width="10.375" style="2"/>
    <col min="11777" max="11777" width="1.375" style="2" customWidth="1"/>
    <col min="11778" max="11778" width="8.625" style="2" customWidth="1"/>
    <col min="11779" max="11786" width="9.125" style="2" customWidth="1"/>
    <col min="11787" max="12032" width="10.375" style="2"/>
    <col min="12033" max="12033" width="1.375" style="2" customWidth="1"/>
    <col min="12034" max="12034" width="8.625" style="2" customWidth="1"/>
    <col min="12035" max="12042" width="9.125" style="2" customWidth="1"/>
    <col min="12043" max="12288" width="10.375" style="2"/>
    <col min="12289" max="12289" width="1.375" style="2" customWidth="1"/>
    <col min="12290" max="12290" width="8.625" style="2" customWidth="1"/>
    <col min="12291" max="12298" width="9.125" style="2" customWidth="1"/>
    <col min="12299" max="12544" width="10.375" style="2"/>
    <col min="12545" max="12545" width="1.375" style="2" customWidth="1"/>
    <col min="12546" max="12546" width="8.625" style="2" customWidth="1"/>
    <col min="12547" max="12554" width="9.125" style="2" customWidth="1"/>
    <col min="12555" max="12800" width="10.375" style="2"/>
    <col min="12801" max="12801" width="1.375" style="2" customWidth="1"/>
    <col min="12802" max="12802" width="8.625" style="2" customWidth="1"/>
    <col min="12803" max="12810" width="9.125" style="2" customWidth="1"/>
    <col min="12811" max="13056" width="10.375" style="2"/>
    <col min="13057" max="13057" width="1.375" style="2" customWidth="1"/>
    <col min="13058" max="13058" width="8.625" style="2" customWidth="1"/>
    <col min="13059" max="13066" width="9.125" style="2" customWidth="1"/>
    <col min="13067" max="13312" width="10.375" style="2"/>
    <col min="13313" max="13313" width="1.375" style="2" customWidth="1"/>
    <col min="13314" max="13314" width="8.625" style="2" customWidth="1"/>
    <col min="13315" max="13322" width="9.125" style="2" customWidth="1"/>
    <col min="13323" max="13568" width="10.375" style="2"/>
    <col min="13569" max="13569" width="1.375" style="2" customWidth="1"/>
    <col min="13570" max="13570" width="8.625" style="2" customWidth="1"/>
    <col min="13571" max="13578" width="9.125" style="2" customWidth="1"/>
    <col min="13579" max="13824" width="10.375" style="2"/>
    <col min="13825" max="13825" width="1.375" style="2" customWidth="1"/>
    <col min="13826" max="13826" width="8.625" style="2" customWidth="1"/>
    <col min="13827" max="13834" width="9.125" style="2" customWidth="1"/>
    <col min="13835" max="14080" width="10.375" style="2"/>
    <col min="14081" max="14081" width="1.375" style="2" customWidth="1"/>
    <col min="14082" max="14082" width="8.625" style="2" customWidth="1"/>
    <col min="14083" max="14090" width="9.125" style="2" customWidth="1"/>
    <col min="14091" max="14336" width="10.375" style="2"/>
    <col min="14337" max="14337" width="1.375" style="2" customWidth="1"/>
    <col min="14338" max="14338" width="8.625" style="2" customWidth="1"/>
    <col min="14339" max="14346" width="9.125" style="2" customWidth="1"/>
    <col min="14347" max="14592" width="10.375" style="2"/>
    <col min="14593" max="14593" width="1.375" style="2" customWidth="1"/>
    <col min="14594" max="14594" width="8.625" style="2" customWidth="1"/>
    <col min="14595" max="14602" width="9.125" style="2" customWidth="1"/>
    <col min="14603" max="14848" width="10.375" style="2"/>
    <col min="14849" max="14849" width="1.375" style="2" customWidth="1"/>
    <col min="14850" max="14850" width="8.625" style="2" customWidth="1"/>
    <col min="14851" max="14858" width="9.125" style="2" customWidth="1"/>
    <col min="14859" max="15104" width="10.375" style="2"/>
    <col min="15105" max="15105" width="1.375" style="2" customWidth="1"/>
    <col min="15106" max="15106" width="8.625" style="2" customWidth="1"/>
    <col min="15107" max="15114" width="9.125" style="2" customWidth="1"/>
    <col min="15115" max="15360" width="10.375" style="2"/>
    <col min="15361" max="15361" width="1.375" style="2" customWidth="1"/>
    <col min="15362" max="15362" width="8.625" style="2" customWidth="1"/>
    <col min="15363" max="15370" width="9.125" style="2" customWidth="1"/>
    <col min="15371" max="15616" width="10.375" style="2"/>
    <col min="15617" max="15617" width="1.375" style="2" customWidth="1"/>
    <col min="15618" max="15618" width="8.625" style="2" customWidth="1"/>
    <col min="15619" max="15626" width="9.125" style="2" customWidth="1"/>
    <col min="15627" max="15872" width="10.375" style="2"/>
    <col min="15873" max="15873" width="1.375" style="2" customWidth="1"/>
    <col min="15874" max="15874" width="8.625" style="2" customWidth="1"/>
    <col min="15875" max="15882" width="9.125" style="2" customWidth="1"/>
    <col min="15883" max="16128" width="10.375" style="2"/>
    <col min="16129" max="16129" width="1.375" style="2" customWidth="1"/>
    <col min="16130" max="16130" width="8.625" style="2" customWidth="1"/>
    <col min="16131" max="16138" width="9.125" style="2" customWidth="1"/>
    <col min="16139" max="16384" width="10.375" style="2"/>
  </cols>
  <sheetData>
    <row r="1" spans="1:10" ht="19.5" customHeight="1">
      <c r="A1" s="1" t="s">
        <v>403</v>
      </c>
    </row>
    <row r="2" spans="1:10" ht="12.75" customHeight="1" thickBot="1">
      <c r="A2" s="118"/>
      <c r="B2" s="118"/>
      <c r="C2" s="118"/>
      <c r="D2" s="118"/>
      <c r="E2" s="118"/>
      <c r="F2" s="707"/>
      <c r="G2" s="118"/>
      <c r="H2" s="118"/>
      <c r="I2" s="118"/>
      <c r="J2" s="707" t="s">
        <v>101</v>
      </c>
    </row>
    <row r="3" spans="1:10" ht="15.75" customHeight="1">
      <c r="A3" s="708"/>
      <c r="B3" s="709"/>
      <c r="C3" s="122" t="s">
        <v>404</v>
      </c>
      <c r="D3" s="123"/>
      <c r="E3" s="123"/>
      <c r="F3" s="123"/>
      <c r="G3" s="122" t="s">
        <v>405</v>
      </c>
      <c r="H3" s="123"/>
      <c r="I3" s="123"/>
      <c r="J3" s="123"/>
    </row>
    <row r="4" spans="1:10" ht="15.75" customHeight="1">
      <c r="A4" s="710" t="s">
        <v>406</v>
      </c>
      <c r="B4" s="711"/>
      <c r="C4" s="712" t="s">
        <v>407</v>
      </c>
      <c r="D4" s="712" t="s">
        <v>408</v>
      </c>
      <c r="E4" s="712" t="s">
        <v>409</v>
      </c>
      <c r="F4" s="712" t="s">
        <v>410</v>
      </c>
      <c r="G4" s="712" t="s">
        <v>407</v>
      </c>
      <c r="H4" s="712" t="s">
        <v>408</v>
      </c>
      <c r="I4" s="712" t="s">
        <v>409</v>
      </c>
      <c r="J4" s="712" t="s">
        <v>410</v>
      </c>
    </row>
    <row r="5" spans="1:10" ht="17.100000000000001" customHeight="1" thickBot="1">
      <c r="A5" s="210" t="s">
        <v>411</v>
      </c>
      <c r="B5" s="211"/>
      <c r="C5" s="713">
        <v>7043</v>
      </c>
      <c r="D5" s="714">
        <v>6248</v>
      </c>
      <c r="E5" s="714">
        <v>607</v>
      </c>
      <c r="F5" s="715">
        <v>187</v>
      </c>
      <c r="G5" s="713">
        <v>6903</v>
      </c>
      <c r="H5" s="714">
        <v>6373</v>
      </c>
      <c r="I5" s="714">
        <v>247</v>
      </c>
      <c r="J5" s="715">
        <v>279</v>
      </c>
    </row>
    <row r="6" spans="1:10" ht="17.100000000000001" customHeight="1" thickTop="1">
      <c r="A6" s="716"/>
      <c r="B6" s="717" t="s">
        <v>412</v>
      </c>
      <c r="C6" s="718">
        <v>197</v>
      </c>
      <c r="D6" s="719">
        <v>160</v>
      </c>
      <c r="E6" s="720">
        <v>30</v>
      </c>
      <c r="F6" s="721">
        <v>7</v>
      </c>
      <c r="G6" s="718">
        <v>194</v>
      </c>
      <c r="H6" s="719">
        <v>180</v>
      </c>
      <c r="I6" s="720">
        <v>8</v>
      </c>
      <c r="J6" s="721">
        <v>6</v>
      </c>
    </row>
    <row r="7" spans="1:10" ht="17.100000000000001" customHeight="1">
      <c r="A7" s="722"/>
      <c r="B7" s="723" t="s">
        <v>413</v>
      </c>
      <c r="C7" s="724">
        <v>73</v>
      </c>
      <c r="D7" s="725">
        <v>59</v>
      </c>
      <c r="E7" s="726">
        <v>8</v>
      </c>
      <c r="F7" s="727">
        <v>6</v>
      </c>
      <c r="G7" s="724">
        <v>75</v>
      </c>
      <c r="H7" s="725">
        <v>69</v>
      </c>
      <c r="I7" s="726">
        <v>5</v>
      </c>
      <c r="J7" s="727">
        <v>1</v>
      </c>
    </row>
    <row r="8" spans="1:10" ht="17.100000000000001" customHeight="1">
      <c r="A8" s="722"/>
      <c r="B8" s="723" t="s">
        <v>414</v>
      </c>
      <c r="C8" s="724">
        <v>237</v>
      </c>
      <c r="D8" s="725">
        <v>193</v>
      </c>
      <c r="E8" s="726">
        <v>35</v>
      </c>
      <c r="F8" s="727">
        <v>9</v>
      </c>
      <c r="G8" s="724">
        <v>223</v>
      </c>
      <c r="H8" s="725">
        <v>201</v>
      </c>
      <c r="I8" s="726">
        <v>14</v>
      </c>
      <c r="J8" s="727">
        <v>8</v>
      </c>
    </row>
    <row r="9" spans="1:10" ht="17.100000000000001" customHeight="1">
      <c r="A9" s="722"/>
      <c r="B9" s="723" t="s">
        <v>415</v>
      </c>
      <c r="C9" s="724">
        <v>87</v>
      </c>
      <c r="D9" s="725">
        <v>73</v>
      </c>
      <c r="E9" s="726">
        <v>7</v>
      </c>
      <c r="F9" s="727">
        <v>7</v>
      </c>
      <c r="G9" s="724">
        <v>79</v>
      </c>
      <c r="H9" s="725">
        <v>75</v>
      </c>
      <c r="I9" s="726">
        <v>3</v>
      </c>
      <c r="J9" s="727">
        <v>1</v>
      </c>
    </row>
    <row r="10" spans="1:10" ht="17.100000000000001" customHeight="1">
      <c r="A10" s="722"/>
      <c r="B10" s="723" t="s">
        <v>416</v>
      </c>
      <c r="C10" s="724">
        <v>267</v>
      </c>
      <c r="D10" s="725">
        <v>241</v>
      </c>
      <c r="E10" s="726">
        <v>21</v>
      </c>
      <c r="F10" s="727">
        <v>5</v>
      </c>
      <c r="G10" s="724">
        <v>285</v>
      </c>
      <c r="H10" s="725">
        <v>253</v>
      </c>
      <c r="I10" s="726">
        <v>15</v>
      </c>
      <c r="J10" s="727">
        <v>17</v>
      </c>
    </row>
    <row r="11" spans="1:10" ht="17.100000000000001" customHeight="1">
      <c r="A11" s="708"/>
      <c r="B11" s="723" t="s">
        <v>417</v>
      </c>
      <c r="C11" s="724">
        <v>237</v>
      </c>
      <c r="D11" s="725">
        <v>201</v>
      </c>
      <c r="E11" s="726">
        <v>35</v>
      </c>
      <c r="F11" s="727">
        <v>1</v>
      </c>
      <c r="G11" s="724">
        <v>233</v>
      </c>
      <c r="H11" s="725">
        <v>212</v>
      </c>
      <c r="I11" s="726">
        <v>9</v>
      </c>
      <c r="J11" s="727">
        <v>12</v>
      </c>
    </row>
    <row r="12" spans="1:10" ht="17.100000000000001" customHeight="1">
      <c r="A12" s="728"/>
      <c r="B12" s="723" t="s">
        <v>418</v>
      </c>
      <c r="C12" s="724">
        <v>346</v>
      </c>
      <c r="D12" s="725">
        <v>302</v>
      </c>
      <c r="E12" s="726">
        <v>38</v>
      </c>
      <c r="F12" s="727">
        <v>6</v>
      </c>
      <c r="G12" s="724">
        <v>342</v>
      </c>
      <c r="H12" s="725">
        <v>312</v>
      </c>
      <c r="I12" s="726">
        <v>21</v>
      </c>
      <c r="J12" s="727">
        <v>9</v>
      </c>
    </row>
    <row r="13" spans="1:10" ht="17.100000000000001" customHeight="1">
      <c r="A13" s="728"/>
      <c r="B13" s="723" t="s">
        <v>419</v>
      </c>
      <c r="C13" s="724">
        <v>33</v>
      </c>
      <c r="D13" s="725">
        <v>29</v>
      </c>
      <c r="E13" s="726">
        <v>2</v>
      </c>
      <c r="F13" s="727">
        <v>2</v>
      </c>
      <c r="G13" s="724">
        <v>34</v>
      </c>
      <c r="H13" s="725">
        <v>32</v>
      </c>
      <c r="I13" s="726">
        <v>1</v>
      </c>
      <c r="J13" s="727">
        <v>1</v>
      </c>
    </row>
    <row r="14" spans="1:10" ht="17.100000000000001" customHeight="1">
      <c r="A14" s="728"/>
      <c r="B14" s="723" t="s">
        <v>420</v>
      </c>
      <c r="C14" s="724">
        <v>80</v>
      </c>
      <c r="D14" s="725">
        <v>69</v>
      </c>
      <c r="E14" s="729">
        <v>10</v>
      </c>
      <c r="F14" s="727">
        <v>1</v>
      </c>
      <c r="G14" s="724">
        <v>72</v>
      </c>
      <c r="H14" s="725">
        <v>62</v>
      </c>
      <c r="I14" s="729">
        <v>5</v>
      </c>
      <c r="J14" s="727">
        <v>5</v>
      </c>
    </row>
    <row r="15" spans="1:10" ht="17.100000000000001" customHeight="1">
      <c r="A15" s="728"/>
      <c r="B15" s="723" t="s">
        <v>421</v>
      </c>
      <c r="C15" s="724">
        <v>144</v>
      </c>
      <c r="D15" s="725">
        <v>131</v>
      </c>
      <c r="E15" s="726">
        <v>9</v>
      </c>
      <c r="F15" s="727">
        <v>4</v>
      </c>
      <c r="G15" s="724">
        <v>144</v>
      </c>
      <c r="H15" s="725">
        <v>131</v>
      </c>
      <c r="I15" s="726">
        <v>6</v>
      </c>
      <c r="J15" s="727">
        <v>7</v>
      </c>
    </row>
    <row r="16" spans="1:10" ht="17.100000000000001" customHeight="1">
      <c r="A16" s="730"/>
      <c r="B16" s="731" t="s">
        <v>422</v>
      </c>
      <c r="C16" s="724">
        <v>216</v>
      </c>
      <c r="D16" s="725">
        <v>191</v>
      </c>
      <c r="E16" s="726">
        <v>20</v>
      </c>
      <c r="F16" s="727">
        <v>5</v>
      </c>
      <c r="G16" s="724">
        <v>200</v>
      </c>
      <c r="H16" s="725">
        <v>193</v>
      </c>
      <c r="I16" s="726">
        <v>5</v>
      </c>
      <c r="J16" s="727">
        <v>2</v>
      </c>
    </row>
    <row r="17" spans="1:10" ht="17.100000000000001" customHeight="1">
      <c r="A17" s="728"/>
      <c r="B17" s="723" t="s">
        <v>423</v>
      </c>
      <c r="C17" s="724">
        <v>147</v>
      </c>
      <c r="D17" s="725">
        <v>130</v>
      </c>
      <c r="E17" s="726">
        <v>12</v>
      </c>
      <c r="F17" s="727">
        <v>5</v>
      </c>
      <c r="G17" s="724">
        <v>130</v>
      </c>
      <c r="H17" s="725">
        <v>118</v>
      </c>
      <c r="I17" s="726">
        <v>1</v>
      </c>
      <c r="J17" s="727">
        <v>11</v>
      </c>
    </row>
    <row r="18" spans="1:10" ht="17.100000000000001" customHeight="1">
      <c r="A18" s="728"/>
      <c r="B18" s="723" t="s">
        <v>424</v>
      </c>
      <c r="C18" s="724">
        <v>311</v>
      </c>
      <c r="D18" s="725">
        <v>286</v>
      </c>
      <c r="E18" s="726">
        <v>22</v>
      </c>
      <c r="F18" s="727">
        <v>3</v>
      </c>
      <c r="G18" s="724">
        <v>311</v>
      </c>
      <c r="H18" s="725">
        <v>279</v>
      </c>
      <c r="I18" s="726">
        <v>16</v>
      </c>
      <c r="J18" s="727">
        <v>16</v>
      </c>
    </row>
    <row r="19" spans="1:10" ht="17.100000000000001" customHeight="1">
      <c r="A19" s="728"/>
      <c r="B19" s="723" t="s">
        <v>425</v>
      </c>
      <c r="C19" s="724">
        <v>129</v>
      </c>
      <c r="D19" s="725">
        <v>111</v>
      </c>
      <c r="E19" s="726">
        <v>13</v>
      </c>
      <c r="F19" s="727">
        <v>5</v>
      </c>
      <c r="G19" s="724">
        <v>138</v>
      </c>
      <c r="H19" s="725">
        <v>130</v>
      </c>
      <c r="I19" s="726">
        <v>6</v>
      </c>
      <c r="J19" s="727">
        <v>2</v>
      </c>
    </row>
    <row r="20" spans="1:10" ht="17.100000000000001" customHeight="1">
      <c r="A20" s="728"/>
      <c r="B20" s="723" t="s">
        <v>426</v>
      </c>
      <c r="C20" s="724">
        <v>541</v>
      </c>
      <c r="D20" s="725">
        <v>472</v>
      </c>
      <c r="E20" s="726">
        <v>59</v>
      </c>
      <c r="F20" s="727">
        <v>10</v>
      </c>
      <c r="G20" s="724">
        <v>537</v>
      </c>
      <c r="H20" s="725">
        <v>493</v>
      </c>
      <c r="I20" s="726">
        <v>23</v>
      </c>
      <c r="J20" s="727">
        <v>21</v>
      </c>
    </row>
    <row r="21" spans="1:10" ht="17.100000000000001" customHeight="1">
      <c r="A21" s="728"/>
      <c r="B21" s="723" t="s">
        <v>427</v>
      </c>
      <c r="C21" s="724">
        <v>166</v>
      </c>
      <c r="D21" s="725">
        <v>138</v>
      </c>
      <c r="E21" s="726">
        <v>24</v>
      </c>
      <c r="F21" s="727">
        <v>4</v>
      </c>
      <c r="G21" s="724">
        <v>179</v>
      </c>
      <c r="H21" s="725">
        <v>150</v>
      </c>
      <c r="I21" s="726">
        <v>17</v>
      </c>
      <c r="J21" s="727">
        <v>12</v>
      </c>
    </row>
    <row r="22" spans="1:10" ht="17.100000000000001" customHeight="1">
      <c r="A22" s="728"/>
      <c r="B22" s="723" t="s">
        <v>428</v>
      </c>
      <c r="C22" s="724">
        <v>224</v>
      </c>
      <c r="D22" s="725">
        <v>198</v>
      </c>
      <c r="E22" s="726">
        <v>18</v>
      </c>
      <c r="F22" s="727">
        <v>8</v>
      </c>
      <c r="G22" s="724">
        <v>218</v>
      </c>
      <c r="H22" s="725">
        <v>202</v>
      </c>
      <c r="I22" s="726">
        <v>10</v>
      </c>
      <c r="J22" s="727">
        <v>6</v>
      </c>
    </row>
    <row r="23" spans="1:10" ht="17.100000000000001" customHeight="1">
      <c r="A23" s="728"/>
      <c r="B23" s="723" t="s">
        <v>429</v>
      </c>
      <c r="C23" s="724">
        <v>98</v>
      </c>
      <c r="D23" s="725">
        <v>77</v>
      </c>
      <c r="E23" s="726">
        <v>18</v>
      </c>
      <c r="F23" s="727">
        <v>3</v>
      </c>
      <c r="G23" s="724">
        <v>104</v>
      </c>
      <c r="H23" s="725">
        <v>100</v>
      </c>
      <c r="I23" s="726">
        <v>3</v>
      </c>
      <c r="J23" s="727">
        <v>1</v>
      </c>
    </row>
    <row r="24" spans="1:10" ht="17.100000000000001" customHeight="1">
      <c r="A24" s="728"/>
      <c r="B24" s="723" t="s">
        <v>430</v>
      </c>
      <c r="C24" s="724">
        <v>45</v>
      </c>
      <c r="D24" s="725">
        <v>36</v>
      </c>
      <c r="E24" s="726">
        <v>8</v>
      </c>
      <c r="F24" s="727">
        <v>1</v>
      </c>
      <c r="G24" s="724">
        <v>43</v>
      </c>
      <c r="H24" s="725">
        <v>37</v>
      </c>
      <c r="I24" s="726">
        <v>1</v>
      </c>
      <c r="J24" s="727">
        <v>5</v>
      </c>
    </row>
    <row r="25" spans="1:10" ht="17.100000000000001" customHeight="1">
      <c r="A25" s="728"/>
      <c r="B25" s="723" t="s">
        <v>431</v>
      </c>
      <c r="C25" s="724">
        <v>248</v>
      </c>
      <c r="D25" s="725">
        <v>220</v>
      </c>
      <c r="E25" s="726">
        <v>25</v>
      </c>
      <c r="F25" s="727">
        <v>3</v>
      </c>
      <c r="G25" s="724">
        <v>244</v>
      </c>
      <c r="H25" s="725">
        <v>209</v>
      </c>
      <c r="I25" s="726">
        <v>13</v>
      </c>
      <c r="J25" s="727">
        <v>22</v>
      </c>
    </row>
    <row r="26" spans="1:10" ht="17.100000000000001" customHeight="1">
      <c r="A26" s="728"/>
      <c r="B26" s="723" t="s">
        <v>432</v>
      </c>
      <c r="C26" s="724">
        <v>290</v>
      </c>
      <c r="D26" s="725">
        <v>240</v>
      </c>
      <c r="E26" s="726">
        <v>40</v>
      </c>
      <c r="F26" s="727">
        <v>10</v>
      </c>
      <c r="G26" s="724">
        <v>256</v>
      </c>
      <c r="H26" s="725">
        <v>228</v>
      </c>
      <c r="I26" s="726">
        <v>20</v>
      </c>
      <c r="J26" s="727">
        <v>8</v>
      </c>
    </row>
    <row r="27" spans="1:10" ht="17.100000000000001" customHeight="1">
      <c r="A27" s="728"/>
      <c r="B27" s="723" t="s">
        <v>433</v>
      </c>
      <c r="C27" s="724">
        <v>98</v>
      </c>
      <c r="D27" s="725">
        <v>78</v>
      </c>
      <c r="E27" s="726">
        <v>18</v>
      </c>
      <c r="F27" s="727">
        <v>2</v>
      </c>
      <c r="G27" s="724">
        <v>87</v>
      </c>
      <c r="H27" s="725">
        <v>77</v>
      </c>
      <c r="I27" s="726">
        <v>3</v>
      </c>
      <c r="J27" s="727">
        <v>7</v>
      </c>
    </row>
    <row r="28" spans="1:10" ht="17.100000000000001" customHeight="1">
      <c r="A28" s="728"/>
      <c r="B28" s="723" t="s">
        <v>434</v>
      </c>
      <c r="C28" s="724">
        <v>336</v>
      </c>
      <c r="D28" s="725">
        <v>325</v>
      </c>
      <c r="E28" s="726">
        <v>4</v>
      </c>
      <c r="F28" s="727">
        <v>6</v>
      </c>
      <c r="G28" s="724">
        <v>326</v>
      </c>
      <c r="H28" s="725">
        <v>317</v>
      </c>
      <c r="I28" s="726">
        <v>2</v>
      </c>
      <c r="J28" s="727">
        <v>7</v>
      </c>
    </row>
    <row r="29" spans="1:10" ht="17.100000000000001" customHeight="1">
      <c r="A29" s="728"/>
      <c r="B29" s="723" t="s">
        <v>435</v>
      </c>
      <c r="C29" s="724">
        <v>256</v>
      </c>
      <c r="D29" s="725">
        <v>245</v>
      </c>
      <c r="E29" s="726">
        <v>1</v>
      </c>
      <c r="F29" s="727">
        <v>10</v>
      </c>
      <c r="G29" s="724">
        <v>243</v>
      </c>
      <c r="H29" s="725">
        <v>229</v>
      </c>
      <c r="I29" s="726">
        <v>2</v>
      </c>
      <c r="J29" s="727">
        <v>12</v>
      </c>
    </row>
    <row r="30" spans="1:10" ht="17.100000000000001" customHeight="1">
      <c r="A30" s="728"/>
      <c r="B30" s="723" t="s">
        <v>436</v>
      </c>
      <c r="C30" s="724">
        <v>456</v>
      </c>
      <c r="D30" s="725">
        <v>444</v>
      </c>
      <c r="E30" s="729">
        <v>4</v>
      </c>
      <c r="F30" s="727">
        <v>8</v>
      </c>
      <c r="G30" s="724">
        <v>453</v>
      </c>
      <c r="H30" s="725">
        <v>435</v>
      </c>
      <c r="I30" s="729">
        <v>2</v>
      </c>
      <c r="J30" s="727">
        <v>15</v>
      </c>
    </row>
    <row r="31" spans="1:10" ht="17.100000000000001" customHeight="1">
      <c r="A31" s="728"/>
      <c r="B31" s="723" t="s">
        <v>437</v>
      </c>
      <c r="C31" s="724">
        <v>355</v>
      </c>
      <c r="D31" s="725">
        <v>340</v>
      </c>
      <c r="E31" s="726">
        <v>3</v>
      </c>
      <c r="F31" s="727">
        <v>12</v>
      </c>
      <c r="G31" s="724">
        <v>350</v>
      </c>
      <c r="H31" s="725">
        <v>330</v>
      </c>
      <c r="I31" s="726">
        <v>3</v>
      </c>
      <c r="J31" s="727">
        <v>17</v>
      </c>
    </row>
    <row r="32" spans="1:10" ht="17.100000000000001" customHeight="1">
      <c r="A32" s="728"/>
      <c r="B32" s="723" t="s">
        <v>438</v>
      </c>
      <c r="C32" s="724">
        <v>322</v>
      </c>
      <c r="D32" s="725">
        <v>302</v>
      </c>
      <c r="E32" s="726">
        <v>4</v>
      </c>
      <c r="F32" s="727">
        <v>16</v>
      </c>
      <c r="G32" s="724">
        <v>297</v>
      </c>
      <c r="H32" s="725">
        <v>293</v>
      </c>
      <c r="I32" s="726">
        <v>1</v>
      </c>
      <c r="J32" s="727">
        <v>2</v>
      </c>
    </row>
    <row r="33" spans="1:11" ht="17.100000000000001" customHeight="1">
      <c r="A33" s="728"/>
      <c r="B33" s="723" t="s">
        <v>439</v>
      </c>
      <c r="C33" s="724">
        <v>170</v>
      </c>
      <c r="D33" s="725">
        <v>166</v>
      </c>
      <c r="E33" s="729">
        <v>2</v>
      </c>
      <c r="F33" s="727">
        <v>2</v>
      </c>
      <c r="G33" s="724">
        <v>171</v>
      </c>
      <c r="H33" s="725">
        <v>163</v>
      </c>
      <c r="I33" s="729">
        <v>2</v>
      </c>
      <c r="J33" s="727">
        <v>6</v>
      </c>
    </row>
    <row r="34" spans="1:11" ht="17.100000000000001" customHeight="1">
      <c r="A34" s="728"/>
      <c r="B34" s="723" t="s">
        <v>440</v>
      </c>
      <c r="C34" s="724">
        <v>243</v>
      </c>
      <c r="D34" s="725">
        <v>208</v>
      </c>
      <c r="E34" s="726">
        <v>27</v>
      </c>
      <c r="F34" s="727">
        <v>8</v>
      </c>
      <c r="G34" s="724">
        <v>240</v>
      </c>
      <c r="H34" s="725">
        <v>223</v>
      </c>
      <c r="I34" s="726">
        <v>10</v>
      </c>
      <c r="J34" s="727">
        <v>7</v>
      </c>
    </row>
    <row r="35" spans="1:11" ht="17.100000000000001" customHeight="1">
      <c r="A35" s="728"/>
      <c r="B35" s="723" t="s">
        <v>441</v>
      </c>
      <c r="C35" s="724">
        <v>208</v>
      </c>
      <c r="D35" s="725">
        <v>177</v>
      </c>
      <c r="E35" s="726">
        <v>30</v>
      </c>
      <c r="F35" s="727">
        <v>1</v>
      </c>
      <c r="G35" s="724">
        <v>193</v>
      </c>
      <c r="H35" s="725">
        <v>183</v>
      </c>
      <c r="I35" s="726">
        <v>2</v>
      </c>
      <c r="J35" s="727">
        <v>7</v>
      </c>
    </row>
    <row r="36" spans="1:11" ht="17.100000000000001" customHeight="1">
      <c r="A36" s="728"/>
      <c r="B36" s="723" t="s">
        <v>442</v>
      </c>
      <c r="C36" s="724">
        <v>224</v>
      </c>
      <c r="D36" s="725">
        <v>185</v>
      </c>
      <c r="E36" s="726">
        <v>27</v>
      </c>
      <c r="F36" s="727">
        <v>12</v>
      </c>
      <c r="G36" s="724">
        <v>226</v>
      </c>
      <c r="H36" s="725">
        <v>197</v>
      </c>
      <c r="I36" s="726">
        <v>13</v>
      </c>
      <c r="J36" s="727">
        <v>16</v>
      </c>
    </row>
    <row r="37" spans="1:11" ht="17.100000000000001" customHeight="1" thickBot="1">
      <c r="A37" s="732"/>
      <c r="B37" s="733" t="s">
        <v>443</v>
      </c>
      <c r="C37" s="734">
        <v>259</v>
      </c>
      <c r="D37" s="735">
        <v>221</v>
      </c>
      <c r="E37" s="736">
        <v>33</v>
      </c>
      <c r="F37" s="737">
        <v>5</v>
      </c>
      <c r="G37" s="734">
        <v>276</v>
      </c>
      <c r="H37" s="735">
        <v>260</v>
      </c>
      <c r="I37" s="736">
        <v>5</v>
      </c>
      <c r="J37" s="737">
        <v>10</v>
      </c>
    </row>
    <row r="38" spans="1:11" ht="13.5" customHeight="1">
      <c r="A38" s="53" t="s">
        <v>444</v>
      </c>
      <c r="B38" s="54"/>
      <c r="C38" s="54"/>
      <c r="D38" s="54"/>
      <c r="E38" s="54"/>
      <c r="F38" s="54"/>
      <c r="G38" s="54"/>
      <c r="H38" s="54"/>
      <c r="I38" s="738"/>
      <c r="J38" s="739"/>
    </row>
    <row r="39" spans="1:11" ht="13.5" customHeight="1">
      <c r="A39" s="53"/>
      <c r="B39" s="54"/>
      <c r="C39" s="54"/>
      <c r="D39" s="54"/>
      <c r="E39" s="54"/>
      <c r="F39" s="54"/>
      <c r="G39" s="54"/>
      <c r="H39" s="54"/>
      <c r="I39" s="740"/>
      <c r="J39" s="722"/>
    </row>
    <row r="40" spans="1:11" ht="18" customHeight="1">
      <c r="A40" s="741" t="s">
        <v>445</v>
      </c>
      <c r="B40" s="54"/>
      <c r="C40" s="54"/>
      <c r="D40" s="54"/>
      <c r="E40" s="54"/>
      <c r="F40" s="54"/>
      <c r="G40" s="54"/>
      <c r="H40" s="54"/>
      <c r="I40" s="54"/>
      <c r="J40" s="54"/>
    </row>
    <row r="41" spans="1:11" ht="18" customHeight="1" thickBot="1">
      <c r="A41" s="1"/>
      <c r="C41" s="54"/>
      <c r="D41" s="54"/>
      <c r="E41" s="54"/>
      <c r="F41" s="54"/>
      <c r="G41" s="54"/>
      <c r="H41" s="54"/>
      <c r="I41" s="54"/>
      <c r="J41" s="742" t="s">
        <v>446</v>
      </c>
    </row>
    <row r="42" spans="1:11" ht="18" customHeight="1">
      <c r="A42" s="743" t="s">
        <v>233</v>
      </c>
      <c r="B42" s="744"/>
      <c r="C42" s="168" t="s">
        <v>447</v>
      </c>
      <c r="D42" s="168" t="s">
        <v>448</v>
      </c>
      <c r="E42" s="168" t="s">
        <v>449</v>
      </c>
      <c r="F42" s="168" t="s">
        <v>450</v>
      </c>
      <c r="G42" s="745" t="s">
        <v>451</v>
      </c>
      <c r="H42" s="168" t="s">
        <v>452</v>
      </c>
      <c r="I42" s="168" t="s">
        <v>453</v>
      </c>
      <c r="J42" s="168" t="s">
        <v>454</v>
      </c>
    </row>
    <row r="43" spans="1:11" ht="18" customHeight="1">
      <c r="A43" s="746" t="s">
        <v>455</v>
      </c>
      <c r="B43" s="747"/>
      <c r="C43" s="748">
        <v>1.1000000000000001</v>
      </c>
      <c r="D43" s="748">
        <v>6.5</v>
      </c>
      <c r="E43" s="748">
        <v>15.4</v>
      </c>
      <c r="F43" s="748">
        <v>13.2</v>
      </c>
      <c r="G43" s="749">
        <v>5.3</v>
      </c>
      <c r="H43" s="748">
        <v>0.8</v>
      </c>
      <c r="I43" s="750">
        <v>0</v>
      </c>
      <c r="J43" s="750">
        <v>42.3</v>
      </c>
      <c r="K43" s="751"/>
    </row>
    <row r="44" spans="1:11" ht="18" customHeight="1">
      <c r="A44" s="752" t="s">
        <v>456</v>
      </c>
      <c r="B44" s="753"/>
      <c r="C44" s="748">
        <v>0.1</v>
      </c>
      <c r="D44" s="748">
        <v>3.2</v>
      </c>
      <c r="E44" s="748">
        <v>12.9</v>
      </c>
      <c r="F44" s="748">
        <v>23.4</v>
      </c>
      <c r="G44" s="749">
        <v>14.2</v>
      </c>
      <c r="H44" s="748">
        <v>3.9</v>
      </c>
      <c r="I44" s="754">
        <v>0</v>
      </c>
      <c r="J44" s="755">
        <v>57.7</v>
      </c>
      <c r="K44" s="751"/>
    </row>
    <row r="45" spans="1:11" ht="18" customHeight="1">
      <c r="A45" s="756" t="s">
        <v>457</v>
      </c>
      <c r="B45" s="757"/>
      <c r="C45" s="748">
        <v>0</v>
      </c>
      <c r="D45" s="748">
        <v>0</v>
      </c>
      <c r="E45" s="748">
        <v>0</v>
      </c>
      <c r="F45" s="748">
        <v>0</v>
      </c>
      <c r="G45" s="749">
        <v>0</v>
      </c>
      <c r="H45" s="748">
        <v>0</v>
      </c>
      <c r="I45" s="750">
        <v>0</v>
      </c>
      <c r="J45" s="750">
        <v>0</v>
      </c>
      <c r="K45" s="751"/>
    </row>
    <row r="46" spans="1:11" ht="18" customHeight="1" thickBot="1">
      <c r="A46" s="758" t="s">
        <v>458</v>
      </c>
      <c r="B46" s="759"/>
      <c r="C46" s="760">
        <v>1.2</v>
      </c>
      <c r="D46" s="761">
        <v>9.6999999999999993</v>
      </c>
      <c r="E46" s="761">
        <v>28.3</v>
      </c>
      <c r="F46" s="761">
        <v>36.6</v>
      </c>
      <c r="G46" s="760">
        <v>19.5</v>
      </c>
      <c r="H46" s="760">
        <v>4.7</v>
      </c>
      <c r="I46" s="761">
        <v>0</v>
      </c>
      <c r="J46" s="762">
        <v>100</v>
      </c>
      <c r="K46" s="751"/>
    </row>
    <row r="47" spans="1:11" ht="19.5" customHeight="1">
      <c r="A47" s="187" t="s">
        <v>444</v>
      </c>
      <c r="B47" s="51"/>
      <c r="C47" s="54"/>
      <c r="D47" s="54"/>
      <c r="E47" s="54"/>
      <c r="F47" s="54"/>
      <c r="G47" s="54"/>
      <c r="H47" s="52"/>
      <c r="I47" s="54"/>
      <c r="J47" s="52"/>
    </row>
  </sheetData>
  <mergeCells count="9">
    <mergeCell ref="A44:B44"/>
    <mergeCell ref="A45:B45"/>
    <mergeCell ref="A46:B46"/>
    <mergeCell ref="C3:F3"/>
    <mergeCell ref="G3:J3"/>
    <mergeCell ref="A4:B4"/>
    <mergeCell ref="A5:B5"/>
    <mergeCell ref="A42:B42"/>
    <mergeCell ref="A43:B43"/>
  </mergeCells>
  <phoneticPr fontId="3"/>
  <printOptions gridLinesSet="0"/>
  <pageMargins left="0.78740157480314965" right="0.78740157480314965" top="0.78740157480314965" bottom="0.78740157480314965" header="0" footer="0"/>
  <pageSetup paperSize="9" firstPageNumber="155" pageOrder="overThenDown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0"/>
  <sheetViews>
    <sheetView view="pageBreakPreview" zoomScaleNormal="100" zoomScaleSheetLayoutView="100" workbookViewId="0">
      <selection activeCell="F28" sqref="F28"/>
    </sheetView>
  </sheetViews>
  <sheetFormatPr defaultColWidth="10.375" defaultRowHeight="10.5" customHeight="1"/>
  <cols>
    <col min="1" max="1" width="10.5" style="2" customWidth="1"/>
    <col min="2" max="14" width="5.25" style="2" customWidth="1"/>
    <col min="15" max="40" width="3.375" style="2" customWidth="1"/>
    <col min="41" max="256" width="10.375" style="2"/>
    <col min="257" max="257" width="10.5" style="2" customWidth="1"/>
    <col min="258" max="270" width="5.25" style="2" customWidth="1"/>
    <col min="271" max="296" width="3.375" style="2" customWidth="1"/>
    <col min="297" max="512" width="10.375" style="2"/>
    <col min="513" max="513" width="10.5" style="2" customWidth="1"/>
    <col min="514" max="526" width="5.25" style="2" customWidth="1"/>
    <col min="527" max="552" width="3.375" style="2" customWidth="1"/>
    <col min="553" max="768" width="10.375" style="2"/>
    <col min="769" max="769" width="10.5" style="2" customWidth="1"/>
    <col min="770" max="782" width="5.25" style="2" customWidth="1"/>
    <col min="783" max="808" width="3.375" style="2" customWidth="1"/>
    <col min="809" max="1024" width="10.375" style="2"/>
    <col min="1025" max="1025" width="10.5" style="2" customWidth="1"/>
    <col min="1026" max="1038" width="5.25" style="2" customWidth="1"/>
    <col min="1039" max="1064" width="3.375" style="2" customWidth="1"/>
    <col min="1065" max="1280" width="10.375" style="2"/>
    <col min="1281" max="1281" width="10.5" style="2" customWidth="1"/>
    <col min="1282" max="1294" width="5.25" style="2" customWidth="1"/>
    <col min="1295" max="1320" width="3.375" style="2" customWidth="1"/>
    <col min="1321" max="1536" width="10.375" style="2"/>
    <col min="1537" max="1537" width="10.5" style="2" customWidth="1"/>
    <col min="1538" max="1550" width="5.25" style="2" customWidth="1"/>
    <col min="1551" max="1576" width="3.375" style="2" customWidth="1"/>
    <col min="1577" max="1792" width="10.375" style="2"/>
    <col min="1793" max="1793" width="10.5" style="2" customWidth="1"/>
    <col min="1794" max="1806" width="5.25" style="2" customWidth="1"/>
    <col min="1807" max="1832" width="3.375" style="2" customWidth="1"/>
    <col min="1833" max="2048" width="10.375" style="2"/>
    <col min="2049" max="2049" width="10.5" style="2" customWidth="1"/>
    <col min="2050" max="2062" width="5.25" style="2" customWidth="1"/>
    <col min="2063" max="2088" width="3.375" style="2" customWidth="1"/>
    <col min="2089" max="2304" width="10.375" style="2"/>
    <col min="2305" max="2305" width="10.5" style="2" customWidth="1"/>
    <col min="2306" max="2318" width="5.25" style="2" customWidth="1"/>
    <col min="2319" max="2344" width="3.375" style="2" customWidth="1"/>
    <col min="2345" max="2560" width="10.375" style="2"/>
    <col min="2561" max="2561" width="10.5" style="2" customWidth="1"/>
    <col min="2562" max="2574" width="5.25" style="2" customWidth="1"/>
    <col min="2575" max="2600" width="3.375" style="2" customWidth="1"/>
    <col min="2601" max="2816" width="10.375" style="2"/>
    <col min="2817" max="2817" width="10.5" style="2" customWidth="1"/>
    <col min="2818" max="2830" width="5.25" style="2" customWidth="1"/>
    <col min="2831" max="2856" width="3.375" style="2" customWidth="1"/>
    <col min="2857" max="3072" width="10.375" style="2"/>
    <col min="3073" max="3073" width="10.5" style="2" customWidth="1"/>
    <col min="3074" max="3086" width="5.25" style="2" customWidth="1"/>
    <col min="3087" max="3112" width="3.375" style="2" customWidth="1"/>
    <col min="3113" max="3328" width="10.375" style="2"/>
    <col min="3329" max="3329" width="10.5" style="2" customWidth="1"/>
    <col min="3330" max="3342" width="5.25" style="2" customWidth="1"/>
    <col min="3343" max="3368" width="3.375" style="2" customWidth="1"/>
    <col min="3369" max="3584" width="10.375" style="2"/>
    <col min="3585" max="3585" width="10.5" style="2" customWidth="1"/>
    <col min="3586" max="3598" width="5.25" style="2" customWidth="1"/>
    <col min="3599" max="3624" width="3.375" style="2" customWidth="1"/>
    <col min="3625" max="3840" width="10.375" style="2"/>
    <col min="3841" max="3841" width="10.5" style="2" customWidth="1"/>
    <col min="3842" max="3854" width="5.25" style="2" customWidth="1"/>
    <col min="3855" max="3880" width="3.375" style="2" customWidth="1"/>
    <col min="3881" max="4096" width="10.375" style="2"/>
    <col min="4097" max="4097" width="10.5" style="2" customWidth="1"/>
    <col min="4098" max="4110" width="5.25" style="2" customWidth="1"/>
    <col min="4111" max="4136" width="3.375" style="2" customWidth="1"/>
    <col min="4137" max="4352" width="10.375" style="2"/>
    <col min="4353" max="4353" width="10.5" style="2" customWidth="1"/>
    <col min="4354" max="4366" width="5.25" style="2" customWidth="1"/>
    <col min="4367" max="4392" width="3.375" style="2" customWidth="1"/>
    <col min="4393" max="4608" width="10.375" style="2"/>
    <col min="4609" max="4609" width="10.5" style="2" customWidth="1"/>
    <col min="4610" max="4622" width="5.25" style="2" customWidth="1"/>
    <col min="4623" max="4648" width="3.375" style="2" customWidth="1"/>
    <col min="4649" max="4864" width="10.375" style="2"/>
    <col min="4865" max="4865" width="10.5" style="2" customWidth="1"/>
    <col min="4866" max="4878" width="5.25" style="2" customWidth="1"/>
    <col min="4879" max="4904" width="3.375" style="2" customWidth="1"/>
    <col min="4905" max="5120" width="10.375" style="2"/>
    <col min="5121" max="5121" width="10.5" style="2" customWidth="1"/>
    <col min="5122" max="5134" width="5.25" style="2" customWidth="1"/>
    <col min="5135" max="5160" width="3.375" style="2" customWidth="1"/>
    <col min="5161" max="5376" width="10.375" style="2"/>
    <col min="5377" max="5377" width="10.5" style="2" customWidth="1"/>
    <col min="5378" max="5390" width="5.25" style="2" customWidth="1"/>
    <col min="5391" max="5416" width="3.375" style="2" customWidth="1"/>
    <col min="5417" max="5632" width="10.375" style="2"/>
    <col min="5633" max="5633" width="10.5" style="2" customWidth="1"/>
    <col min="5634" max="5646" width="5.25" style="2" customWidth="1"/>
    <col min="5647" max="5672" width="3.375" style="2" customWidth="1"/>
    <col min="5673" max="5888" width="10.375" style="2"/>
    <col min="5889" max="5889" width="10.5" style="2" customWidth="1"/>
    <col min="5890" max="5902" width="5.25" style="2" customWidth="1"/>
    <col min="5903" max="5928" width="3.375" style="2" customWidth="1"/>
    <col min="5929" max="6144" width="10.375" style="2"/>
    <col min="6145" max="6145" width="10.5" style="2" customWidth="1"/>
    <col min="6146" max="6158" width="5.25" style="2" customWidth="1"/>
    <col min="6159" max="6184" width="3.375" style="2" customWidth="1"/>
    <col min="6185" max="6400" width="10.375" style="2"/>
    <col min="6401" max="6401" width="10.5" style="2" customWidth="1"/>
    <col min="6402" max="6414" width="5.25" style="2" customWidth="1"/>
    <col min="6415" max="6440" width="3.375" style="2" customWidth="1"/>
    <col min="6441" max="6656" width="10.375" style="2"/>
    <col min="6657" max="6657" width="10.5" style="2" customWidth="1"/>
    <col min="6658" max="6670" width="5.25" style="2" customWidth="1"/>
    <col min="6671" max="6696" width="3.375" style="2" customWidth="1"/>
    <col min="6697" max="6912" width="10.375" style="2"/>
    <col min="6913" max="6913" width="10.5" style="2" customWidth="1"/>
    <col min="6914" max="6926" width="5.25" style="2" customWidth="1"/>
    <col min="6927" max="6952" width="3.375" style="2" customWidth="1"/>
    <col min="6953" max="7168" width="10.375" style="2"/>
    <col min="7169" max="7169" width="10.5" style="2" customWidth="1"/>
    <col min="7170" max="7182" width="5.25" style="2" customWidth="1"/>
    <col min="7183" max="7208" width="3.375" style="2" customWidth="1"/>
    <col min="7209" max="7424" width="10.375" style="2"/>
    <col min="7425" max="7425" width="10.5" style="2" customWidth="1"/>
    <col min="7426" max="7438" width="5.25" style="2" customWidth="1"/>
    <col min="7439" max="7464" width="3.375" style="2" customWidth="1"/>
    <col min="7465" max="7680" width="10.375" style="2"/>
    <col min="7681" max="7681" width="10.5" style="2" customWidth="1"/>
    <col min="7682" max="7694" width="5.25" style="2" customWidth="1"/>
    <col min="7695" max="7720" width="3.375" style="2" customWidth="1"/>
    <col min="7721" max="7936" width="10.375" style="2"/>
    <col min="7937" max="7937" width="10.5" style="2" customWidth="1"/>
    <col min="7938" max="7950" width="5.25" style="2" customWidth="1"/>
    <col min="7951" max="7976" width="3.375" style="2" customWidth="1"/>
    <col min="7977" max="8192" width="10.375" style="2"/>
    <col min="8193" max="8193" width="10.5" style="2" customWidth="1"/>
    <col min="8194" max="8206" width="5.25" style="2" customWidth="1"/>
    <col min="8207" max="8232" width="3.375" style="2" customWidth="1"/>
    <col min="8233" max="8448" width="10.375" style="2"/>
    <col min="8449" max="8449" width="10.5" style="2" customWidth="1"/>
    <col min="8450" max="8462" width="5.25" style="2" customWidth="1"/>
    <col min="8463" max="8488" width="3.375" style="2" customWidth="1"/>
    <col min="8489" max="8704" width="10.375" style="2"/>
    <col min="8705" max="8705" width="10.5" style="2" customWidth="1"/>
    <col min="8706" max="8718" width="5.25" style="2" customWidth="1"/>
    <col min="8719" max="8744" width="3.375" style="2" customWidth="1"/>
    <col min="8745" max="8960" width="10.375" style="2"/>
    <col min="8961" max="8961" width="10.5" style="2" customWidth="1"/>
    <col min="8962" max="8974" width="5.25" style="2" customWidth="1"/>
    <col min="8975" max="9000" width="3.375" style="2" customWidth="1"/>
    <col min="9001" max="9216" width="10.375" style="2"/>
    <col min="9217" max="9217" width="10.5" style="2" customWidth="1"/>
    <col min="9218" max="9230" width="5.25" style="2" customWidth="1"/>
    <col min="9231" max="9256" width="3.375" style="2" customWidth="1"/>
    <col min="9257" max="9472" width="10.375" style="2"/>
    <col min="9473" max="9473" width="10.5" style="2" customWidth="1"/>
    <col min="9474" max="9486" width="5.25" style="2" customWidth="1"/>
    <col min="9487" max="9512" width="3.375" style="2" customWidth="1"/>
    <col min="9513" max="9728" width="10.375" style="2"/>
    <col min="9729" max="9729" width="10.5" style="2" customWidth="1"/>
    <col min="9730" max="9742" width="5.25" style="2" customWidth="1"/>
    <col min="9743" max="9768" width="3.375" style="2" customWidth="1"/>
    <col min="9769" max="9984" width="10.375" style="2"/>
    <col min="9985" max="9985" width="10.5" style="2" customWidth="1"/>
    <col min="9986" max="9998" width="5.25" style="2" customWidth="1"/>
    <col min="9999" max="10024" width="3.375" style="2" customWidth="1"/>
    <col min="10025" max="10240" width="10.375" style="2"/>
    <col min="10241" max="10241" width="10.5" style="2" customWidth="1"/>
    <col min="10242" max="10254" width="5.25" style="2" customWidth="1"/>
    <col min="10255" max="10280" width="3.375" style="2" customWidth="1"/>
    <col min="10281" max="10496" width="10.375" style="2"/>
    <col min="10497" max="10497" width="10.5" style="2" customWidth="1"/>
    <col min="10498" max="10510" width="5.25" style="2" customWidth="1"/>
    <col min="10511" max="10536" width="3.375" style="2" customWidth="1"/>
    <col min="10537" max="10752" width="10.375" style="2"/>
    <col min="10753" max="10753" width="10.5" style="2" customWidth="1"/>
    <col min="10754" max="10766" width="5.25" style="2" customWidth="1"/>
    <col min="10767" max="10792" width="3.375" style="2" customWidth="1"/>
    <col min="10793" max="11008" width="10.375" style="2"/>
    <col min="11009" max="11009" width="10.5" style="2" customWidth="1"/>
    <col min="11010" max="11022" width="5.25" style="2" customWidth="1"/>
    <col min="11023" max="11048" width="3.375" style="2" customWidth="1"/>
    <col min="11049" max="11264" width="10.375" style="2"/>
    <col min="11265" max="11265" width="10.5" style="2" customWidth="1"/>
    <col min="11266" max="11278" width="5.25" style="2" customWidth="1"/>
    <col min="11279" max="11304" width="3.375" style="2" customWidth="1"/>
    <col min="11305" max="11520" width="10.375" style="2"/>
    <col min="11521" max="11521" width="10.5" style="2" customWidth="1"/>
    <col min="11522" max="11534" width="5.25" style="2" customWidth="1"/>
    <col min="11535" max="11560" width="3.375" style="2" customWidth="1"/>
    <col min="11561" max="11776" width="10.375" style="2"/>
    <col min="11777" max="11777" width="10.5" style="2" customWidth="1"/>
    <col min="11778" max="11790" width="5.25" style="2" customWidth="1"/>
    <col min="11791" max="11816" width="3.375" style="2" customWidth="1"/>
    <col min="11817" max="12032" width="10.375" style="2"/>
    <col min="12033" max="12033" width="10.5" style="2" customWidth="1"/>
    <col min="12034" max="12046" width="5.25" style="2" customWidth="1"/>
    <col min="12047" max="12072" width="3.375" style="2" customWidth="1"/>
    <col min="12073" max="12288" width="10.375" style="2"/>
    <col min="12289" max="12289" width="10.5" style="2" customWidth="1"/>
    <col min="12290" max="12302" width="5.25" style="2" customWidth="1"/>
    <col min="12303" max="12328" width="3.375" style="2" customWidth="1"/>
    <col min="12329" max="12544" width="10.375" style="2"/>
    <col min="12545" max="12545" width="10.5" style="2" customWidth="1"/>
    <col min="12546" max="12558" width="5.25" style="2" customWidth="1"/>
    <col min="12559" max="12584" width="3.375" style="2" customWidth="1"/>
    <col min="12585" max="12800" width="10.375" style="2"/>
    <col min="12801" max="12801" width="10.5" style="2" customWidth="1"/>
    <col min="12802" max="12814" width="5.25" style="2" customWidth="1"/>
    <col min="12815" max="12840" width="3.375" style="2" customWidth="1"/>
    <col min="12841" max="13056" width="10.375" style="2"/>
    <col min="13057" max="13057" width="10.5" style="2" customWidth="1"/>
    <col min="13058" max="13070" width="5.25" style="2" customWidth="1"/>
    <col min="13071" max="13096" width="3.375" style="2" customWidth="1"/>
    <col min="13097" max="13312" width="10.375" style="2"/>
    <col min="13313" max="13313" width="10.5" style="2" customWidth="1"/>
    <col min="13314" max="13326" width="5.25" style="2" customWidth="1"/>
    <col min="13327" max="13352" width="3.375" style="2" customWidth="1"/>
    <col min="13353" max="13568" width="10.375" style="2"/>
    <col min="13569" max="13569" width="10.5" style="2" customWidth="1"/>
    <col min="13570" max="13582" width="5.25" style="2" customWidth="1"/>
    <col min="13583" max="13608" width="3.375" style="2" customWidth="1"/>
    <col min="13609" max="13824" width="10.375" style="2"/>
    <col min="13825" max="13825" width="10.5" style="2" customWidth="1"/>
    <col min="13826" max="13838" width="5.25" style="2" customWidth="1"/>
    <col min="13839" max="13864" width="3.375" style="2" customWidth="1"/>
    <col min="13865" max="14080" width="10.375" style="2"/>
    <col min="14081" max="14081" width="10.5" style="2" customWidth="1"/>
    <col min="14082" max="14094" width="5.25" style="2" customWidth="1"/>
    <col min="14095" max="14120" width="3.375" style="2" customWidth="1"/>
    <col min="14121" max="14336" width="10.375" style="2"/>
    <col min="14337" max="14337" width="10.5" style="2" customWidth="1"/>
    <col min="14338" max="14350" width="5.25" style="2" customWidth="1"/>
    <col min="14351" max="14376" width="3.375" style="2" customWidth="1"/>
    <col min="14377" max="14592" width="10.375" style="2"/>
    <col min="14593" max="14593" width="10.5" style="2" customWidth="1"/>
    <col min="14594" max="14606" width="5.25" style="2" customWidth="1"/>
    <col min="14607" max="14632" width="3.375" style="2" customWidth="1"/>
    <col min="14633" max="14848" width="10.375" style="2"/>
    <col min="14849" max="14849" width="10.5" style="2" customWidth="1"/>
    <col min="14850" max="14862" width="5.25" style="2" customWidth="1"/>
    <col min="14863" max="14888" width="3.375" style="2" customWidth="1"/>
    <col min="14889" max="15104" width="10.375" style="2"/>
    <col min="15105" max="15105" width="10.5" style="2" customWidth="1"/>
    <col min="15106" max="15118" width="5.25" style="2" customWidth="1"/>
    <col min="15119" max="15144" width="3.375" style="2" customWidth="1"/>
    <col min="15145" max="15360" width="10.375" style="2"/>
    <col min="15361" max="15361" width="10.5" style="2" customWidth="1"/>
    <col min="15362" max="15374" width="5.25" style="2" customWidth="1"/>
    <col min="15375" max="15400" width="3.375" style="2" customWidth="1"/>
    <col min="15401" max="15616" width="10.375" style="2"/>
    <col min="15617" max="15617" width="10.5" style="2" customWidth="1"/>
    <col min="15618" max="15630" width="5.25" style="2" customWidth="1"/>
    <col min="15631" max="15656" width="3.375" style="2" customWidth="1"/>
    <col min="15657" max="15872" width="10.375" style="2"/>
    <col min="15873" max="15873" width="10.5" style="2" customWidth="1"/>
    <col min="15874" max="15886" width="5.25" style="2" customWidth="1"/>
    <col min="15887" max="15912" width="3.375" style="2" customWidth="1"/>
    <col min="15913" max="16128" width="10.375" style="2"/>
    <col min="16129" max="16129" width="10.5" style="2" customWidth="1"/>
    <col min="16130" max="16142" width="5.25" style="2" customWidth="1"/>
    <col min="16143" max="16168" width="3.375" style="2" customWidth="1"/>
    <col min="16169" max="16384" width="10.375" style="2"/>
  </cols>
  <sheetData>
    <row r="1" spans="1:42" s="3" customFormat="1" ht="21" customHeight="1">
      <c r="A1" s="484" t="s">
        <v>459</v>
      </c>
      <c r="J1" s="763" t="s">
        <v>460</v>
      </c>
      <c r="K1" s="764"/>
      <c r="L1" s="763"/>
      <c r="M1" s="764"/>
      <c r="T1" s="20"/>
      <c r="X1" s="20"/>
      <c r="Y1" s="20"/>
      <c r="Z1" s="20"/>
      <c r="AA1" s="20"/>
      <c r="AI1" s="765"/>
      <c r="AK1" s="765"/>
      <c r="AL1" s="765"/>
      <c r="AM1" s="765"/>
      <c r="AN1" s="765"/>
    </row>
    <row r="2" spans="1:42" s="3" customFormat="1" ht="7.5" customHeight="1" thickBot="1">
      <c r="A2" s="484"/>
      <c r="B2" s="4"/>
      <c r="C2" s="4"/>
      <c r="D2" s="4"/>
      <c r="E2" s="4"/>
      <c r="F2" s="4"/>
      <c r="G2" s="4"/>
      <c r="H2" s="4"/>
      <c r="I2" s="4"/>
      <c r="J2" s="766"/>
      <c r="K2" s="766"/>
      <c r="L2" s="767"/>
      <c r="M2" s="767"/>
      <c r="N2" s="20"/>
      <c r="O2" s="20"/>
      <c r="P2" s="20"/>
      <c r="Q2" s="768"/>
      <c r="R2" s="20"/>
      <c r="S2" s="20"/>
      <c r="T2" s="20"/>
      <c r="U2" s="768"/>
      <c r="V2" s="20"/>
      <c r="W2" s="20"/>
      <c r="X2" s="20"/>
      <c r="Y2" s="768"/>
      <c r="Z2" s="20"/>
      <c r="AA2" s="20"/>
      <c r="AB2" s="20"/>
      <c r="AC2" s="20"/>
      <c r="AD2" s="20"/>
      <c r="AE2" s="20"/>
      <c r="AF2" s="20"/>
      <c r="AG2" s="768"/>
      <c r="AH2" s="765"/>
      <c r="AI2" s="765"/>
      <c r="AJ2" s="765"/>
      <c r="AK2" s="765"/>
      <c r="AL2" s="765"/>
      <c r="AM2" s="765"/>
      <c r="AN2" s="765"/>
    </row>
    <row r="3" spans="1:42" s="3" customFormat="1" ht="18" customHeight="1">
      <c r="A3" s="769" t="s">
        <v>461</v>
      </c>
      <c r="B3" s="121" t="s">
        <v>13</v>
      </c>
      <c r="C3" s="537"/>
      <c r="D3" s="121">
        <v>24</v>
      </c>
      <c r="E3" s="537"/>
      <c r="F3" s="121">
        <v>25</v>
      </c>
      <c r="G3" s="537"/>
      <c r="H3" s="121">
        <v>26</v>
      </c>
      <c r="I3" s="120"/>
      <c r="J3" s="121">
        <v>27</v>
      </c>
      <c r="K3" s="1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42" s="3" customFormat="1" ht="15.75" customHeight="1">
      <c r="A4" s="770" t="s">
        <v>462</v>
      </c>
      <c r="B4" s="771">
        <v>44.3</v>
      </c>
      <c r="C4" s="771"/>
      <c r="D4" s="771">
        <v>41.6</v>
      </c>
      <c r="E4" s="771"/>
      <c r="F4" s="771">
        <v>45</v>
      </c>
      <c r="G4" s="771"/>
      <c r="H4" s="771">
        <v>45.6</v>
      </c>
      <c r="I4" s="771"/>
      <c r="J4" s="771">
        <v>42.3</v>
      </c>
      <c r="K4" s="771"/>
      <c r="L4" s="772"/>
      <c r="M4" s="772"/>
      <c r="N4" s="20"/>
      <c r="O4" s="20"/>
      <c r="P4" s="20"/>
      <c r="Q4" s="772"/>
      <c r="R4" s="772"/>
      <c r="S4" s="772"/>
      <c r="T4" s="772"/>
      <c r="U4" s="772"/>
      <c r="V4" s="20"/>
      <c r="W4" s="20"/>
      <c r="X4" s="20"/>
      <c r="Y4" s="772"/>
      <c r="Z4" s="772"/>
      <c r="AA4" s="772"/>
      <c r="AB4" s="772"/>
      <c r="AC4" s="772"/>
      <c r="AD4" s="772"/>
      <c r="AE4" s="772"/>
      <c r="AF4" s="772"/>
      <c r="AG4" s="772"/>
      <c r="AH4" s="772"/>
      <c r="AI4" s="772"/>
      <c r="AJ4" s="772"/>
    </row>
    <row r="5" spans="1:42" s="3" customFormat="1" ht="15.75" customHeight="1">
      <c r="A5" s="773" t="s">
        <v>463</v>
      </c>
      <c r="B5" s="774">
        <v>40.5</v>
      </c>
      <c r="C5" s="774"/>
      <c r="D5" s="774">
        <v>39.6</v>
      </c>
      <c r="E5" s="774"/>
      <c r="F5" s="774">
        <v>37.4</v>
      </c>
      <c r="G5" s="774"/>
      <c r="H5" s="774">
        <v>36.1</v>
      </c>
      <c r="I5" s="774"/>
      <c r="J5" s="774">
        <v>41</v>
      </c>
      <c r="K5" s="774"/>
      <c r="L5" s="772"/>
      <c r="M5" s="775"/>
      <c r="N5" s="20"/>
      <c r="O5" s="20"/>
      <c r="P5" s="20"/>
      <c r="Q5" s="772"/>
      <c r="R5" s="772"/>
      <c r="S5" s="772"/>
      <c r="T5" s="772"/>
      <c r="U5" s="775"/>
      <c r="V5" s="20"/>
      <c r="W5" s="20"/>
      <c r="X5" s="20"/>
      <c r="Y5" s="772"/>
      <c r="Z5" s="772"/>
      <c r="AA5" s="772"/>
      <c r="AB5" s="772"/>
      <c r="AC5" s="775"/>
      <c r="AD5" s="775"/>
      <c r="AE5" s="772"/>
      <c r="AF5" s="772"/>
      <c r="AG5" s="772"/>
      <c r="AH5" s="772"/>
      <c r="AI5" s="772"/>
      <c r="AJ5" s="772"/>
    </row>
    <row r="6" spans="1:42" s="3" customFormat="1" ht="15.75" customHeight="1">
      <c r="A6" s="773" t="s">
        <v>464</v>
      </c>
      <c r="B6" s="774">
        <v>13.1</v>
      </c>
      <c r="C6" s="774"/>
      <c r="D6" s="774">
        <v>15.5</v>
      </c>
      <c r="E6" s="774"/>
      <c r="F6" s="774">
        <v>14.7</v>
      </c>
      <c r="G6" s="774"/>
      <c r="H6" s="774">
        <v>15.3</v>
      </c>
      <c r="I6" s="774"/>
      <c r="J6" s="774">
        <v>13.5</v>
      </c>
      <c r="K6" s="774"/>
      <c r="L6" s="772"/>
      <c r="M6" s="775"/>
      <c r="N6" s="20"/>
      <c r="O6" s="20"/>
      <c r="P6" s="20"/>
      <c r="Q6" s="772"/>
      <c r="R6" s="772"/>
      <c r="S6" s="772"/>
      <c r="T6" s="772"/>
      <c r="U6" s="775"/>
      <c r="V6" s="20"/>
      <c r="W6" s="20"/>
      <c r="X6" s="20"/>
      <c r="Y6" s="772"/>
      <c r="Z6" s="772"/>
      <c r="AA6" s="772"/>
      <c r="AB6" s="772"/>
      <c r="AC6" s="775"/>
      <c r="AD6" s="775"/>
      <c r="AE6" s="772"/>
      <c r="AF6" s="772"/>
      <c r="AG6" s="772"/>
      <c r="AH6" s="772"/>
      <c r="AI6" s="772"/>
      <c r="AJ6" s="772"/>
    </row>
    <row r="7" spans="1:42" s="3" customFormat="1" ht="15.75" customHeight="1">
      <c r="A7" s="773" t="s">
        <v>465</v>
      </c>
      <c r="B7" s="774">
        <v>2.1</v>
      </c>
      <c r="C7" s="774"/>
      <c r="D7" s="774">
        <v>3.3</v>
      </c>
      <c r="E7" s="774"/>
      <c r="F7" s="774">
        <v>2.8</v>
      </c>
      <c r="G7" s="774"/>
      <c r="H7" s="774">
        <v>2.9</v>
      </c>
      <c r="I7" s="774"/>
      <c r="J7" s="774">
        <v>3.2</v>
      </c>
      <c r="K7" s="774"/>
      <c r="L7" s="772"/>
      <c r="M7" s="775"/>
      <c r="N7" s="20"/>
      <c r="O7" s="20"/>
      <c r="P7" s="20"/>
      <c r="Q7" s="772"/>
      <c r="R7" s="772"/>
      <c r="S7" s="772"/>
      <c r="T7" s="772"/>
      <c r="U7" s="775"/>
      <c r="V7" s="20"/>
      <c r="W7" s="20"/>
      <c r="X7" s="20"/>
      <c r="Y7" s="772"/>
      <c r="Z7" s="772"/>
      <c r="AA7" s="772"/>
      <c r="AB7" s="772"/>
      <c r="AC7" s="775"/>
      <c r="AD7" s="775"/>
      <c r="AE7" s="772"/>
      <c r="AF7" s="772"/>
      <c r="AG7" s="772"/>
      <c r="AH7" s="772"/>
      <c r="AI7" s="772"/>
      <c r="AJ7" s="772"/>
      <c r="AL7" s="20"/>
    </row>
    <row r="8" spans="1:42" s="3" customFormat="1" ht="15.75" customHeight="1" thickBot="1">
      <c r="A8" s="776" t="s">
        <v>466</v>
      </c>
      <c r="B8" s="777">
        <v>0</v>
      </c>
      <c r="C8" s="777"/>
      <c r="D8" s="777">
        <v>0</v>
      </c>
      <c r="E8" s="777"/>
      <c r="F8" s="777">
        <v>0</v>
      </c>
      <c r="G8" s="777"/>
      <c r="H8" s="777">
        <v>0.1</v>
      </c>
      <c r="I8" s="777"/>
      <c r="J8" s="777">
        <v>0</v>
      </c>
      <c r="K8" s="777"/>
      <c r="L8" s="772"/>
      <c r="M8" s="772"/>
      <c r="N8" s="20"/>
      <c r="O8" s="20"/>
      <c r="P8" s="20"/>
      <c r="Q8" s="772"/>
      <c r="R8" s="772"/>
      <c r="S8" s="772"/>
      <c r="T8" s="772"/>
      <c r="U8" s="772"/>
      <c r="V8" s="20"/>
      <c r="W8" s="20"/>
      <c r="X8" s="20"/>
      <c r="Y8" s="772"/>
      <c r="Z8" s="772"/>
      <c r="AA8" s="772"/>
      <c r="AB8" s="772"/>
      <c r="AC8" s="772"/>
      <c r="AD8" s="772"/>
      <c r="AE8" s="772"/>
      <c r="AF8" s="772"/>
      <c r="AG8" s="772"/>
      <c r="AH8" s="772"/>
      <c r="AI8" s="772"/>
      <c r="AJ8" s="772"/>
      <c r="AL8" s="20"/>
    </row>
    <row r="9" spans="1:42" s="3" customFormat="1" ht="16.5" customHeight="1">
      <c r="A9" s="33" t="s">
        <v>467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P9" s="20"/>
    </row>
    <row r="10" spans="1:42" s="3" customFormat="1" ht="43.5" customHeight="1">
      <c r="A10" s="33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42" s="3" customFormat="1" ht="24.75" hidden="1" customHeight="1" thickBot="1">
      <c r="A11" s="778" t="s">
        <v>468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779" t="s">
        <v>469</v>
      </c>
      <c r="O11" s="20"/>
      <c r="P11" s="78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42" s="3" customFormat="1" ht="18" hidden="1" customHeight="1">
      <c r="A12" s="781" t="s">
        <v>470</v>
      </c>
      <c r="B12" s="782" t="s">
        <v>471</v>
      </c>
      <c r="C12" s="782" t="s">
        <v>472</v>
      </c>
      <c r="D12" s="783" t="s">
        <v>454</v>
      </c>
      <c r="E12" s="784" t="s">
        <v>470</v>
      </c>
      <c r="F12" s="785"/>
      <c r="G12" s="782" t="s">
        <v>471</v>
      </c>
      <c r="H12" s="782" t="s">
        <v>472</v>
      </c>
      <c r="I12" s="783" t="s">
        <v>454</v>
      </c>
      <c r="J12" s="784" t="s">
        <v>470</v>
      </c>
      <c r="K12" s="785"/>
      <c r="L12" s="782" t="s">
        <v>471</v>
      </c>
      <c r="M12" s="782" t="s">
        <v>472</v>
      </c>
      <c r="N12" s="783" t="s">
        <v>454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</row>
    <row r="13" spans="1:42" s="3" customFormat="1" ht="15.75" hidden="1" customHeight="1">
      <c r="A13" s="786" t="s">
        <v>473</v>
      </c>
      <c r="B13" s="787"/>
      <c r="C13" s="788"/>
      <c r="D13" s="789">
        <v>21</v>
      </c>
      <c r="E13" s="790" t="s">
        <v>474</v>
      </c>
      <c r="F13" s="791"/>
      <c r="G13" s="792"/>
      <c r="H13" s="788"/>
      <c r="I13" s="789">
        <v>2</v>
      </c>
      <c r="J13" s="790" t="s">
        <v>475</v>
      </c>
      <c r="K13" s="791"/>
      <c r="L13" s="787"/>
      <c r="M13" s="788"/>
      <c r="N13" s="789">
        <v>32</v>
      </c>
      <c r="O13" s="20"/>
      <c r="P13" s="20"/>
      <c r="Q13" s="80"/>
      <c r="R13" s="80"/>
      <c r="S13" s="20"/>
      <c r="T13" s="80"/>
      <c r="U13" s="80"/>
      <c r="V13" s="20"/>
      <c r="W13" s="80"/>
      <c r="X13" s="80"/>
      <c r="Y13" s="8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42" s="3" customFormat="1" ht="15.75" hidden="1" customHeight="1">
      <c r="A14" s="793" t="s">
        <v>476</v>
      </c>
      <c r="B14" s="794"/>
      <c r="C14" s="80"/>
      <c r="D14" s="795">
        <v>2</v>
      </c>
      <c r="E14" s="796" t="s">
        <v>477</v>
      </c>
      <c r="F14" s="797"/>
      <c r="G14" s="794"/>
      <c r="H14" s="80"/>
      <c r="I14" s="795">
        <v>55</v>
      </c>
      <c r="J14" s="796" t="s">
        <v>478</v>
      </c>
      <c r="K14" s="797"/>
      <c r="L14" s="794"/>
      <c r="M14" s="80"/>
      <c r="N14" s="795">
        <v>33</v>
      </c>
      <c r="O14" s="20"/>
      <c r="P14" s="20"/>
      <c r="Q14" s="80"/>
      <c r="R14" s="80"/>
      <c r="S14" s="20"/>
      <c r="T14" s="80"/>
      <c r="U14" s="80"/>
      <c r="V14" s="20"/>
      <c r="W14" s="80"/>
      <c r="X14" s="80"/>
      <c r="Y14" s="8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</row>
    <row r="15" spans="1:42" s="3" customFormat="1" ht="15.75" hidden="1" customHeight="1">
      <c r="A15" s="793" t="s">
        <v>479</v>
      </c>
      <c r="B15" s="794"/>
      <c r="C15" s="80"/>
      <c r="D15" s="795">
        <v>31</v>
      </c>
      <c r="E15" s="796" t="s">
        <v>480</v>
      </c>
      <c r="F15" s="797"/>
      <c r="G15" s="794"/>
      <c r="H15" s="80"/>
      <c r="I15" s="795">
        <v>43</v>
      </c>
      <c r="J15" s="796" t="s">
        <v>481</v>
      </c>
      <c r="K15" s="797"/>
      <c r="L15" s="794"/>
      <c r="M15" s="80"/>
      <c r="N15" s="795">
        <v>40</v>
      </c>
      <c r="O15" s="20"/>
      <c r="P15" s="20"/>
      <c r="Q15" s="80"/>
      <c r="R15" s="80"/>
      <c r="S15" s="20"/>
      <c r="T15" s="80"/>
      <c r="U15" s="80"/>
      <c r="V15" s="20"/>
      <c r="W15" s="80"/>
      <c r="X15" s="80"/>
      <c r="Y15" s="8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42" s="3" customFormat="1" ht="15.75" hidden="1" customHeight="1">
      <c r="A16" s="793" t="s">
        <v>482</v>
      </c>
      <c r="B16" s="794"/>
      <c r="C16" s="80"/>
      <c r="D16" s="795">
        <v>9</v>
      </c>
      <c r="E16" s="796" t="s">
        <v>483</v>
      </c>
      <c r="F16" s="797"/>
      <c r="G16" s="794"/>
      <c r="H16" s="80"/>
      <c r="I16" s="795">
        <v>7</v>
      </c>
      <c r="J16" s="796" t="s">
        <v>484</v>
      </c>
      <c r="K16" s="797"/>
      <c r="L16" s="794"/>
      <c r="M16" s="80"/>
      <c r="N16" s="795">
        <v>28</v>
      </c>
      <c r="O16" s="20"/>
      <c r="P16" s="20"/>
      <c r="Q16" s="80"/>
      <c r="R16" s="80"/>
      <c r="S16" s="20"/>
      <c r="T16" s="80"/>
      <c r="U16" s="80"/>
      <c r="V16" s="20"/>
      <c r="W16" s="80"/>
      <c r="X16" s="80"/>
      <c r="Y16" s="8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s="3" customFormat="1" ht="15.75" hidden="1" customHeight="1">
      <c r="A17" s="793" t="s">
        <v>485</v>
      </c>
      <c r="B17" s="794"/>
      <c r="C17" s="80"/>
      <c r="D17" s="795">
        <v>119</v>
      </c>
      <c r="E17" s="796" t="s">
        <v>486</v>
      </c>
      <c r="F17" s="797"/>
      <c r="G17" s="794"/>
      <c r="H17" s="80"/>
      <c r="I17" s="795">
        <v>74</v>
      </c>
      <c r="J17" s="796" t="s">
        <v>487</v>
      </c>
      <c r="K17" s="797"/>
      <c r="L17" s="794"/>
      <c r="M17" s="80"/>
      <c r="N17" s="795">
        <v>29</v>
      </c>
      <c r="O17" s="20"/>
      <c r="P17" s="20"/>
      <c r="Q17" s="80"/>
      <c r="R17" s="80"/>
      <c r="S17" s="20"/>
      <c r="T17" s="80"/>
      <c r="U17" s="80"/>
      <c r="V17" s="20"/>
      <c r="W17" s="80"/>
      <c r="X17" s="80"/>
      <c r="Y17" s="8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s="3" customFormat="1" ht="15.75" hidden="1" customHeight="1">
      <c r="A18" s="793" t="s">
        <v>488</v>
      </c>
      <c r="B18" s="794"/>
      <c r="C18" s="80"/>
      <c r="D18" s="795">
        <v>65</v>
      </c>
      <c r="E18" s="796" t="s">
        <v>489</v>
      </c>
      <c r="F18" s="797"/>
      <c r="G18" s="794"/>
      <c r="H18" s="80"/>
      <c r="I18" s="795">
        <v>3</v>
      </c>
      <c r="J18" s="796" t="s">
        <v>439</v>
      </c>
      <c r="K18" s="797"/>
      <c r="L18" s="794"/>
      <c r="M18" s="80"/>
      <c r="N18" s="795">
        <v>25</v>
      </c>
      <c r="O18" s="20"/>
      <c r="P18" s="20"/>
      <c r="Q18" s="80"/>
      <c r="R18" s="80"/>
      <c r="S18" s="20"/>
      <c r="T18" s="80"/>
      <c r="U18" s="80"/>
      <c r="V18" s="20"/>
      <c r="W18" s="80"/>
      <c r="X18" s="80"/>
      <c r="Y18" s="8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s="3" customFormat="1" ht="15.75" hidden="1" customHeight="1">
      <c r="A19" s="793" t="s">
        <v>490</v>
      </c>
      <c r="B19" s="794"/>
      <c r="C19" s="80"/>
      <c r="D19" s="795">
        <v>50</v>
      </c>
      <c r="E19" s="796" t="s">
        <v>491</v>
      </c>
      <c r="F19" s="797"/>
      <c r="G19" s="798"/>
      <c r="H19" s="80"/>
      <c r="I19" s="795">
        <v>7</v>
      </c>
      <c r="J19" s="796" t="s">
        <v>492</v>
      </c>
      <c r="K19" s="797"/>
      <c r="L19" s="794"/>
      <c r="M19" s="80"/>
      <c r="N19" s="795">
        <v>26</v>
      </c>
      <c r="O19" s="20"/>
      <c r="P19" s="20"/>
      <c r="Q19" s="80"/>
      <c r="R19" s="80"/>
      <c r="S19" s="20"/>
      <c r="T19" s="80"/>
      <c r="U19" s="80"/>
      <c r="V19" s="20"/>
      <c r="W19" s="80"/>
      <c r="X19" s="80"/>
      <c r="Y19" s="8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s="3" customFormat="1" ht="15.75" hidden="1" customHeight="1">
      <c r="A20" s="793" t="s">
        <v>493</v>
      </c>
      <c r="B20" s="794"/>
      <c r="C20" s="80"/>
      <c r="D20" s="795">
        <v>16</v>
      </c>
      <c r="E20" s="796" t="s">
        <v>494</v>
      </c>
      <c r="F20" s="797"/>
      <c r="G20" s="794"/>
      <c r="H20" s="80"/>
      <c r="I20" s="795">
        <v>28</v>
      </c>
      <c r="J20" s="796" t="s">
        <v>495</v>
      </c>
      <c r="K20" s="797"/>
      <c r="L20" s="794"/>
      <c r="M20" s="80"/>
      <c r="N20" s="795">
        <v>21</v>
      </c>
      <c r="O20" s="20"/>
      <c r="P20" s="20"/>
      <c r="Q20" s="80"/>
      <c r="R20" s="80"/>
      <c r="S20" s="20"/>
      <c r="T20" s="80"/>
      <c r="U20" s="80"/>
      <c r="V20" s="20"/>
      <c r="W20" s="80"/>
      <c r="X20" s="80"/>
      <c r="Y20" s="8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s="3" customFormat="1" ht="15.75" hidden="1" customHeight="1">
      <c r="A21" s="793" t="s">
        <v>496</v>
      </c>
      <c r="B21" s="794"/>
      <c r="C21" s="80"/>
      <c r="D21" s="795">
        <v>94</v>
      </c>
      <c r="E21" s="796" t="s">
        <v>497</v>
      </c>
      <c r="F21" s="797"/>
      <c r="G21" s="794"/>
      <c r="H21" s="80"/>
      <c r="I21" s="795">
        <v>107</v>
      </c>
      <c r="J21" s="796" t="s">
        <v>498</v>
      </c>
      <c r="K21" s="797"/>
      <c r="L21" s="794"/>
      <c r="M21" s="80"/>
      <c r="N21" s="795">
        <v>22</v>
      </c>
      <c r="O21" s="20"/>
      <c r="P21" s="20"/>
      <c r="Q21" s="80"/>
      <c r="R21" s="80"/>
      <c r="S21" s="20"/>
      <c r="T21" s="80"/>
      <c r="U21" s="80"/>
      <c r="V21" s="20"/>
      <c r="W21" s="80"/>
      <c r="X21" s="80"/>
      <c r="Y21" s="8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s="3" customFormat="1" ht="15.75" hidden="1" customHeight="1">
      <c r="A22" s="793" t="s">
        <v>499</v>
      </c>
      <c r="B22" s="794"/>
      <c r="C22" s="80"/>
      <c r="D22" s="795">
        <v>17</v>
      </c>
      <c r="E22" s="796" t="s">
        <v>500</v>
      </c>
      <c r="F22" s="797"/>
      <c r="G22" s="794"/>
      <c r="H22" s="80"/>
      <c r="I22" s="795">
        <v>24</v>
      </c>
      <c r="J22" s="796" t="s">
        <v>501</v>
      </c>
      <c r="K22" s="797"/>
      <c r="L22" s="794"/>
      <c r="M22" s="80"/>
      <c r="N22" s="795">
        <v>35</v>
      </c>
      <c r="O22" s="20"/>
      <c r="P22" s="20"/>
      <c r="Q22" s="80"/>
      <c r="R22" s="80"/>
      <c r="S22" s="20"/>
      <c r="T22" s="80"/>
      <c r="U22" s="80"/>
      <c r="V22" s="20"/>
      <c r="W22" s="80"/>
      <c r="X22" s="80"/>
      <c r="Y22" s="8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s="3" customFormat="1" ht="15.75" hidden="1" customHeight="1" thickBot="1">
      <c r="A23" s="799" t="s">
        <v>502</v>
      </c>
      <c r="B23" s="800"/>
      <c r="C23" s="801"/>
      <c r="D23" s="802">
        <v>15</v>
      </c>
      <c r="E23" s="803" t="s">
        <v>503</v>
      </c>
      <c r="F23" s="804"/>
      <c r="G23" s="800"/>
      <c r="H23" s="801"/>
      <c r="I23" s="802">
        <v>32</v>
      </c>
      <c r="J23" s="805"/>
      <c r="K23" s="806"/>
      <c r="L23" s="807"/>
      <c r="M23" s="808"/>
      <c r="N23" s="809"/>
      <c r="O23" s="20"/>
      <c r="P23" s="20"/>
      <c r="Q23" s="80"/>
      <c r="R23" s="80"/>
      <c r="S23" s="20"/>
      <c r="T23" s="80"/>
      <c r="U23" s="80"/>
      <c r="V23" s="20"/>
      <c r="W23" s="80"/>
      <c r="X23" s="80"/>
      <c r="Y23" s="8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s="3" customFormat="1" ht="18" hidden="1" customHeight="1">
      <c r="A24" s="33" t="s">
        <v>467</v>
      </c>
      <c r="B24" s="20"/>
      <c r="C24" s="20"/>
      <c r="D24" s="20"/>
      <c r="E24" s="20"/>
      <c r="F24" s="20"/>
      <c r="G24" s="20"/>
      <c r="H24" s="20"/>
      <c r="I24" s="20"/>
      <c r="J24" s="810" t="s">
        <v>504</v>
      </c>
      <c r="K24" s="811"/>
      <c r="L24" s="812"/>
      <c r="M24" s="813"/>
      <c r="N24" s="814">
        <f>SUM(D13:D23,I13:I23,N13:N22)</f>
        <v>1112</v>
      </c>
      <c r="O24" s="20"/>
      <c r="P24" s="20"/>
      <c r="Q24" s="80"/>
      <c r="R24" s="80"/>
      <c r="S24" s="20"/>
      <c r="T24" s="80"/>
      <c r="U24" s="80"/>
      <c r="V24" s="20"/>
      <c r="W24" s="80"/>
      <c r="X24" s="8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s="3" customFormat="1" ht="18" hidden="1" customHeight="1">
      <c r="A25" s="815" t="s">
        <v>505</v>
      </c>
      <c r="B25" s="816"/>
      <c r="C25" s="816"/>
      <c r="D25" s="816"/>
      <c r="E25" s="816"/>
      <c r="F25" s="816"/>
      <c r="G25" s="816"/>
      <c r="H25" s="816"/>
      <c r="I25" s="816"/>
      <c r="J25" s="817" t="s">
        <v>466</v>
      </c>
      <c r="K25" s="818"/>
      <c r="L25" s="819"/>
      <c r="M25" s="820">
        <v>0</v>
      </c>
      <c r="N25" s="821"/>
      <c r="O25" s="20"/>
      <c r="P25" s="20"/>
      <c r="Q25" s="822"/>
      <c r="R25" s="822"/>
      <c r="S25" s="20"/>
      <c r="T25" s="20"/>
      <c r="U25" s="20"/>
      <c r="V25" s="20"/>
      <c r="W25" s="823"/>
      <c r="X25" s="823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s="3" customFormat="1" ht="18" hidden="1" customHeight="1" thickBot="1">
      <c r="A26" s="824" t="s">
        <v>506</v>
      </c>
      <c r="B26" s="816"/>
      <c r="C26" s="816"/>
      <c r="D26" s="816"/>
      <c r="E26" s="816"/>
      <c r="F26" s="816"/>
      <c r="G26" s="816"/>
      <c r="H26" s="816"/>
      <c r="I26" s="816"/>
      <c r="J26" s="825" t="s">
        <v>507</v>
      </c>
      <c r="K26" s="826"/>
      <c r="L26" s="827"/>
      <c r="M26" s="828">
        <f>SUM(N24,M25)</f>
        <v>1112</v>
      </c>
      <c r="N26" s="829"/>
      <c r="O26" s="20"/>
      <c r="P26" s="20"/>
      <c r="Q26" s="80"/>
      <c r="R26" s="80"/>
      <c r="S26" s="20"/>
      <c r="T26" s="80"/>
      <c r="U26" s="80"/>
      <c r="V26" s="20"/>
      <c r="W26" s="79"/>
      <c r="X26" s="79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s="3" customFormat="1" ht="15.75" hidden="1" customHeight="1">
      <c r="A27" s="815" t="s">
        <v>508</v>
      </c>
      <c r="B27" s="830"/>
      <c r="C27" s="830"/>
      <c r="D27" s="830"/>
      <c r="E27" s="830"/>
      <c r="F27" s="830"/>
      <c r="G27" s="830"/>
      <c r="H27" s="830"/>
      <c r="I27" s="83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s="3" customFormat="1" ht="18.75" customHeight="1">
      <c r="A28" s="831" t="s">
        <v>509</v>
      </c>
      <c r="B28" s="832"/>
      <c r="C28" s="832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s="3" customFormat="1" ht="7.5" customHeight="1">
      <c r="A29" s="831"/>
      <c r="B29" s="832"/>
      <c r="C29" s="832"/>
    </row>
    <row r="30" spans="1:40" s="3" customFormat="1" ht="16.5" customHeight="1" thickBot="1">
      <c r="A30" s="833" t="s">
        <v>510</v>
      </c>
      <c r="B30" s="834"/>
      <c r="C30" s="4"/>
      <c r="D30" s="4"/>
      <c r="E30" s="4"/>
      <c r="F30" s="4"/>
      <c r="G30" s="4"/>
      <c r="H30" s="834"/>
      <c r="I30" s="4"/>
      <c r="J30" s="835" t="s">
        <v>511</v>
      </c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 spans="1:40" s="3" customFormat="1" ht="16.5" customHeight="1">
      <c r="A31" s="836" t="s">
        <v>372</v>
      </c>
      <c r="B31" s="837" t="s">
        <v>512</v>
      </c>
      <c r="C31" s="838"/>
      <c r="D31" s="839"/>
      <c r="E31" s="837" t="s">
        <v>513</v>
      </c>
      <c r="F31" s="838"/>
      <c r="G31" s="839"/>
      <c r="H31" s="840" t="s">
        <v>514</v>
      </c>
      <c r="I31" s="841"/>
      <c r="J31" s="841"/>
      <c r="K31" s="20"/>
      <c r="L31" s="842"/>
      <c r="M31" s="842"/>
      <c r="N31" s="842"/>
      <c r="O31" s="842"/>
      <c r="P31" s="20"/>
      <c r="Q31" s="20"/>
      <c r="R31" s="20"/>
      <c r="S31" s="843"/>
      <c r="T31" s="843"/>
      <c r="U31" s="843"/>
      <c r="V31" s="20"/>
    </row>
    <row r="32" spans="1:40" s="3" customFormat="1" ht="16.5" customHeight="1">
      <c r="A32" s="844" t="s">
        <v>381</v>
      </c>
      <c r="B32" s="845">
        <v>1010</v>
      </c>
      <c r="C32" s="846"/>
      <c r="D32" s="846"/>
      <c r="E32" s="846">
        <v>985</v>
      </c>
      <c r="F32" s="846"/>
      <c r="G32" s="846"/>
      <c r="H32" s="847">
        <v>97.5</v>
      </c>
      <c r="I32" s="847"/>
      <c r="J32" s="847"/>
      <c r="K32" s="20"/>
      <c r="L32" s="848"/>
      <c r="M32" s="848"/>
      <c r="N32" s="848"/>
      <c r="O32" s="848"/>
      <c r="P32" s="20"/>
      <c r="Q32" s="20"/>
      <c r="R32" s="20"/>
      <c r="S32" s="849"/>
      <c r="T32" s="849"/>
      <c r="U32" s="849"/>
      <c r="V32" s="20"/>
    </row>
    <row r="33" spans="1:22" s="3" customFormat="1" ht="16.5" customHeight="1" thickBot="1">
      <c r="A33" s="850">
        <v>27</v>
      </c>
      <c r="B33" s="851">
        <v>1038</v>
      </c>
      <c r="C33" s="852"/>
      <c r="D33" s="852"/>
      <c r="E33" s="852">
        <v>960</v>
      </c>
      <c r="F33" s="852"/>
      <c r="G33" s="852"/>
      <c r="H33" s="853">
        <v>92.5</v>
      </c>
      <c r="I33" s="853"/>
      <c r="J33" s="853"/>
      <c r="K33" s="20"/>
      <c r="L33" s="848"/>
      <c r="M33" s="848"/>
      <c r="N33" s="848"/>
      <c r="O33" s="848"/>
      <c r="P33" s="20"/>
      <c r="Q33" s="20"/>
      <c r="R33" s="20"/>
      <c r="S33" s="849"/>
      <c r="T33" s="849"/>
      <c r="U33" s="849"/>
      <c r="V33" s="20"/>
    </row>
    <row r="34" spans="1:22" s="3" customFormat="1" ht="16.5" customHeight="1">
      <c r="A34" s="848"/>
      <c r="B34" s="848"/>
      <c r="H34" s="848"/>
      <c r="K34" s="20"/>
      <c r="L34" s="20"/>
      <c r="M34" s="20"/>
      <c r="N34" s="842"/>
      <c r="O34" s="20"/>
      <c r="P34" s="20"/>
      <c r="Q34" s="20"/>
      <c r="R34" s="20"/>
      <c r="S34" s="20"/>
      <c r="T34" s="20"/>
      <c r="U34" s="20"/>
      <c r="V34" s="20"/>
    </row>
    <row r="35" spans="1:22" s="3" customFormat="1" ht="16.5" customHeight="1" thickBot="1">
      <c r="A35" s="833" t="s">
        <v>515</v>
      </c>
      <c r="B35" s="834"/>
      <c r="C35" s="4"/>
      <c r="D35" s="4"/>
      <c r="E35" s="4"/>
      <c r="F35" s="4"/>
      <c r="G35" s="4"/>
      <c r="H35" s="834"/>
      <c r="I35" s="4"/>
      <c r="J35" s="835" t="s">
        <v>511</v>
      </c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1:22" s="3" customFormat="1" ht="16.5" customHeight="1">
      <c r="A36" s="836" t="s">
        <v>372</v>
      </c>
      <c r="B36" s="837" t="s">
        <v>512</v>
      </c>
      <c r="C36" s="838"/>
      <c r="D36" s="839"/>
      <c r="E36" s="837" t="s">
        <v>513</v>
      </c>
      <c r="F36" s="838"/>
      <c r="G36" s="839"/>
      <c r="H36" s="840" t="s">
        <v>514</v>
      </c>
      <c r="I36" s="841"/>
      <c r="J36" s="841"/>
      <c r="K36" s="20"/>
      <c r="L36" s="20"/>
      <c r="M36" s="842"/>
      <c r="N36" s="842"/>
      <c r="O36" s="842"/>
      <c r="P36" s="20"/>
      <c r="Q36" s="20"/>
      <c r="R36" s="20"/>
      <c r="S36" s="843"/>
      <c r="T36" s="843"/>
      <c r="U36" s="843"/>
      <c r="V36" s="20"/>
    </row>
    <row r="37" spans="1:22" s="3" customFormat="1" ht="16.5" customHeight="1">
      <c r="A37" s="844" t="s">
        <v>381</v>
      </c>
      <c r="B37" s="845">
        <v>1060</v>
      </c>
      <c r="C37" s="846"/>
      <c r="D37" s="846"/>
      <c r="E37" s="846">
        <v>984</v>
      </c>
      <c r="F37" s="846"/>
      <c r="G37" s="846"/>
      <c r="H37" s="847">
        <v>92.8</v>
      </c>
      <c r="I37" s="847"/>
      <c r="J37" s="847"/>
      <c r="K37" s="20"/>
      <c r="L37" s="20"/>
      <c r="M37" s="848"/>
      <c r="N37" s="848"/>
      <c r="O37" s="848"/>
      <c r="P37" s="20"/>
      <c r="Q37" s="20"/>
      <c r="R37" s="20"/>
      <c r="S37" s="849"/>
      <c r="T37" s="849"/>
      <c r="U37" s="849"/>
      <c r="V37" s="20"/>
    </row>
    <row r="38" spans="1:22" s="3" customFormat="1" ht="16.5" customHeight="1" thickBot="1">
      <c r="A38" s="850">
        <v>27</v>
      </c>
      <c r="B38" s="851">
        <v>1038</v>
      </c>
      <c r="C38" s="852"/>
      <c r="D38" s="852"/>
      <c r="E38" s="852">
        <v>944</v>
      </c>
      <c r="F38" s="852"/>
      <c r="G38" s="852"/>
      <c r="H38" s="853">
        <v>90.9</v>
      </c>
      <c r="I38" s="853"/>
      <c r="J38" s="853"/>
      <c r="K38" s="20"/>
      <c r="L38" s="20"/>
      <c r="M38" s="848"/>
      <c r="N38" s="848"/>
      <c r="O38" s="848"/>
      <c r="P38" s="20"/>
      <c r="Q38" s="20"/>
      <c r="R38" s="20"/>
      <c r="S38" s="849"/>
      <c r="T38" s="849"/>
      <c r="U38" s="849"/>
      <c r="V38" s="20"/>
    </row>
    <row r="39" spans="1:22" s="3" customFormat="1" ht="16.5" customHeight="1">
      <c r="A39" s="831"/>
      <c r="B39" s="832"/>
      <c r="C39" s="832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1:22" s="3" customFormat="1" ht="16.5" customHeight="1" thickBot="1">
      <c r="A40" s="833" t="s">
        <v>516</v>
      </c>
      <c r="B40" s="834"/>
      <c r="C40" s="4"/>
      <c r="D40" s="4"/>
      <c r="E40" s="4"/>
      <c r="F40" s="4"/>
      <c r="G40" s="4"/>
      <c r="H40" s="834"/>
      <c r="I40" s="4"/>
      <c r="J40" s="835" t="s">
        <v>511</v>
      </c>
      <c r="K40" s="20"/>
      <c r="L40" s="20"/>
      <c r="M40" s="20"/>
      <c r="N40" s="20"/>
      <c r="O40" s="20"/>
      <c r="P40" s="20"/>
      <c r="Q40" s="20"/>
      <c r="R40" s="854"/>
      <c r="S40" s="854"/>
      <c r="T40" s="20"/>
      <c r="U40" s="20"/>
      <c r="V40" s="20"/>
    </row>
    <row r="41" spans="1:22" s="3" customFormat="1" ht="16.5" customHeight="1">
      <c r="A41" s="836" t="s">
        <v>372</v>
      </c>
      <c r="B41" s="837" t="s">
        <v>517</v>
      </c>
      <c r="C41" s="838"/>
      <c r="D41" s="839"/>
      <c r="E41" s="837" t="s">
        <v>513</v>
      </c>
      <c r="F41" s="838"/>
      <c r="G41" s="839"/>
      <c r="H41" s="840" t="s">
        <v>514</v>
      </c>
      <c r="I41" s="841"/>
      <c r="J41" s="841"/>
      <c r="K41" s="842"/>
      <c r="L41" s="842"/>
      <c r="M41" s="842"/>
      <c r="N41" s="20"/>
      <c r="O41" s="20"/>
      <c r="P41" s="20"/>
      <c r="Q41" s="843"/>
      <c r="R41" s="843"/>
      <c r="S41" s="843"/>
      <c r="T41" s="20"/>
      <c r="U41" s="20"/>
      <c r="V41" s="20"/>
    </row>
    <row r="42" spans="1:22" s="3" customFormat="1" ht="16.5" customHeight="1">
      <c r="A42" s="844" t="s">
        <v>381</v>
      </c>
      <c r="B42" s="845">
        <v>1112</v>
      </c>
      <c r="C42" s="846"/>
      <c r="D42" s="846"/>
      <c r="E42" s="846">
        <v>1107</v>
      </c>
      <c r="F42" s="846"/>
      <c r="G42" s="846"/>
      <c r="H42" s="847">
        <v>99.6</v>
      </c>
      <c r="I42" s="847"/>
      <c r="J42" s="847"/>
      <c r="K42" s="848"/>
      <c r="L42" s="848"/>
      <c r="M42" s="848"/>
      <c r="N42" s="20"/>
      <c r="O42" s="20"/>
      <c r="P42" s="20"/>
      <c r="Q42" s="855"/>
      <c r="R42" s="855"/>
      <c r="S42" s="855"/>
      <c r="T42" s="20"/>
      <c r="U42" s="20"/>
      <c r="V42" s="20"/>
    </row>
    <row r="43" spans="1:22" s="3" customFormat="1" ht="16.5" customHeight="1" thickBot="1">
      <c r="A43" s="850">
        <v>27</v>
      </c>
      <c r="B43" s="851">
        <v>1041</v>
      </c>
      <c r="C43" s="852"/>
      <c r="D43" s="852"/>
      <c r="E43" s="852">
        <v>1027</v>
      </c>
      <c r="F43" s="852"/>
      <c r="G43" s="852"/>
      <c r="H43" s="853">
        <v>98.7</v>
      </c>
      <c r="I43" s="853"/>
      <c r="J43" s="853"/>
      <c r="K43" s="848"/>
      <c r="L43" s="848"/>
      <c r="M43" s="848"/>
      <c r="N43" s="20"/>
      <c r="O43" s="20"/>
      <c r="P43" s="20"/>
      <c r="Q43" s="855"/>
      <c r="R43" s="855"/>
      <c r="S43" s="855"/>
      <c r="T43" s="20"/>
      <c r="U43" s="20"/>
      <c r="V43" s="20"/>
    </row>
    <row r="44" spans="1:22" s="3" customFormat="1" ht="16.5" customHeight="1">
      <c r="A44" s="856"/>
      <c r="B44" s="857"/>
      <c r="C44" s="858"/>
      <c r="D44" s="858"/>
      <c r="E44" s="858"/>
      <c r="F44" s="858"/>
      <c r="G44" s="858"/>
      <c r="H44" s="859"/>
      <c r="I44" s="858"/>
      <c r="J44" s="858"/>
      <c r="K44" s="20"/>
      <c r="L44" s="20"/>
      <c r="M44" s="20"/>
      <c r="N44" s="848"/>
      <c r="O44" s="20"/>
      <c r="P44" s="20"/>
      <c r="Q44" s="20"/>
      <c r="R44" s="20"/>
      <c r="S44" s="20"/>
      <c r="T44" s="20"/>
      <c r="U44" s="20"/>
      <c r="V44" s="20"/>
    </row>
    <row r="45" spans="1:22" s="3" customFormat="1" ht="16.5" customHeight="1" thickBot="1">
      <c r="A45" s="833" t="s">
        <v>518</v>
      </c>
      <c r="B45" s="834"/>
      <c r="C45" s="4"/>
      <c r="D45" s="4"/>
      <c r="E45" s="4"/>
      <c r="F45" s="4"/>
      <c r="G45" s="4"/>
      <c r="H45" s="834"/>
      <c r="I45" s="4"/>
      <c r="J45" s="835" t="s">
        <v>511</v>
      </c>
      <c r="K45" s="20"/>
      <c r="L45" s="20"/>
      <c r="M45" s="20"/>
      <c r="N45" s="20"/>
      <c r="O45" s="20"/>
      <c r="P45" s="20"/>
      <c r="Q45" s="20"/>
      <c r="R45" s="20"/>
      <c r="S45" s="854"/>
      <c r="T45" s="20"/>
      <c r="U45" s="20"/>
      <c r="V45" s="20"/>
    </row>
    <row r="46" spans="1:22" s="3" customFormat="1" ht="16.5" customHeight="1">
      <c r="A46" s="836" t="s">
        <v>372</v>
      </c>
      <c r="B46" s="837" t="s">
        <v>517</v>
      </c>
      <c r="C46" s="838"/>
      <c r="D46" s="839"/>
      <c r="E46" s="837" t="s">
        <v>513</v>
      </c>
      <c r="F46" s="838"/>
      <c r="G46" s="839"/>
      <c r="H46" s="840" t="s">
        <v>514</v>
      </c>
      <c r="I46" s="841"/>
      <c r="J46" s="841"/>
      <c r="K46" s="842"/>
      <c r="L46" s="842"/>
      <c r="M46" s="842"/>
      <c r="N46" s="20"/>
      <c r="O46" s="20"/>
      <c r="P46" s="20"/>
      <c r="Q46" s="843"/>
      <c r="R46" s="843"/>
      <c r="S46" s="843"/>
      <c r="T46" s="20"/>
      <c r="U46" s="20"/>
      <c r="V46" s="20"/>
    </row>
    <row r="47" spans="1:22" s="3" customFormat="1" ht="16.5" customHeight="1">
      <c r="A47" s="844" t="s">
        <v>381</v>
      </c>
      <c r="B47" s="845">
        <v>1119</v>
      </c>
      <c r="C47" s="846"/>
      <c r="D47" s="846"/>
      <c r="E47" s="846">
        <v>1095</v>
      </c>
      <c r="F47" s="846"/>
      <c r="G47" s="846"/>
      <c r="H47" s="847">
        <v>97.9</v>
      </c>
      <c r="I47" s="847"/>
      <c r="J47" s="847"/>
      <c r="K47" s="848"/>
      <c r="L47" s="848"/>
      <c r="M47" s="848"/>
      <c r="N47" s="20"/>
      <c r="O47" s="20"/>
      <c r="P47" s="20"/>
      <c r="Q47" s="855"/>
      <c r="R47" s="855"/>
      <c r="S47" s="855"/>
      <c r="T47" s="20"/>
      <c r="U47" s="20"/>
      <c r="V47" s="20"/>
    </row>
    <row r="48" spans="1:22" s="3" customFormat="1" ht="16.5" customHeight="1" thickBot="1">
      <c r="A48" s="850">
        <v>27</v>
      </c>
      <c r="B48" s="851">
        <v>1077</v>
      </c>
      <c r="C48" s="852"/>
      <c r="D48" s="852"/>
      <c r="E48" s="852">
        <v>1074</v>
      </c>
      <c r="F48" s="852"/>
      <c r="G48" s="852"/>
      <c r="H48" s="853">
        <v>99.7</v>
      </c>
      <c r="I48" s="853"/>
      <c r="J48" s="853"/>
      <c r="K48" s="848"/>
      <c r="L48" s="848"/>
      <c r="M48" s="848"/>
      <c r="N48" s="20"/>
      <c r="O48" s="20"/>
      <c r="P48" s="20"/>
      <c r="Q48" s="855"/>
      <c r="R48" s="855"/>
      <c r="S48" s="855"/>
      <c r="T48" s="20"/>
      <c r="U48" s="20"/>
      <c r="V48" s="20"/>
    </row>
    <row r="49" spans="1:22" s="3" customFormat="1" ht="16.5" customHeight="1">
      <c r="A49" s="860"/>
      <c r="B49" s="832"/>
      <c r="H49" s="832"/>
      <c r="K49" s="20"/>
      <c r="L49" s="20"/>
      <c r="M49" s="20"/>
      <c r="N49" s="842"/>
      <c r="O49" s="20"/>
      <c r="P49" s="20"/>
      <c r="Q49" s="20"/>
      <c r="R49" s="20"/>
      <c r="S49" s="20"/>
      <c r="T49" s="20"/>
      <c r="U49" s="20"/>
      <c r="V49" s="20"/>
    </row>
    <row r="50" spans="1:22" s="3" customFormat="1" ht="16.5" customHeight="1" thickBot="1">
      <c r="A50" s="833" t="s">
        <v>519</v>
      </c>
      <c r="B50" s="834"/>
      <c r="C50" s="4"/>
      <c r="D50" s="4"/>
      <c r="E50" s="4"/>
      <c r="F50" s="4"/>
      <c r="G50" s="4"/>
      <c r="H50" s="834"/>
      <c r="I50" s="4"/>
      <c r="J50" s="835" t="s">
        <v>520</v>
      </c>
      <c r="K50" s="20"/>
      <c r="L50" s="20"/>
      <c r="M50" s="20"/>
      <c r="N50" s="20"/>
      <c r="O50" s="20"/>
      <c r="P50" s="20"/>
      <c r="Q50" s="20"/>
      <c r="R50" s="20"/>
      <c r="S50" s="854"/>
      <c r="T50" s="20"/>
      <c r="U50" s="20"/>
      <c r="V50" s="20"/>
    </row>
    <row r="51" spans="1:22" s="3" customFormat="1" ht="16.5" customHeight="1">
      <c r="A51" s="836" t="s">
        <v>372</v>
      </c>
      <c r="B51" s="837" t="s">
        <v>517</v>
      </c>
      <c r="C51" s="838"/>
      <c r="D51" s="839"/>
      <c r="E51" s="837" t="s">
        <v>513</v>
      </c>
      <c r="F51" s="838"/>
      <c r="G51" s="839"/>
      <c r="H51" s="840" t="s">
        <v>514</v>
      </c>
      <c r="I51" s="841"/>
      <c r="J51" s="841"/>
      <c r="K51" s="842"/>
      <c r="L51" s="842"/>
      <c r="M51" s="842"/>
      <c r="N51" s="20"/>
      <c r="O51" s="20"/>
      <c r="P51" s="20"/>
      <c r="Q51" s="843"/>
      <c r="R51" s="843"/>
      <c r="S51" s="843"/>
      <c r="T51" s="20"/>
      <c r="U51" s="20"/>
      <c r="V51" s="20"/>
    </row>
    <row r="52" spans="1:22" s="3" customFormat="1" ht="16.5" customHeight="1">
      <c r="A52" s="844" t="s">
        <v>381</v>
      </c>
      <c r="B52" s="845">
        <v>1092</v>
      </c>
      <c r="C52" s="846"/>
      <c r="D52" s="846"/>
      <c r="E52" s="846">
        <v>1083</v>
      </c>
      <c r="F52" s="846"/>
      <c r="G52" s="846"/>
      <c r="H52" s="847">
        <v>99.2</v>
      </c>
      <c r="I52" s="847"/>
      <c r="J52" s="847"/>
      <c r="K52" s="848"/>
      <c r="L52" s="848"/>
      <c r="M52" s="848"/>
      <c r="N52" s="20"/>
      <c r="O52" s="20"/>
      <c r="P52" s="20"/>
      <c r="Q52" s="855"/>
      <c r="R52" s="855"/>
      <c r="S52" s="855"/>
      <c r="T52" s="20"/>
      <c r="U52" s="20"/>
      <c r="V52" s="20"/>
    </row>
    <row r="53" spans="1:22" s="3" customFormat="1" ht="16.5" customHeight="1" thickBot="1">
      <c r="A53" s="850">
        <v>27</v>
      </c>
      <c r="B53" s="851">
        <v>1103</v>
      </c>
      <c r="C53" s="852"/>
      <c r="D53" s="852"/>
      <c r="E53" s="852">
        <v>1110</v>
      </c>
      <c r="F53" s="852"/>
      <c r="G53" s="852"/>
      <c r="H53" s="853">
        <v>100.6</v>
      </c>
      <c r="I53" s="853"/>
      <c r="J53" s="853"/>
      <c r="L53" s="848"/>
      <c r="M53" s="848"/>
      <c r="N53" s="20"/>
      <c r="O53" s="20"/>
      <c r="P53" s="20"/>
      <c r="Q53" s="855"/>
      <c r="R53" s="855"/>
      <c r="S53" s="855"/>
      <c r="T53" s="20"/>
      <c r="U53" s="20"/>
      <c r="V53" s="20"/>
    </row>
    <row r="54" spans="1:22" s="3" customFormat="1" ht="16.5" customHeight="1">
      <c r="A54" s="861" t="s">
        <v>521</v>
      </c>
      <c r="B54" s="848"/>
      <c r="H54" s="848"/>
      <c r="K54" s="20"/>
      <c r="L54" s="20"/>
      <c r="M54" s="20"/>
      <c r="N54" s="862"/>
      <c r="O54" s="20"/>
      <c r="P54" s="20"/>
      <c r="Q54" s="20"/>
      <c r="R54" s="20"/>
      <c r="S54" s="20"/>
      <c r="T54" s="20"/>
      <c r="U54" s="20"/>
      <c r="V54" s="20"/>
    </row>
    <row r="55" spans="1:22" ht="16.5" customHeight="1"/>
    <row r="56" spans="1:22" ht="16.5" customHeight="1"/>
    <row r="57" spans="1:22" ht="16.5" customHeight="1"/>
    <row r="58" spans="1:22" ht="16.5" customHeight="1"/>
    <row r="59" spans="1:22" ht="16.5" customHeight="1"/>
    <row r="60" spans="1:22" ht="16.5" customHeight="1"/>
  </sheetData>
  <mergeCells count="103">
    <mergeCell ref="B53:D53"/>
    <mergeCell ref="E53:G53"/>
    <mergeCell ref="H53:J53"/>
    <mergeCell ref="B51:D51"/>
    <mergeCell ref="E51:G51"/>
    <mergeCell ref="H51:J51"/>
    <mergeCell ref="B52:D52"/>
    <mergeCell ref="E52:G52"/>
    <mergeCell ref="H52:J52"/>
    <mergeCell ref="B47:D47"/>
    <mergeCell ref="E47:G47"/>
    <mergeCell ref="H47:J47"/>
    <mergeCell ref="B48:D48"/>
    <mergeCell ref="E48:G48"/>
    <mergeCell ref="H48:J48"/>
    <mergeCell ref="B43:D43"/>
    <mergeCell ref="E43:G43"/>
    <mergeCell ref="H43:J43"/>
    <mergeCell ref="B46:D46"/>
    <mergeCell ref="E46:G46"/>
    <mergeCell ref="H46:J46"/>
    <mergeCell ref="B41:D41"/>
    <mergeCell ref="E41:G41"/>
    <mergeCell ref="H41:J41"/>
    <mergeCell ref="B42:D42"/>
    <mergeCell ref="E42:G42"/>
    <mergeCell ref="H42:J42"/>
    <mergeCell ref="B37:D37"/>
    <mergeCell ref="E37:G37"/>
    <mergeCell ref="H37:J37"/>
    <mergeCell ref="B38:D38"/>
    <mergeCell ref="E38:G38"/>
    <mergeCell ref="H38:J38"/>
    <mergeCell ref="B33:D33"/>
    <mergeCell ref="E33:G33"/>
    <mergeCell ref="H33:J33"/>
    <mergeCell ref="B36:D36"/>
    <mergeCell ref="E36:G36"/>
    <mergeCell ref="H36:J36"/>
    <mergeCell ref="B31:D31"/>
    <mergeCell ref="E31:G31"/>
    <mergeCell ref="H31:J31"/>
    <mergeCell ref="B32:D32"/>
    <mergeCell ref="E32:G32"/>
    <mergeCell ref="H32:J32"/>
    <mergeCell ref="E22:F22"/>
    <mergeCell ref="J22:K22"/>
    <mergeCell ref="E23:F23"/>
    <mergeCell ref="J24:K24"/>
    <mergeCell ref="J25:K25"/>
    <mergeCell ref="J26:K26"/>
    <mergeCell ref="E19:F19"/>
    <mergeCell ref="J19:K19"/>
    <mergeCell ref="E20:F20"/>
    <mergeCell ref="J20:K20"/>
    <mergeCell ref="E21:F21"/>
    <mergeCell ref="J21:K21"/>
    <mergeCell ref="E16:F16"/>
    <mergeCell ref="J16:K16"/>
    <mergeCell ref="E17:F17"/>
    <mergeCell ref="J17:K17"/>
    <mergeCell ref="E18:F18"/>
    <mergeCell ref="J18:K18"/>
    <mergeCell ref="E13:F13"/>
    <mergeCell ref="J13:K13"/>
    <mergeCell ref="E14:F14"/>
    <mergeCell ref="J14:K14"/>
    <mergeCell ref="E15:F15"/>
    <mergeCell ref="J15:K15"/>
    <mergeCell ref="B8:C8"/>
    <mergeCell ref="D8:E8"/>
    <mergeCell ref="F8:G8"/>
    <mergeCell ref="H8:I8"/>
    <mergeCell ref="J8:K8"/>
    <mergeCell ref="E12:F12"/>
    <mergeCell ref="J12:K12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J1:K2"/>
    <mergeCell ref="L1:M2"/>
    <mergeCell ref="B3:C3"/>
    <mergeCell ref="D3:E3"/>
    <mergeCell ref="F3:G3"/>
    <mergeCell ref="H3:I3"/>
    <mergeCell ref="J3:K3"/>
  </mergeCells>
  <phoneticPr fontId="3"/>
  <printOptions gridLinesSet="0"/>
  <pageMargins left="0.78740157480314965" right="0.78740157480314965" top="0.78740157480314965" bottom="0.78740157480314965" header="0" footer="0"/>
  <pageSetup paperSize="9" firstPageNumber="155" pageOrder="overThenDown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9"/>
  <sheetViews>
    <sheetView view="pageBreakPreview" zoomScaleNormal="100" zoomScaleSheetLayoutView="100" workbookViewId="0">
      <selection activeCell="J37" sqref="J37"/>
    </sheetView>
  </sheetViews>
  <sheetFormatPr defaultColWidth="10.375" defaultRowHeight="14.45" customHeight="1"/>
  <cols>
    <col min="1" max="1" width="1.75" style="896" customWidth="1"/>
    <col min="2" max="5" width="9.375" style="896" customWidth="1"/>
    <col min="6" max="6" width="2.875" style="896" customWidth="1"/>
    <col min="7" max="15" width="9.375" style="896" customWidth="1"/>
    <col min="16" max="256" width="10.375" style="896"/>
    <col min="257" max="257" width="1.75" style="896" customWidth="1"/>
    <col min="258" max="261" width="9.375" style="896" customWidth="1"/>
    <col min="262" max="262" width="2.875" style="896" customWidth="1"/>
    <col min="263" max="271" width="9.375" style="896" customWidth="1"/>
    <col min="272" max="512" width="10.375" style="896"/>
    <col min="513" max="513" width="1.75" style="896" customWidth="1"/>
    <col min="514" max="517" width="9.375" style="896" customWidth="1"/>
    <col min="518" max="518" width="2.875" style="896" customWidth="1"/>
    <col min="519" max="527" width="9.375" style="896" customWidth="1"/>
    <col min="528" max="768" width="10.375" style="896"/>
    <col min="769" max="769" width="1.75" style="896" customWidth="1"/>
    <col min="770" max="773" width="9.375" style="896" customWidth="1"/>
    <col min="774" max="774" width="2.875" style="896" customWidth="1"/>
    <col min="775" max="783" width="9.375" style="896" customWidth="1"/>
    <col min="784" max="1024" width="10.375" style="896"/>
    <col min="1025" max="1025" width="1.75" style="896" customWidth="1"/>
    <col min="1026" max="1029" width="9.375" style="896" customWidth="1"/>
    <col min="1030" max="1030" width="2.875" style="896" customWidth="1"/>
    <col min="1031" max="1039" width="9.375" style="896" customWidth="1"/>
    <col min="1040" max="1280" width="10.375" style="896"/>
    <col min="1281" max="1281" width="1.75" style="896" customWidth="1"/>
    <col min="1282" max="1285" width="9.375" style="896" customWidth="1"/>
    <col min="1286" max="1286" width="2.875" style="896" customWidth="1"/>
    <col min="1287" max="1295" width="9.375" style="896" customWidth="1"/>
    <col min="1296" max="1536" width="10.375" style="896"/>
    <col min="1537" max="1537" width="1.75" style="896" customWidth="1"/>
    <col min="1538" max="1541" width="9.375" style="896" customWidth="1"/>
    <col min="1542" max="1542" width="2.875" style="896" customWidth="1"/>
    <col min="1543" max="1551" width="9.375" style="896" customWidth="1"/>
    <col min="1552" max="1792" width="10.375" style="896"/>
    <col min="1793" max="1793" width="1.75" style="896" customWidth="1"/>
    <col min="1794" max="1797" width="9.375" style="896" customWidth="1"/>
    <col min="1798" max="1798" width="2.875" style="896" customWidth="1"/>
    <col min="1799" max="1807" width="9.375" style="896" customWidth="1"/>
    <col min="1808" max="2048" width="10.375" style="896"/>
    <col min="2049" max="2049" width="1.75" style="896" customWidth="1"/>
    <col min="2050" max="2053" width="9.375" style="896" customWidth="1"/>
    <col min="2054" max="2054" width="2.875" style="896" customWidth="1"/>
    <col min="2055" max="2063" width="9.375" style="896" customWidth="1"/>
    <col min="2064" max="2304" width="10.375" style="896"/>
    <col min="2305" max="2305" width="1.75" style="896" customWidth="1"/>
    <col min="2306" max="2309" width="9.375" style="896" customWidth="1"/>
    <col min="2310" max="2310" width="2.875" style="896" customWidth="1"/>
    <col min="2311" max="2319" width="9.375" style="896" customWidth="1"/>
    <col min="2320" max="2560" width="10.375" style="896"/>
    <col min="2561" max="2561" width="1.75" style="896" customWidth="1"/>
    <col min="2562" max="2565" width="9.375" style="896" customWidth="1"/>
    <col min="2566" max="2566" width="2.875" style="896" customWidth="1"/>
    <col min="2567" max="2575" width="9.375" style="896" customWidth="1"/>
    <col min="2576" max="2816" width="10.375" style="896"/>
    <col min="2817" max="2817" width="1.75" style="896" customWidth="1"/>
    <col min="2818" max="2821" width="9.375" style="896" customWidth="1"/>
    <col min="2822" max="2822" width="2.875" style="896" customWidth="1"/>
    <col min="2823" max="2831" width="9.375" style="896" customWidth="1"/>
    <col min="2832" max="3072" width="10.375" style="896"/>
    <col min="3073" max="3073" width="1.75" style="896" customWidth="1"/>
    <col min="3074" max="3077" width="9.375" style="896" customWidth="1"/>
    <col min="3078" max="3078" width="2.875" style="896" customWidth="1"/>
    <col min="3079" max="3087" width="9.375" style="896" customWidth="1"/>
    <col min="3088" max="3328" width="10.375" style="896"/>
    <col min="3329" max="3329" width="1.75" style="896" customWidth="1"/>
    <col min="3330" max="3333" width="9.375" style="896" customWidth="1"/>
    <col min="3334" max="3334" width="2.875" style="896" customWidth="1"/>
    <col min="3335" max="3343" width="9.375" style="896" customWidth="1"/>
    <col min="3344" max="3584" width="10.375" style="896"/>
    <col min="3585" max="3585" width="1.75" style="896" customWidth="1"/>
    <col min="3586" max="3589" width="9.375" style="896" customWidth="1"/>
    <col min="3590" max="3590" width="2.875" style="896" customWidth="1"/>
    <col min="3591" max="3599" width="9.375" style="896" customWidth="1"/>
    <col min="3600" max="3840" width="10.375" style="896"/>
    <col min="3841" max="3841" width="1.75" style="896" customWidth="1"/>
    <col min="3842" max="3845" width="9.375" style="896" customWidth="1"/>
    <col min="3846" max="3846" width="2.875" style="896" customWidth="1"/>
    <col min="3847" max="3855" width="9.375" style="896" customWidth="1"/>
    <col min="3856" max="4096" width="10.375" style="896"/>
    <col min="4097" max="4097" width="1.75" style="896" customWidth="1"/>
    <col min="4098" max="4101" width="9.375" style="896" customWidth="1"/>
    <col min="4102" max="4102" width="2.875" style="896" customWidth="1"/>
    <col min="4103" max="4111" width="9.375" style="896" customWidth="1"/>
    <col min="4112" max="4352" width="10.375" style="896"/>
    <col min="4353" max="4353" width="1.75" style="896" customWidth="1"/>
    <col min="4354" max="4357" width="9.375" style="896" customWidth="1"/>
    <col min="4358" max="4358" width="2.875" style="896" customWidth="1"/>
    <col min="4359" max="4367" width="9.375" style="896" customWidth="1"/>
    <col min="4368" max="4608" width="10.375" style="896"/>
    <col min="4609" max="4609" width="1.75" style="896" customWidth="1"/>
    <col min="4610" max="4613" width="9.375" style="896" customWidth="1"/>
    <col min="4614" max="4614" width="2.875" style="896" customWidth="1"/>
    <col min="4615" max="4623" width="9.375" style="896" customWidth="1"/>
    <col min="4624" max="4864" width="10.375" style="896"/>
    <col min="4865" max="4865" width="1.75" style="896" customWidth="1"/>
    <col min="4866" max="4869" width="9.375" style="896" customWidth="1"/>
    <col min="4870" max="4870" width="2.875" style="896" customWidth="1"/>
    <col min="4871" max="4879" width="9.375" style="896" customWidth="1"/>
    <col min="4880" max="5120" width="10.375" style="896"/>
    <col min="5121" max="5121" width="1.75" style="896" customWidth="1"/>
    <col min="5122" max="5125" width="9.375" style="896" customWidth="1"/>
    <col min="5126" max="5126" width="2.875" style="896" customWidth="1"/>
    <col min="5127" max="5135" width="9.375" style="896" customWidth="1"/>
    <col min="5136" max="5376" width="10.375" style="896"/>
    <col min="5377" max="5377" width="1.75" style="896" customWidth="1"/>
    <col min="5378" max="5381" width="9.375" style="896" customWidth="1"/>
    <col min="5382" max="5382" width="2.875" style="896" customWidth="1"/>
    <col min="5383" max="5391" width="9.375" style="896" customWidth="1"/>
    <col min="5392" max="5632" width="10.375" style="896"/>
    <col min="5633" max="5633" width="1.75" style="896" customWidth="1"/>
    <col min="5634" max="5637" width="9.375" style="896" customWidth="1"/>
    <col min="5638" max="5638" width="2.875" style="896" customWidth="1"/>
    <col min="5639" max="5647" width="9.375" style="896" customWidth="1"/>
    <col min="5648" max="5888" width="10.375" style="896"/>
    <col min="5889" max="5889" width="1.75" style="896" customWidth="1"/>
    <col min="5890" max="5893" width="9.375" style="896" customWidth="1"/>
    <col min="5894" max="5894" width="2.875" style="896" customWidth="1"/>
    <col min="5895" max="5903" width="9.375" style="896" customWidth="1"/>
    <col min="5904" max="6144" width="10.375" style="896"/>
    <col min="6145" max="6145" width="1.75" style="896" customWidth="1"/>
    <col min="6146" max="6149" width="9.375" style="896" customWidth="1"/>
    <col min="6150" max="6150" width="2.875" style="896" customWidth="1"/>
    <col min="6151" max="6159" width="9.375" style="896" customWidth="1"/>
    <col min="6160" max="6400" width="10.375" style="896"/>
    <col min="6401" max="6401" width="1.75" style="896" customWidth="1"/>
    <col min="6402" max="6405" width="9.375" style="896" customWidth="1"/>
    <col min="6406" max="6406" width="2.875" style="896" customWidth="1"/>
    <col min="6407" max="6415" width="9.375" style="896" customWidth="1"/>
    <col min="6416" max="6656" width="10.375" style="896"/>
    <col min="6657" max="6657" width="1.75" style="896" customWidth="1"/>
    <col min="6658" max="6661" width="9.375" style="896" customWidth="1"/>
    <col min="6662" max="6662" width="2.875" style="896" customWidth="1"/>
    <col min="6663" max="6671" width="9.375" style="896" customWidth="1"/>
    <col min="6672" max="6912" width="10.375" style="896"/>
    <col min="6913" max="6913" width="1.75" style="896" customWidth="1"/>
    <col min="6914" max="6917" width="9.375" style="896" customWidth="1"/>
    <col min="6918" max="6918" width="2.875" style="896" customWidth="1"/>
    <col min="6919" max="6927" width="9.375" style="896" customWidth="1"/>
    <col min="6928" max="7168" width="10.375" style="896"/>
    <col min="7169" max="7169" width="1.75" style="896" customWidth="1"/>
    <col min="7170" max="7173" width="9.375" style="896" customWidth="1"/>
    <col min="7174" max="7174" width="2.875" style="896" customWidth="1"/>
    <col min="7175" max="7183" width="9.375" style="896" customWidth="1"/>
    <col min="7184" max="7424" width="10.375" style="896"/>
    <col min="7425" max="7425" width="1.75" style="896" customWidth="1"/>
    <col min="7426" max="7429" width="9.375" style="896" customWidth="1"/>
    <col min="7430" max="7430" width="2.875" style="896" customWidth="1"/>
    <col min="7431" max="7439" width="9.375" style="896" customWidth="1"/>
    <col min="7440" max="7680" width="10.375" style="896"/>
    <col min="7681" max="7681" width="1.75" style="896" customWidth="1"/>
    <col min="7682" max="7685" width="9.375" style="896" customWidth="1"/>
    <col min="7686" max="7686" width="2.875" style="896" customWidth="1"/>
    <col min="7687" max="7695" width="9.375" style="896" customWidth="1"/>
    <col min="7696" max="7936" width="10.375" style="896"/>
    <col min="7937" max="7937" width="1.75" style="896" customWidth="1"/>
    <col min="7938" max="7941" width="9.375" style="896" customWidth="1"/>
    <col min="7942" max="7942" width="2.875" style="896" customWidth="1"/>
    <col min="7943" max="7951" width="9.375" style="896" customWidth="1"/>
    <col min="7952" max="8192" width="10.375" style="896"/>
    <col min="8193" max="8193" width="1.75" style="896" customWidth="1"/>
    <col min="8194" max="8197" width="9.375" style="896" customWidth="1"/>
    <col min="8198" max="8198" width="2.875" style="896" customWidth="1"/>
    <col min="8199" max="8207" width="9.375" style="896" customWidth="1"/>
    <col min="8208" max="8448" width="10.375" style="896"/>
    <col min="8449" max="8449" width="1.75" style="896" customWidth="1"/>
    <col min="8450" max="8453" width="9.375" style="896" customWidth="1"/>
    <col min="8454" max="8454" width="2.875" style="896" customWidth="1"/>
    <col min="8455" max="8463" width="9.375" style="896" customWidth="1"/>
    <col min="8464" max="8704" width="10.375" style="896"/>
    <col min="8705" max="8705" width="1.75" style="896" customWidth="1"/>
    <col min="8706" max="8709" width="9.375" style="896" customWidth="1"/>
    <col min="8710" max="8710" width="2.875" style="896" customWidth="1"/>
    <col min="8711" max="8719" width="9.375" style="896" customWidth="1"/>
    <col min="8720" max="8960" width="10.375" style="896"/>
    <col min="8961" max="8961" width="1.75" style="896" customWidth="1"/>
    <col min="8962" max="8965" width="9.375" style="896" customWidth="1"/>
    <col min="8966" max="8966" width="2.875" style="896" customWidth="1"/>
    <col min="8967" max="8975" width="9.375" style="896" customWidth="1"/>
    <col min="8976" max="9216" width="10.375" style="896"/>
    <col min="9217" max="9217" width="1.75" style="896" customWidth="1"/>
    <col min="9218" max="9221" width="9.375" style="896" customWidth="1"/>
    <col min="9222" max="9222" width="2.875" style="896" customWidth="1"/>
    <col min="9223" max="9231" width="9.375" style="896" customWidth="1"/>
    <col min="9232" max="9472" width="10.375" style="896"/>
    <col min="9473" max="9473" width="1.75" style="896" customWidth="1"/>
    <col min="9474" max="9477" width="9.375" style="896" customWidth="1"/>
    <col min="9478" max="9478" width="2.875" style="896" customWidth="1"/>
    <col min="9479" max="9487" width="9.375" style="896" customWidth="1"/>
    <col min="9488" max="9728" width="10.375" style="896"/>
    <col min="9729" max="9729" width="1.75" style="896" customWidth="1"/>
    <col min="9730" max="9733" width="9.375" style="896" customWidth="1"/>
    <col min="9734" max="9734" width="2.875" style="896" customWidth="1"/>
    <col min="9735" max="9743" width="9.375" style="896" customWidth="1"/>
    <col min="9744" max="9984" width="10.375" style="896"/>
    <col min="9985" max="9985" width="1.75" style="896" customWidth="1"/>
    <col min="9986" max="9989" width="9.375" style="896" customWidth="1"/>
    <col min="9990" max="9990" width="2.875" style="896" customWidth="1"/>
    <col min="9991" max="9999" width="9.375" style="896" customWidth="1"/>
    <col min="10000" max="10240" width="10.375" style="896"/>
    <col min="10241" max="10241" width="1.75" style="896" customWidth="1"/>
    <col min="10242" max="10245" width="9.375" style="896" customWidth="1"/>
    <col min="10246" max="10246" width="2.875" style="896" customWidth="1"/>
    <col min="10247" max="10255" width="9.375" style="896" customWidth="1"/>
    <col min="10256" max="10496" width="10.375" style="896"/>
    <col min="10497" max="10497" width="1.75" style="896" customWidth="1"/>
    <col min="10498" max="10501" width="9.375" style="896" customWidth="1"/>
    <col min="10502" max="10502" width="2.875" style="896" customWidth="1"/>
    <col min="10503" max="10511" width="9.375" style="896" customWidth="1"/>
    <col min="10512" max="10752" width="10.375" style="896"/>
    <col min="10753" max="10753" width="1.75" style="896" customWidth="1"/>
    <col min="10754" max="10757" width="9.375" style="896" customWidth="1"/>
    <col min="10758" max="10758" width="2.875" style="896" customWidth="1"/>
    <col min="10759" max="10767" width="9.375" style="896" customWidth="1"/>
    <col min="10768" max="11008" width="10.375" style="896"/>
    <col min="11009" max="11009" width="1.75" style="896" customWidth="1"/>
    <col min="11010" max="11013" width="9.375" style="896" customWidth="1"/>
    <col min="11014" max="11014" width="2.875" style="896" customWidth="1"/>
    <col min="11015" max="11023" width="9.375" style="896" customWidth="1"/>
    <col min="11024" max="11264" width="10.375" style="896"/>
    <col min="11265" max="11265" width="1.75" style="896" customWidth="1"/>
    <col min="11266" max="11269" width="9.375" style="896" customWidth="1"/>
    <col min="11270" max="11270" width="2.875" style="896" customWidth="1"/>
    <col min="11271" max="11279" width="9.375" style="896" customWidth="1"/>
    <col min="11280" max="11520" width="10.375" style="896"/>
    <col min="11521" max="11521" width="1.75" style="896" customWidth="1"/>
    <col min="11522" max="11525" width="9.375" style="896" customWidth="1"/>
    <col min="11526" max="11526" width="2.875" style="896" customWidth="1"/>
    <col min="11527" max="11535" width="9.375" style="896" customWidth="1"/>
    <col min="11536" max="11776" width="10.375" style="896"/>
    <col min="11777" max="11777" width="1.75" style="896" customWidth="1"/>
    <col min="11778" max="11781" width="9.375" style="896" customWidth="1"/>
    <col min="11782" max="11782" width="2.875" style="896" customWidth="1"/>
    <col min="11783" max="11791" width="9.375" style="896" customWidth="1"/>
    <col min="11792" max="12032" width="10.375" style="896"/>
    <col min="12033" max="12033" width="1.75" style="896" customWidth="1"/>
    <col min="12034" max="12037" width="9.375" style="896" customWidth="1"/>
    <col min="12038" max="12038" width="2.875" style="896" customWidth="1"/>
    <col min="12039" max="12047" width="9.375" style="896" customWidth="1"/>
    <col min="12048" max="12288" width="10.375" style="896"/>
    <col min="12289" max="12289" width="1.75" style="896" customWidth="1"/>
    <col min="12290" max="12293" width="9.375" style="896" customWidth="1"/>
    <col min="12294" max="12294" width="2.875" style="896" customWidth="1"/>
    <col min="12295" max="12303" width="9.375" style="896" customWidth="1"/>
    <col min="12304" max="12544" width="10.375" style="896"/>
    <col min="12545" max="12545" width="1.75" style="896" customWidth="1"/>
    <col min="12546" max="12549" width="9.375" style="896" customWidth="1"/>
    <col min="12550" max="12550" width="2.875" style="896" customWidth="1"/>
    <col min="12551" max="12559" width="9.375" style="896" customWidth="1"/>
    <col min="12560" max="12800" width="10.375" style="896"/>
    <col min="12801" max="12801" width="1.75" style="896" customWidth="1"/>
    <col min="12802" max="12805" width="9.375" style="896" customWidth="1"/>
    <col min="12806" max="12806" width="2.875" style="896" customWidth="1"/>
    <col min="12807" max="12815" width="9.375" style="896" customWidth="1"/>
    <col min="12816" max="13056" width="10.375" style="896"/>
    <col min="13057" max="13057" width="1.75" style="896" customWidth="1"/>
    <col min="13058" max="13061" width="9.375" style="896" customWidth="1"/>
    <col min="13062" max="13062" width="2.875" style="896" customWidth="1"/>
    <col min="13063" max="13071" width="9.375" style="896" customWidth="1"/>
    <col min="13072" max="13312" width="10.375" style="896"/>
    <col min="13313" max="13313" width="1.75" style="896" customWidth="1"/>
    <col min="13314" max="13317" width="9.375" style="896" customWidth="1"/>
    <col min="13318" max="13318" width="2.875" style="896" customWidth="1"/>
    <col min="13319" max="13327" width="9.375" style="896" customWidth="1"/>
    <col min="13328" max="13568" width="10.375" style="896"/>
    <col min="13569" max="13569" width="1.75" style="896" customWidth="1"/>
    <col min="13570" max="13573" width="9.375" style="896" customWidth="1"/>
    <col min="13574" max="13574" width="2.875" style="896" customWidth="1"/>
    <col min="13575" max="13583" width="9.375" style="896" customWidth="1"/>
    <col min="13584" max="13824" width="10.375" style="896"/>
    <col min="13825" max="13825" width="1.75" style="896" customWidth="1"/>
    <col min="13826" max="13829" width="9.375" style="896" customWidth="1"/>
    <col min="13830" max="13830" width="2.875" style="896" customWidth="1"/>
    <col min="13831" max="13839" width="9.375" style="896" customWidth="1"/>
    <col min="13840" max="14080" width="10.375" style="896"/>
    <col min="14081" max="14081" width="1.75" style="896" customWidth="1"/>
    <col min="14082" max="14085" width="9.375" style="896" customWidth="1"/>
    <col min="14086" max="14086" width="2.875" style="896" customWidth="1"/>
    <col min="14087" max="14095" width="9.375" style="896" customWidth="1"/>
    <col min="14096" max="14336" width="10.375" style="896"/>
    <col min="14337" max="14337" width="1.75" style="896" customWidth="1"/>
    <col min="14338" max="14341" width="9.375" style="896" customWidth="1"/>
    <col min="14342" max="14342" width="2.875" style="896" customWidth="1"/>
    <col min="14343" max="14351" width="9.375" style="896" customWidth="1"/>
    <col min="14352" max="14592" width="10.375" style="896"/>
    <col min="14593" max="14593" width="1.75" style="896" customWidth="1"/>
    <col min="14594" max="14597" width="9.375" style="896" customWidth="1"/>
    <col min="14598" max="14598" width="2.875" style="896" customWidth="1"/>
    <col min="14599" max="14607" width="9.375" style="896" customWidth="1"/>
    <col min="14608" max="14848" width="10.375" style="896"/>
    <col min="14849" max="14849" width="1.75" style="896" customWidth="1"/>
    <col min="14850" max="14853" width="9.375" style="896" customWidth="1"/>
    <col min="14854" max="14854" width="2.875" style="896" customWidth="1"/>
    <col min="14855" max="14863" width="9.375" style="896" customWidth="1"/>
    <col min="14864" max="15104" width="10.375" style="896"/>
    <col min="15105" max="15105" width="1.75" style="896" customWidth="1"/>
    <col min="15106" max="15109" width="9.375" style="896" customWidth="1"/>
    <col min="15110" max="15110" width="2.875" style="896" customWidth="1"/>
    <col min="15111" max="15119" width="9.375" style="896" customWidth="1"/>
    <col min="15120" max="15360" width="10.375" style="896"/>
    <col min="15361" max="15361" width="1.75" style="896" customWidth="1"/>
    <col min="15362" max="15365" width="9.375" style="896" customWidth="1"/>
    <col min="15366" max="15366" width="2.875" style="896" customWidth="1"/>
    <col min="15367" max="15375" width="9.375" style="896" customWidth="1"/>
    <col min="15376" max="15616" width="10.375" style="896"/>
    <col min="15617" max="15617" width="1.75" style="896" customWidth="1"/>
    <col min="15618" max="15621" width="9.375" style="896" customWidth="1"/>
    <col min="15622" max="15622" width="2.875" style="896" customWidth="1"/>
    <col min="15623" max="15631" width="9.375" style="896" customWidth="1"/>
    <col min="15632" max="15872" width="10.375" style="896"/>
    <col min="15873" max="15873" width="1.75" style="896" customWidth="1"/>
    <col min="15874" max="15877" width="9.375" style="896" customWidth="1"/>
    <col min="15878" max="15878" width="2.875" style="896" customWidth="1"/>
    <col min="15879" max="15887" width="9.375" style="896" customWidth="1"/>
    <col min="15888" max="16128" width="10.375" style="896"/>
    <col min="16129" max="16129" width="1.75" style="896" customWidth="1"/>
    <col min="16130" max="16133" width="9.375" style="896" customWidth="1"/>
    <col min="16134" max="16134" width="2.875" style="896" customWidth="1"/>
    <col min="16135" max="16143" width="9.375" style="896" customWidth="1"/>
    <col min="16144" max="16384" width="10.375" style="896"/>
  </cols>
  <sheetData>
    <row r="1" spans="2:10" s="832" customFormat="1" ht="19.5" customHeight="1">
      <c r="B1" s="831" t="s">
        <v>522</v>
      </c>
    </row>
    <row r="2" spans="2:10" s="864" customFormat="1" ht="10.5" customHeight="1">
      <c r="B2" s="863"/>
    </row>
    <row r="3" spans="2:10" s="864" customFormat="1" ht="20.25" customHeight="1">
      <c r="B3" s="864" t="s">
        <v>523</v>
      </c>
    </row>
    <row r="4" spans="2:10" s="864" customFormat="1" ht="20.25" customHeight="1" thickBot="1">
      <c r="B4" s="863" t="s">
        <v>524</v>
      </c>
      <c r="E4" s="865" t="s">
        <v>511</v>
      </c>
      <c r="G4" s="863" t="s">
        <v>525</v>
      </c>
      <c r="J4" s="865" t="s">
        <v>511</v>
      </c>
    </row>
    <row r="5" spans="2:10" s="864" customFormat="1" ht="20.25" customHeight="1">
      <c r="B5" s="866" t="s">
        <v>372</v>
      </c>
      <c r="C5" s="867" t="s">
        <v>517</v>
      </c>
      <c r="D5" s="867" t="s">
        <v>526</v>
      </c>
      <c r="E5" s="867" t="s">
        <v>527</v>
      </c>
      <c r="G5" s="868" t="s">
        <v>372</v>
      </c>
      <c r="H5" s="867" t="s">
        <v>517</v>
      </c>
      <c r="I5" s="867" t="s">
        <v>526</v>
      </c>
      <c r="J5" s="867" t="s">
        <v>527</v>
      </c>
    </row>
    <row r="6" spans="2:10" s="864" customFormat="1" ht="20.25" customHeight="1">
      <c r="B6" s="869" t="s">
        <v>381</v>
      </c>
      <c r="C6" s="870">
        <v>730</v>
      </c>
      <c r="D6" s="871">
        <v>513</v>
      </c>
      <c r="E6" s="872">
        <v>70.3</v>
      </c>
      <c r="G6" s="873" t="s">
        <v>381</v>
      </c>
      <c r="H6" s="870">
        <v>1075</v>
      </c>
      <c r="I6" s="871">
        <v>969</v>
      </c>
      <c r="J6" s="874">
        <v>90.1</v>
      </c>
    </row>
    <row r="7" spans="2:10" s="864" customFormat="1" ht="20.25" customHeight="1" thickBot="1">
      <c r="B7" s="875">
        <v>27</v>
      </c>
      <c r="C7" s="876">
        <v>112</v>
      </c>
      <c r="D7" s="877">
        <v>79</v>
      </c>
      <c r="E7" s="878">
        <v>70.5</v>
      </c>
      <c r="F7" s="879"/>
      <c r="G7" s="875">
        <v>27</v>
      </c>
      <c r="H7" s="876">
        <v>1184</v>
      </c>
      <c r="I7" s="877">
        <v>1037</v>
      </c>
      <c r="J7" s="880">
        <v>87.6</v>
      </c>
    </row>
    <row r="8" spans="2:10" s="864" customFormat="1" ht="20.25" customHeight="1">
      <c r="B8" s="869"/>
      <c r="C8" s="871"/>
      <c r="D8" s="881"/>
      <c r="E8" s="871"/>
      <c r="F8" s="871"/>
      <c r="G8" s="869"/>
      <c r="H8" s="871"/>
      <c r="I8" s="871"/>
      <c r="J8" s="881"/>
    </row>
    <row r="9" spans="2:10" s="864" customFormat="1" ht="20.25" customHeight="1" thickBot="1">
      <c r="B9" s="863" t="s">
        <v>528</v>
      </c>
      <c r="E9" s="865" t="s">
        <v>511</v>
      </c>
      <c r="G9" s="863" t="s">
        <v>529</v>
      </c>
      <c r="J9" s="865" t="s">
        <v>511</v>
      </c>
    </row>
    <row r="10" spans="2:10" s="864" customFormat="1" ht="20.25" customHeight="1">
      <c r="B10" s="866" t="s">
        <v>372</v>
      </c>
      <c r="C10" s="867" t="s">
        <v>517</v>
      </c>
      <c r="D10" s="867" t="s">
        <v>526</v>
      </c>
      <c r="E10" s="867" t="s">
        <v>527</v>
      </c>
      <c r="G10" s="868" t="s">
        <v>372</v>
      </c>
      <c r="H10" s="867" t="s">
        <v>517</v>
      </c>
      <c r="I10" s="867" t="s">
        <v>526</v>
      </c>
      <c r="J10" s="867" t="s">
        <v>527</v>
      </c>
    </row>
    <row r="11" spans="2:10" s="864" customFormat="1" ht="20.25" customHeight="1">
      <c r="B11" s="869" t="s">
        <v>381</v>
      </c>
      <c r="C11" s="870">
        <v>1157</v>
      </c>
      <c r="D11" s="871">
        <v>1141</v>
      </c>
      <c r="E11" s="874">
        <v>98.5</v>
      </c>
      <c r="G11" s="873" t="s">
        <v>381</v>
      </c>
      <c r="H11" s="882">
        <v>346</v>
      </c>
      <c r="I11" s="883">
        <v>227</v>
      </c>
      <c r="J11" s="884">
        <v>65.599999999999994</v>
      </c>
    </row>
    <row r="12" spans="2:10" s="864" customFormat="1" ht="20.25" customHeight="1" thickBot="1">
      <c r="B12" s="875">
        <v>27</v>
      </c>
      <c r="C12" s="876">
        <v>1097</v>
      </c>
      <c r="D12" s="877">
        <v>1003</v>
      </c>
      <c r="E12" s="880">
        <v>91.4</v>
      </c>
      <c r="F12" s="879"/>
      <c r="G12" s="875">
        <v>27</v>
      </c>
      <c r="H12" s="885">
        <v>5</v>
      </c>
      <c r="I12" s="886">
        <v>1</v>
      </c>
      <c r="J12" s="887">
        <v>20</v>
      </c>
    </row>
    <row r="13" spans="2:10" s="864" customFormat="1" ht="20.25" customHeight="1">
      <c r="B13" s="863"/>
      <c r="G13" s="869"/>
      <c r="H13" s="871"/>
      <c r="I13" s="871"/>
      <c r="J13" s="888"/>
    </row>
    <row r="14" spans="2:10" s="864" customFormat="1" ht="20.25" customHeight="1" thickBot="1">
      <c r="B14" s="863" t="s">
        <v>530</v>
      </c>
      <c r="E14" s="865" t="s">
        <v>511</v>
      </c>
      <c r="G14" s="863" t="s">
        <v>531</v>
      </c>
      <c r="J14" s="865" t="s">
        <v>511</v>
      </c>
    </row>
    <row r="15" spans="2:10" s="864" customFormat="1" ht="20.25" customHeight="1">
      <c r="B15" s="868" t="s">
        <v>372</v>
      </c>
      <c r="C15" s="867" t="s">
        <v>517</v>
      </c>
      <c r="D15" s="867" t="s">
        <v>526</v>
      </c>
      <c r="E15" s="867" t="s">
        <v>527</v>
      </c>
      <c r="G15" s="868" t="s">
        <v>372</v>
      </c>
      <c r="H15" s="867" t="s">
        <v>517</v>
      </c>
      <c r="I15" s="867" t="s">
        <v>526</v>
      </c>
      <c r="J15" s="867" t="s">
        <v>527</v>
      </c>
    </row>
    <row r="16" spans="2:10" s="864" customFormat="1" ht="20.25" customHeight="1">
      <c r="B16" s="873" t="s">
        <v>381</v>
      </c>
      <c r="C16" s="870">
        <v>1135</v>
      </c>
      <c r="D16" s="871">
        <v>1069</v>
      </c>
      <c r="E16" s="874">
        <v>94.2</v>
      </c>
      <c r="F16" s="879"/>
      <c r="G16" s="873" t="s">
        <v>381</v>
      </c>
      <c r="H16" s="870">
        <v>4993</v>
      </c>
      <c r="I16" s="871">
        <v>4019</v>
      </c>
      <c r="J16" s="874">
        <v>80.5</v>
      </c>
    </row>
    <row r="17" spans="2:10" s="864" customFormat="1" ht="20.25" customHeight="1" thickBot="1">
      <c r="B17" s="875">
        <v>27</v>
      </c>
      <c r="C17" s="876">
        <v>1103</v>
      </c>
      <c r="D17" s="877">
        <v>1005</v>
      </c>
      <c r="E17" s="880">
        <v>91.1</v>
      </c>
      <c r="G17" s="875">
        <v>27</v>
      </c>
      <c r="H17" s="876">
        <v>4116</v>
      </c>
      <c r="I17" s="877">
        <v>3996</v>
      </c>
      <c r="J17" s="880">
        <v>97.1</v>
      </c>
    </row>
    <row r="18" spans="2:10" s="864" customFormat="1" ht="20.25" customHeight="1">
      <c r="B18" s="879"/>
      <c r="C18" s="871"/>
      <c r="D18" s="871"/>
      <c r="E18" s="889"/>
      <c r="G18" s="869"/>
      <c r="H18" s="871"/>
      <c r="I18" s="871"/>
      <c r="J18" s="881"/>
    </row>
    <row r="19" spans="2:10" s="864" customFormat="1" ht="20.25" customHeight="1" thickBot="1">
      <c r="B19" s="863" t="s">
        <v>532</v>
      </c>
      <c r="E19" s="865" t="s">
        <v>511</v>
      </c>
      <c r="G19" s="863" t="s">
        <v>533</v>
      </c>
      <c r="J19" s="865" t="s">
        <v>511</v>
      </c>
    </row>
    <row r="20" spans="2:10" s="864" customFormat="1" ht="20.25" customHeight="1">
      <c r="B20" s="868" t="s">
        <v>372</v>
      </c>
      <c r="C20" s="867" t="s">
        <v>517</v>
      </c>
      <c r="D20" s="867" t="s">
        <v>526</v>
      </c>
      <c r="E20" s="867" t="s">
        <v>527</v>
      </c>
      <c r="G20" s="868" t="s">
        <v>372</v>
      </c>
      <c r="H20" s="867" t="s">
        <v>517</v>
      </c>
      <c r="I20" s="867" t="s">
        <v>526</v>
      </c>
      <c r="J20" s="867" t="s">
        <v>527</v>
      </c>
    </row>
    <row r="21" spans="2:10" s="864" customFormat="1" ht="20.25" customHeight="1">
      <c r="B21" s="873" t="s">
        <v>381</v>
      </c>
      <c r="C21" s="870">
        <v>1070</v>
      </c>
      <c r="D21" s="871">
        <v>1026</v>
      </c>
      <c r="E21" s="874">
        <v>95.9</v>
      </c>
      <c r="F21" s="879"/>
      <c r="G21" s="873" t="s">
        <v>381</v>
      </c>
      <c r="H21" s="870">
        <v>3731</v>
      </c>
      <c r="I21" s="871">
        <v>2231</v>
      </c>
      <c r="J21" s="874">
        <v>59.8</v>
      </c>
    </row>
    <row r="22" spans="2:10" s="864" customFormat="1" ht="20.25" customHeight="1" thickBot="1">
      <c r="B22" s="875">
        <v>27</v>
      </c>
      <c r="C22" s="876">
        <v>1004</v>
      </c>
      <c r="D22" s="877">
        <v>995</v>
      </c>
      <c r="E22" s="880">
        <v>99.1</v>
      </c>
      <c r="G22" s="875">
        <v>27</v>
      </c>
      <c r="H22" s="876">
        <v>2456</v>
      </c>
      <c r="I22" s="877">
        <v>2392</v>
      </c>
      <c r="J22" s="880">
        <v>97.4</v>
      </c>
    </row>
    <row r="23" spans="2:10" s="864" customFormat="1" ht="20.25" customHeight="1"/>
    <row r="24" spans="2:10" s="864" customFormat="1" ht="20.25" customHeight="1" thickBot="1">
      <c r="B24" s="863" t="s">
        <v>534</v>
      </c>
      <c r="E24" s="865" t="s">
        <v>535</v>
      </c>
      <c r="G24" s="863" t="s">
        <v>536</v>
      </c>
      <c r="J24" s="865" t="s">
        <v>511</v>
      </c>
    </row>
    <row r="25" spans="2:10" s="864" customFormat="1" ht="20.25" customHeight="1">
      <c r="B25" s="868" t="s">
        <v>372</v>
      </c>
      <c r="C25" s="867" t="s">
        <v>517</v>
      </c>
      <c r="D25" s="867" t="s">
        <v>526</v>
      </c>
      <c r="E25" s="867" t="s">
        <v>527</v>
      </c>
      <c r="G25" s="868" t="s">
        <v>372</v>
      </c>
      <c r="H25" s="867" t="s">
        <v>517</v>
      </c>
      <c r="I25" s="867" t="s">
        <v>526</v>
      </c>
      <c r="J25" s="867" t="s">
        <v>527</v>
      </c>
    </row>
    <row r="26" spans="2:10" s="864" customFormat="1" ht="20.25" customHeight="1">
      <c r="B26" s="873" t="s">
        <v>381</v>
      </c>
      <c r="C26" s="870">
        <v>4864</v>
      </c>
      <c r="D26" s="871">
        <v>4388</v>
      </c>
      <c r="E26" s="874">
        <v>90.2</v>
      </c>
      <c r="F26" s="879"/>
      <c r="G26" s="873" t="s">
        <v>381</v>
      </c>
      <c r="H26" s="870">
        <v>4912</v>
      </c>
      <c r="I26" s="871">
        <v>4357</v>
      </c>
      <c r="J26" s="874">
        <v>88.7</v>
      </c>
    </row>
    <row r="27" spans="2:10" s="864" customFormat="1" ht="20.25" customHeight="1" thickBot="1">
      <c r="B27" s="875">
        <v>27</v>
      </c>
      <c r="C27" s="876">
        <v>4202</v>
      </c>
      <c r="D27" s="877">
        <v>3906</v>
      </c>
      <c r="E27" s="880">
        <v>93</v>
      </c>
      <c r="G27" s="875">
        <v>27</v>
      </c>
      <c r="H27" s="876">
        <v>4262</v>
      </c>
      <c r="I27" s="877">
        <v>3903</v>
      </c>
      <c r="J27" s="880">
        <v>91.6</v>
      </c>
    </row>
    <row r="28" spans="2:10" s="864" customFormat="1" ht="20.25" customHeight="1"/>
    <row r="29" spans="2:10" s="864" customFormat="1" ht="20.25" customHeight="1">
      <c r="F29" s="871"/>
      <c r="G29" s="890" t="s">
        <v>537</v>
      </c>
      <c r="H29" s="871"/>
      <c r="I29" s="871"/>
      <c r="J29" s="891"/>
    </row>
    <row r="30" spans="2:10" s="864" customFormat="1" ht="20.25" customHeight="1" thickBot="1">
      <c r="B30" s="863" t="s">
        <v>538</v>
      </c>
      <c r="E30" s="865" t="s">
        <v>511</v>
      </c>
      <c r="G30" s="863" t="s">
        <v>539</v>
      </c>
      <c r="J30" s="865" t="s">
        <v>511</v>
      </c>
    </row>
    <row r="31" spans="2:10" s="864" customFormat="1" ht="20.25" customHeight="1">
      <c r="B31" s="866" t="s">
        <v>372</v>
      </c>
      <c r="C31" s="867" t="s">
        <v>517</v>
      </c>
      <c r="D31" s="867" t="s">
        <v>526</v>
      </c>
      <c r="E31" s="867" t="s">
        <v>527</v>
      </c>
      <c r="F31" s="879"/>
      <c r="G31" s="866" t="s">
        <v>372</v>
      </c>
      <c r="H31" s="867" t="s">
        <v>517</v>
      </c>
      <c r="I31" s="867" t="s">
        <v>526</v>
      </c>
      <c r="J31" s="867" t="s">
        <v>527</v>
      </c>
    </row>
    <row r="32" spans="2:10" s="864" customFormat="1" ht="20.25" customHeight="1">
      <c r="B32" s="869" t="s">
        <v>381</v>
      </c>
      <c r="C32" s="870">
        <v>5198</v>
      </c>
      <c r="D32" s="871">
        <v>3733</v>
      </c>
      <c r="E32" s="872">
        <v>71.8</v>
      </c>
      <c r="G32" s="869" t="s">
        <v>381</v>
      </c>
      <c r="H32" s="870">
        <v>28147</v>
      </c>
      <c r="I32" s="871">
        <v>15347</v>
      </c>
      <c r="J32" s="874">
        <v>54.5</v>
      </c>
    </row>
    <row r="33" spans="2:10" s="864" customFormat="1" ht="20.25" customHeight="1" thickBot="1">
      <c r="B33" s="875">
        <v>27</v>
      </c>
      <c r="C33" s="876">
        <v>3962</v>
      </c>
      <c r="D33" s="877">
        <v>3511</v>
      </c>
      <c r="E33" s="878">
        <v>88.7</v>
      </c>
      <c r="G33" s="875">
        <v>27</v>
      </c>
      <c r="H33" s="876">
        <v>29270</v>
      </c>
      <c r="I33" s="877">
        <v>15243</v>
      </c>
      <c r="J33" s="880">
        <v>52.1</v>
      </c>
    </row>
    <row r="34" spans="2:10" s="864" customFormat="1" ht="20.25" customHeight="1">
      <c r="B34" s="869"/>
      <c r="C34" s="871"/>
      <c r="D34" s="871"/>
      <c r="E34" s="881"/>
      <c r="G34" s="890"/>
      <c r="H34" s="871"/>
      <c r="I34" s="871"/>
      <c r="J34" s="891"/>
    </row>
    <row r="35" spans="2:10" s="864" customFormat="1" ht="20.25" customHeight="1" thickBot="1">
      <c r="B35" s="863" t="s">
        <v>540</v>
      </c>
      <c r="E35" s="865" t="s">
        <v>511</v>
      </c>
      <c r="G35" s="863" t="s">
        <v>541</v>
      </c>
      <c r="J35" s="865" t="s">
        <v>511</v>
      </c>
    </row>
    <row r="36" spans="2:10" s="864" customFormat="1" ht="20.25" customHeight="1">
      <c r="B36" s="866" t="s">
        <v>372</v>
      </c>
      <c r="C36" s="867" t="s">
        <v>517</v>
      </c>
      <c r="D36" s="867" t="s">
        <v>526</v>
      </c>
      <c r="E36" s="867" t="s">
        <v>527</v>
      </c>
      <c r="G36" s="866" t="s">
        <v>372</v>
      </c>
      <c r="H36" s="867" t="s">
        <v>517</v>
      </c>
      <c r="I36" s="867" t="s">
        <v>526</v>
      </c>
      <c r="J36" s="867" t="s">
        <v>527</v>
      </c>
    </row>
    <row r="37" spans="2:10" s="864" customFormat="1" ht="20.25" customHeight="1">
      <c r="B37" s="869" t="s">
        <v>381</v>
      </c>
      <c r="C37" s="892">
        <v>1078</v>
      </c>
      <c r="D37" s="871">
        <v>736</v>
      </c>
      <c r="E37" s="893">
        <v>68.3</v>
      </c>
      <c r="G37" s="869" t="s">
        <v>381</v>
      </c>
      <c r="H37" s="870">
        <v>6523</v>
      </c>
      <c r="I37" s="871">
        <v>2867</v>
      </c>
      <c r="J37" s="874">
        <v>44</v>
      </c>
    </row>
    <row r="38" spans="2:10" s="864" customFormat="1" ht="20.25" customHeight="1" thickBot="1">
      <c r="B38" s="875">
        <v>27</v>
      </c>
      <c r="C38" s="894">
        <v>1040</v>
      </c>
      <c r="D38" s="877">
        <v>722</v>
      </c>
      <c r="E38" s="895">
        <v>69.400000000000006</v>
      </c>
      <c r="G38" s="875">
        <v>27</v>
      </c>
      <c r="H38" s="876">
        <v>6596</v>
      </c>
      <c r="I38" s="877">
        <v>2641</v>
      </c>
      <c r="J38" s="880">
        <v>40.1</v>
      </c>
    </row>
    <row r="39" spans="2:10" s="864" customFormat="1" ht="14.45" customHeight="1"/>
    <row r="40" spans="2:10" s="864" customFormat="1" ht="14.45" customHeight="1"/>
    <row r="41" spans="2:10" s="864" customFormat="1" ht="14.45" customHeight="1"/>
    <row r="42" spans="2:10" s="864" customFormat="1" ht="14.45" customHeight="1"/>
    <row r="43" spans="2:10" s="864" customFormat="1" ht="14.45" customHeight="1"/>
    <row r="44" spans="2:10" s="864" customFormat="1" ht="14.45" customHeight="1"/>
    <row r="45" spans="2:10" s="864" customFormat="1" ht="14.45" customHeight="1"/>
    <row r="46" spans="2:10" s="864" customFormat="1" ht="14.45" customHeight="1"/>
    <row r="47" spans="2:10" s="864" customFormat="1" ht="14.45" customHeight="1"/>
    <row r="48" spans="2:10" s="864" customFormat="1" ht="14.45" customHeight="1"/>
    <row r="49" s="864" customFormat="1" ht="14.45" customHeight="1"/>
    <row r="50" s="864" customFormat="1" ht="14.45" customHeight="1"/>
    <row r="51" s="864" customFormat="1" ht="14.45" customHeight="1"/>
    <row r="52" s="864" customFormat="1" ht="14.45" customHeight="1"/>
    <row r="53" s="864" customFormat="1" ht="14.45" customHeight="1"/>
    <row r="54" s="864" customFormat="1" ht="14.45" customHeight="1"/>
    <row r="55" s="864" customFormat="1" ht="14.45" customHeight="1"/>
    <row r="56" s="864" customFormat="1" ht="14.45" customHeight="1"/>
    <row r="57" s="864" customFormat="1" ht="14.45" customHeight="1"/>
    <row r="58" s="864" customFormat="1" ht="14.45" customHeight="1"/>
    <row r="59" s="864" customFormat="1" ht="14.45" customHeight="1"/>
  </sheetData>
  <phoneticPr fontId="3"/>
  <printOptions gridLinesSet="0"/>
  <pageMargins left="0.7" right="0.7" top="0.75" bottom="0.75" header="0.3" footer="0.3"/>
  <pageSetup paperSize="9" scale="97" firstPageNumber="154" pageOrder="overThenDown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68"/>
  <sheetViews>
    <sheetView view="pageBreakPreview" topLeftCell="A37" zoomScaleNormal="100" zoomScaleSheetLayoutView="100" workbookViewId="0">
      <selection activeCell="D4" sqref="D4"/>
    </sheetView>
  </sheetViews>
  <sheetFormatPr defaultColWidth="10.375" defaultRowHeight="12.6" customHeight="1"/>
  <cols>
    <col min="1" max="1" width="6.875" style="896" customWidth="1"/>
    <col min="2" max="10" width="8.125" style="896" customWidth="1"/>
    <col min="11" max="16384" width="10.375" style="896"/>
  </cols>
  <sheetData>
    <row r="1" spans="1:14" ht="19.5" customHeight="1">
      <c r="A1" s="897" t="s">
        <v>542</v>
      </c>
    </row>
    <row r="2" spans="1:14" ht="9" customHeight="1">
      <c r="A2" s="897"/>
    </row>
    <row r="3" spans="1:14" s="901" customFormat="1" ht="39" customHeight="1">
      <c r="A3" s="898" t="s">
        <v>543</v>
      </c>
      <c r="B3" s="898"/>
      <c r="C3" s="898"/>
      <c r="D3" s="898"/>
      <c r="E3" s="898"/>
      <c r="F3" s="898"/>
      <c r="G3" s="898"/>
      <c r="H3" s="898"/>
      <c r="I3" s="898"/>
      <c r="J3" s="898"/>
      <c r="K3" s="899"/>
      <c r="L3" s="900"/>
      <c r="M3" s="900"/>
      <c r="N3" s="900"/>
    </row>
    <row r="4" spans="1:14" s="901" customFormat="1" ht="15.75" customHeight="1">
      <c r="A4" s="902"/>
      <c r="B4" s="902"/>
      <c r="C4" s="902"/>
      <c r="D4" s="902"/>
      <c r="E4" s="902"/>
      <c r="F4" s="902"/>
      <c r="G4" s="902"/>
      <c r="H4" s="902"/>
      <c r="I4" s="902"/>
      <c r="J4" s="902"/>
      <c r="K4" s="900"/>
      <c r="L4" s="900"/>
      <c r="M4" s="900"/>
      <c r="N4" s="900"/>
    </row>
    <row r="5" spans="1:14" ht="16.5" customHeight="1">
      <c r="A5" s="903" t="s">
        <v>544</v>
      </c>
      <c r="K5" s="900"/>
      <c r="L5" s="900"/>
      <c r="M5" s="900"/>
      <c r="N5" s="900"/>
    </row>
    <row r="6" spans="1:14" ht="15" customHeight="1" thickBot="1">
      <c r="A6" s="904"/>
      <c r="B6" s="905"/>
      <c r="C6" s="905"/>
      <c r="D6" s="905"/>
      <c r="E6" s="905"/>
      <c r="F6" s="906"/>
      <c r="G6" s="906"/>
      <c r="H6" s="906"/>
      <c r="I6" s="907" t="s">
        <v>545</v>
      </c>
      <c r="K6" s="900"/>
      <c r="L6" s="900"/>
      <c r="M6" s="900"/>
      <c r="N6" s="900"/>
    </row>
    <row r="7" spans="1:14" ht="7.5" customHeight="1">
      <c r="A7" s="908" t="s">
        <v>546</v>
      </c>
      <c r="B7" s="909" t="s">
        <v>547</v>
      </c>
      <c r="C7" s="910"/>
      <c r="D7" s="911"/>
      <c r="E7" s="909" t="s">
        <v>548</v>
      </c>
      <c r="F7" s="910"/>
      <c r="G7" s="912"/>
      <c r="H7" s="910" t="s">
        <v>549</v>
      </c>
      <c r="I7" s="910"/>
      <c r="K7" s="900"/>
      <c r="L7" s="900"/>
      <c r="M7" s="900"/>
      <c r="N7" s="900"/>
    </row>
    <row r="8" spans="1:14" ht="22.5" customHeight="1">
      <c r="A8" s="913"/>
      <c r="B8" s="914"/>
      <c r="C8" s="915"/>
      <c r="D8" s="916" t="s">
        <v>550</v>
      </c>
      <c r="E8" s="914"/>
      <c r="F8" s="915"/>
      <c r="G8" s="916" t="s">
        <v>550</v>
      </c>
      <c r="H8" s="915"/>
      <c r="I8" s="915"/>
      <c r="K8" s="900"/>
      <c r="L8" s="900"/>
      <c r="M8" s="900"/>
      <c r="N8" s="900"/>
    </row>
    <row r="9" spans="1:14" ht="13.5" customHeight="1">
      <c r="A9" s="917" t="s">
        <v>551</v>
      </c>
      <c r="B9" s="918">
        <v>27564</v>
      </c>
      <c r="C9" s="919"/>
      <c r="D9" s="920" t="s">
        <v>15</v>
      </c>
      <c r="E9" s="921">
        <v>5317</v>
      </c>
      <c r="F9" s="922"/>
      <c r="G9" s="920" t="s">
        <v>15</v>
      </c>
      <c r="H9" s="923">
        <f>E9/B9</f>
        <v>0.19289653170802495</v>
      </c>
      <c r="I9" s="924"/>
      <c r="K9" s="925"/>
      <c r="L9" s="925"/>
    </row>
    <row r="10" spans="1:14" ht="13.5" customHeight="1">
      <c r="A10" s="917">
        <v>24</v>
      </c>
      <c r="B10" s="918">
        <v>28287</v>
      </c>
      <c r="C10" s="919"/>
      <c r="D10" s="926">
        <f>(B10/B9-1)*100</f>
        <v>2.622986504135838</v>
      </c>
      <c r="E10" s="921">
        <v>4833</v>
      </c>
      <c r="F10" s="922"/>
      <c r="G10" s="926">
        <f>(E10/E9-1)*100</f>
        <v>-9.1028775625352605</v>
      </c>
      <c r="H10" s="923">
        <f>E10/B10</f>
        <v>0.17085587018771875</v>
      </c>
      <c r="I10" s="924"/>
      <c r="K10" s="925"/>
      <c r="L10" s="925"/>
    </row>
    <row r="11" spans="1:14" ht="13.5" customHeight="1">
      <c r="A11" s="917">
        <v>25</v>
      </c>
      <c r="B11" s="918">
        <v>28033</v>
      </c>
      <c r="C11" s="919"/>
      <c r="D11" s="926">
        <f>(B11/B10-1)*100</f>
        <v>-0.89793898257150007</v>
      </c>
      <c r="E11" s="921">
        <v>4893</v>
      </c>
      <c r="F11" s="922"/>
      <c r="G11" s="926">
        <v>1.2</v>
      </c>
      <c r="H11" s="923">
        <f>E11/B11</f>
        <v>0.17454428709021511</v>
      </c>
      <c r="I11" s="924"/>
      <c r="K11" s="925"/>
      <c r="L11" s="925"/>
    </row>
    <row r="12" spans="1:14" ht="13.5" customHeight="1">
      <c r="A12" s="917">
        <v>26</v>
      </c>
      <c r="B12" s="927">
        <v>27736</v>
      </c>
      <c r="C12" s="918"/>
      <c r="D12" s="926" t="s">
        <v>552</v>
      </c>
      <c r="E12" s="928">
        <v>5154</v>
      </c>
      <c r="F12" s="921"/>
      <c r="G12" s="926">
        <v>5.3</v>
      </c>
      <c r="H12" s="929">
        <f>E12/B12</f>
        <v>0.18582347851168157</v>
      </c>
      <c r="I12" s="923"/>
      <c r="K12" s="925"/>
      <c r="L12" s="925"/>
    </row>
    <row r="13" spans="1:14" ht="13.5" customHeight="1" thickBot="1">
      <c r="A13" s="930">
        <v>27</v>
      </c>
      <c r="B13" s="931">
        <v>28298</v>
      </c>
      <c r="C13" s="932"/>
      <c r="D13" s="926">
        <f t="shared" ref="D13" si="0">(B13/B12-1)*100</f>
        <v>2.0262474762042126</v>
      </c>
      <c r="E13" s="933">
        <v>5306</v>
      </c>
      <c r="F13" s="934"/>
      <c r="G13" s="926">
        <f t="shared" ref="G13" si="1">(E13/E12-1)*100</f>
        <v>2.9491656965463742</v>
      </c>
      <c r="H13" s="935">
        <f>E13/B13</f>
        <v>0.18750441727330552</v>
      </c>
      <c r="I13" s="936"/>
      <c r="K13" s="925"/>
      <c r="L13" s="925"/>
    </row>
    <row r="14" spans="1:14" ht="13.5" customHeight="1">
      <c r="A14" s="937"/>
      <c r="B14" s="938"/>
      <c r="C14" s="938"/>
      <c r="D14" s="939"/>
      <c r="E14" s="940"/>
      <c r="F14" s="940"/>
      <c r="G14" s="939"/>
      <c r="H14" s="941"/>
      <c r="I14" s="941"/>
      <c r="K14" s="925"/>
      <c r="L14" s="925"/>
    </row>
    <row r="15" spans="1:14" ht="14.25">
      <c r="A15" s="942" t="s">
        <v>553</v>
      </c>
      <c r="F15" s="943"/>
      <c r="H15" s="943"/>
      <c r="I15" s="944"/>
      <c r="K15" s="925"/>
      <c r="L15" s="925"/>
    </row>
    <row r="16" spans="1:14" ht="15" thickBot="1">
      <c r="A16" s="903"/>
      <c r="F16" s="943"/>
      <c r="G16" s="944"/>
      <c r="H16" s="944"/>
      <c r="I16" s="907" t="s">
        <v>554</v>
      </c>
      <c r="J16" s="945"/>
    </row>
    <row r="17" spans="1:10" ht="12.75">
      <c r="A17" s="946" t="s">
        <v>546</v>
      </c>
      <c r="B17" s="947" t="s">
        <v>555</v>
      </c>
      <c r="C17" s="948" t="s">
        <v>556</v>
      </c>
      <c r="D17" s="949" t="s">
        <v>557</v>
      </c>
      <c r="E17" s="950" t="s">
        <v>558</v>
      </c>
      <c r="F17" s="951" t="s">
        <v>559</v>
      </c>
      <c r="G17" s="952"/>
      <c r="H17" s="953" t="s">
        <v>560</v>
      </c>
      <c r="I17" s="954"/>
    </row>
    <row r="18" spans="1:10" ht="23.25" customHeight="1">
      <c r="A18" s="955"/>
      <c r="B18" s="956"/>
      <c r="C18" s="957"/>
      <c r="D18" s="958"/>
      <c r="E18" s="959"/>
      <c r="F18" s="960"/>
      <c r="G18" s="916" t="s">
        <v>550</v>
      </c>
      <c r="H18" s="961"/>
      <c r="I18" s="962" t="s">
        <v>561</v>
      </c>
    </row>
    <row r="19" spans="1:10" ht="13.5" customHeight="1">
      <c r="A19" s="917" t="s">
        <v>551</v>
      </c>
      <c r="B19" s="963">
        <v>22296</v>
      </c>
      <c r="C19" s="964">
        <v>546</v>
      </c>
      <c r="D19" s="964">
        <v>4212</v>
      </c>
      <c r="E19" s="965">
        <v>511</v>
      </c>
      <c r="F19" s="963">
        <f>SUM(B19:E19)</f>
        <v>27565</v>
      </c>
      <c r="G19" s="966" t="s">
        <v>15</v>
      </c>
      <c r="H19" s="967">
        <v>115205</v>
      </c>
      <c r="I19" s="968" t="s">
        <v>15</v>
      </c>
      <c r="J19" s="969"/>
    </row>
    <row r="20" spans="1:10" ht="13.5" customHeight="1">
      <c r="A20" s="917">
        <v>24</v>
      </c>
      <c r="B20" s="963">
        <v>23061</v>
      </c>
      <c r="C20" s="964">
        <v>565</v>
      </c>
      <c r="D20" s="964">
        <v>4285</v>
      </c>
      <c r="E20" s="965">
        <v>374</v>
      </c>
      <c r="F20" s="963">
        <f>SUM(B20:E20)</f>
        <v>28285</v>
      </c>
      <c r="G20" s="970">
        <v>2.6</v>
      </c>
      <c r="H20" s="967">
        <v>118984</v>
      </c>
      <c r="I20" s="968" t="s">
        <v>15</v>
      </c>
      <c r="J20" s="969"/>
    </row>
    <row r="21" spans="1:10" ht="13.5" customHeight="1">
      <c r="A21" s="917">
        <v>25</v>
      </c>
      <c r="B21" s="963">
        <v>23122</v>
      </c>
      <c r="C21" s="964">
        <v>424</v>
      </c>
      <c r="D21" s="964">
        <v>4175</v>
      </c>
      <c r="E21" s="965">
        <v>312</v>
      </c>
      <c r="F21" s="963">
        <f>SUM(B21:E21)</f>
        <v>28033</v>
      </c>
      <c r="G21" s="970" t="s">
        <v>562</v>
      </c>
      <c r="H21" s="967">
        <v>118188</v>
      </c>
      <c r="I21" s="971" t="s">
        <v>563</v>
      </c>
      <c r="J21" s="969"/>
    </row>
    <row r="22" spans="1:10" ht="13.5" customHeight="1">
      <c r="A22" s="917">
        <v>26</v>
      </c>
      <c r="B22" s="963">
        <v>22836</v>
      </c>
      <c r="C22" s="964">
        <v>481</v>
      </c>
      <c r="D22" s="964">
        <v>4165</v>
      </c>
      <c r="E22" s="965">
        <v>254</v>
      </c>
      <c r="F22" s="963">
        <v>27736</v>
      </c>
      <c r="G22" s="970" t="s">
        <v>564</v>
      </c>
      <c r="H22" s="967">
        <v>117781</v>
      </c>
      <c r="I22" s="971" t="s">
        <v>565</v>
      </c>
      <c r="J22" s="969"/>
    </row>
    <row r="23" spans="1:10" ht="13.5" customHeight="1" thickBot="1">
      <c r="A23" s="930">
        <v>27</v>
      </c>
      <c r="B23" s="972">
        <v>23477</v>
      </c>
      <c r="C23" s="973">
        <v>431</v>
      </c>
      <c r="D23" s="973">
        <v>4225</v>
      </c>
      <c r="E23" s="974">
        <v>164</v>
      </c>
      <c r="F23" s="972">
        <f t="shared" ref="F23" si="2">SUM(B23:E23)</f>
        <v>28297</v>
      </c>
      <c r="G23" s="975">
        <f t="shared" ref="G23" si="3">(F23/F22-1)*100</f>
        <v>2.0226420536486822</v>
      </c>
      <c r="H23" s="976">
        <v>117505</v>
      </c>
      <c r="I23" s="977" t="s">
        <v>566</v>
      </c>
      <c r="J23" s="969"/>
    </row>
    <row r="24" spans="1:10" ht="13.5" customHeight="1">
      <c r="A24" s="978" t="s">
        <v>567</v>
      </c>
      <c r="B24" s="979"/>
      <c r="C24" s="979"/>
      <c r="D24" s="979"/>
      <c r="E24" s="979"/>
      <c r="F24" s="979"/>
      <c r="G24" s="964"/>
      <c r="H24" s="980"/>
      <c r="I24" s="981"/>
      <c r="J24" s="969"/>
    </row>
    <row r="25" spans="1:10" ht="13.5" customHeight="1">
      <c r="A25" s="978"/>
      <c r="B25" s="979"/>
      <c r="C25" s="979"/>
      <c r="D25" s="979"/>
      <c r="E25" s="979"/>
      <c r="F25" s="979"/>
      <c r="G25" s="964"/>
      <c r="H25" s="980"/>
      <c r="I25" s="981"/>
      <c r="J25" s="969"/>
    </row>
    <row r="26" spans="1:10" ht="13.5" customHeight="1">
      <c r="A26" s="903" t="s">
        <v>568</v>
      </c>
      <c r="E26" s="943"/>
      <c r="H26" s="944"/>
      <c r="I26" s="944"/>
      <c r="J26" s="982"/>
    </row>
    <row r="27" spans="1:10" ht="15" thickBot="1">
      <c r="A27" s="903"/>
      <c r="F27" s="943"/>
      <c r="H27" s="944"/>
      <c r="I27" s="944"/>
      <c r="J27" s="907" t="s">
        <v>569</v>
      </c>
    </row>
    <row r="28" spans="1:10" ht="12.75">
      <c r="A28" s="946" t="s">
        <v>546</v>
      </c>
      <c r="B28" s="983" t="s">
        <v>570</v>
      </c>
      <c r="C28" s="949" t="s">
        <v>571</v>
      </c>
      <c r="D28" s="946" t="s">
        <v>572</v>
      </c>
      <c r="E28" s="984"/>
      <c r="F28" s="985" t="s">
        <v>573</v>
      </c>
      <c r="G28" s="986" t="s">
        <v>574</v>
      </c>
      <c r="H28" s="987" t="s">
        <v>575</v>
      </c>
      <c r="I28" s="988"/>
      <c r="J28" s="988"/>
    </row>
    <row r="29" spans="1:10" ht="12.75">
      <c r="A29" s="989"/>
      <c r="B29" s="990"/>
      <c r="C29" s="991"/>
      <c r="D29" s="989"/>
      <c r="E29" s="992"/>
      <c r="F29" s="993" t="s">
        <v>576</v>
      </c>
      <c r="G29" s="994" t="s">
        <v>577</v>
      </c>
      <c r="H29" s="995" t="s">
        <v>578</v>
      </c>
      <c r="I29" s="996"/>
      <c r="J29" s="996"/>
    </row>
    <row r="30" spans="1:10" ht="13.5" customHeight="1">
      <c r="A30" s="917" t="s">
        <v>551</v>
      </c>
      <c r="B30" s="963">
        <v>16470</v>
      </c>
      <c r="C30" s="965">
        <v>5826</v>
      </c>
      <c r="D30" s="997">
        <f>SUM(B30:C30)</f>
        <v>22296</v>
      </c>
      <c r="E30" s="998"/>
      <c r="F30" s="999" t="s">
        <v>15</v>
      </c>
      <c r="G30" s="1000">
        <f>D30/365</f>
        <v>61.084931506849315</v>
      </c>
      <c r="H30" s="1001"/>
      <c r="I30" s="1002">
        <f>D30/H19/365*1000000</f>
        <v>530.22812817889246</v>
      </c>
      <c r="J30" s="1003"/>
    </row>
    <row r="31" spans="1:10" ht="12.75" customHeight="1">
      <c r="A31" s="917">
        <v>24</v>
      </c>
      <c r="B31" s="963">
        <v>16770</v>
      </c>
      <c r="C31" s="965">
        <v>6291</v>
      </c>
      <c r="D31" s="997">
        <f>SUM(B31:C31)</f>
        <v>23061</v>
      </c>
      <c r="E31" s="998"/>
      <c r="F31" s="1004">
        <f>(D31/D30-1)*100</f>
        <v>3.4311087190527445</v>
      </c>
      <c r="G31" s="1000">
        <f>D31/365</f>
        <v>63.180821917808217</v>
      </c>
      <c r="H31" s="1001"/>
      <c r="I31" s="1002">
        <v>531</v>
      </c>
      <c r="J31" s="1003"/>
    </row>
    <row r="32" spans="1:10" ht="13.5" customHeight="1">
      <c r="A32" s="917">
        <v>25</v>
      </c>
      <c r="B32" s="963">
        <v>16581</v>
      </c>
      <c r="C32" s="965">
        <v>6541</v>
      </c>
      <c r="D32" s="997">
        <f>SUM(B32:C32)</f>
        <v>23122</v>
      </c>
      <c r="E32" s="998"/>
      <c r="F32" s="1004">
        <v>0.3</v>
      </c>
      <c r="G32" s="1000">
        <f>D32/365</f>
        <v>63.347945205479455</v>
      </c>
      <c r="H32" s="1001"/>
      <c r="I32" s="1002">
        <v>536</v>
      </c>
      <c r="J32" s="1003"/>
    </row>
    <row r="33" spans="1:10" ht="13.5" customHeight="1">
      <c r="A33" s="917">
        <v>26</v>
      </c>
      <c r="B33" s="963">
        <v>16476</v>
      </c>
      <c r="C33" s="965">
        <v>6360</v>
      </c>
      <c r="D33" s="997">
        <f>SUM(B33:C33)</f>
        <v>22836</v>
      </c>
      <c r="E33" s="998"/>
      <c r="F33" s="1004" t="s">
        <v>579</v>
      </c>
      <c r="G33" s="1000">
        <v>62.6</v>
      </c>
      <c r="H33" s="1001"/>
      <c r="I33" s="1002">
        <v>531.20000000000005</v>
      </c>
      <c r="J33" s="1003"/>
    </row>
    <row r="34" spans="1:10" ht="13.5" customHeight="1" thickBot="1">
      <c r="A34" s="930">
        <v>27</v>
      </c>
      <c r="B34" s="972">
        <v>16682</v>
      </c>
      <c r="C34" s="974">
        <v>6795</v>
      </c>
      <c r="D34" s="1005">
        <f>SUM(B34:C34)</f>
        <v>23477</v>
      </c>
      <c r="E34" s="1006"/>
      <c r="F34" s="1007">
        <f t="shared" ref="F34" si="4">(D34/D33-1)*100</f>
        <v>2.8069714485899455</v>
      </c>
      <c r="G34" s="1008">
        <f>D34/366</f>
        <v>64.144808743169392</v>
      </c>
      <c r="H34" s="1009"/>
      <c r="I34" s="1010">
        <f>D34/H23/366*1000000</f>
        <v>545.89003653605721</v>
      </c>
      <c r="J34" s="1011"/>
    </row>
    <row r="35" spans="1:10" ht="13.5" customHeight="1">
      <c r="A35" s="945"/>
      <c r="B35" s="945"/>
      <c r="C35" s="945"/>
      <c r="D35" s="945"/>
      <c r="E35" s="945"/>
      <c r="F35" s="945"/>
      <c r="G35" s="945"/>
      <c r="H35" s="945"/>
      <c r="I35" s="945"/>
    </row>
    <row r="36" spans="1:10" ht="13.5" customHeight="1">
      <c r="A36" s="1012" t="s">
        <v>580</v>
      </c>
      <c r="H36" s="945"/>
      <c r="I36" s="944"/>
      <c r="J36" s="945"/>
    </row>
    <row r="37" spans="1:10" ht="13.5" customHeight="1" thickBot="1">
      <c r="A37" s="903"/>
      <c r="F37" s="943"/>
      <c r="H37" s="944"/>
      <c r="I37" s="944"/>
      <c r="J37" s="907" t="s">
        <v>569</v>
      </c>
    </row>
    <row r="38" spans="1:10" ht="15" customHeight="1">
      <c r="A38" s="1013" t="s">
        <v>546</v>
      </c>
      <c r="B38" s="1014" t="s">
        <v>581</v>
      </c>
      <c r="C38" s="1015"/>
      <c r="D38" s="1014" t="s">
        <v>582</v>
      </c>
      <c r="E38" s="1015"/>
      <c r="F38" s="1014" t="s">
        <v>583</v>
      </c>
      <c r="G38" s="1016"/>
      <c r="H38" s="1017" t="s">
        <v>584</v>
      </c>
      <c r="I38" s="1018"/>
      <c r="J38" s="1018"/>
    </row>
    <row r="39" spans="1:10" ht="12.75">
      <c r="A39" s="917" t="s">
        <v>551</v>
      </c>
      <c r="B39" s="1019" t="s">
        <v>585</v>
      </c>
      <c r="C39" s="1020"/>
      <c r="D39" s="1020" t="s">
        <v>586</v>
      </c>
      <c r="E39" s="1021"/>
      <c r="F39" s="1022">
        <f>B39/365</f>
        <v>1.4958904109589042</v>
      </c>
      <c r="G39" s="1023"/>
      <c r="H39" s="1024"/>
      <c r="I39" s="1002">
        <v>13</v>
      </c>
      <c r="J39" s="1003"/>
    </row>
    <row r="40" spans="1:10" ht="14.25" customHeight="1">
      <c r="A40" s="917">
        <v>24</v>
      </c>
      <c r="B40" s="1019" t="s">
        <v>587</v>
      </c>
      <c r="C40" s="1020"/>
      <c r="D40" s="1020" t="s">
        <v>588</v>
      </c>
      <c r="E40" s="1021"/>
      <c r="F40" s="1022">
        <f>B40/365</f>
        <v>1.547945205479452</v>
      </c>
      <c r="G40" s="1023"/>
      <c r="H40" s="1024"/>
      <c r="I40" s="1002">
        <v>13</v>
      </c>
      <c r="J40" s="1003"/>
    </row>
    <row r="41" spans="1:10" ht="13.5" customHeight="1">
      <c r="A41" s="917">
        <v>25</v>
      </c>
      <c r="B41" s="1025" t="s">
        <v>589</v>
      </c>
      <c r="C41" s="1019"/>
      <c r="D41" s="1020" t="s">
        <v>590</v>
      </c>
      <c r="E41" s="1021"/>
      <c r="F41" s="1022">
        <f>B41/365</f>
        <v>1.1616438356164382</v>
      </c>
      <c r="G41" s="1023"/>
      <c r="H41" s="1024"/>
      <c r="I41" s="1002">
        <v>9.8000000000000007</v>
      </c>
      <c r="J41" s="1003"/>
    </row>
    <row r="42" spans="1:10" ht="13.5" customHeight="1">
      <c r="A42" s="917">
        <v>26</v>
      </c>
      <c r="B42" s="1025" t="s">
        <v>591</v>
      </c>
      <c r="C42" s="1019"/>
      <c r="D42" s="1020" t="s">
        <v>592</v>
      </c>
      <c r="E42" s="1021"/>
      <c r="F42" s="1022">
        <f>B42/365</f>
        <v>1.3178082191780822</v>
      </c>
      <c r="G42" s="1023"/>
      <c r="H42" s="1024"/>
      <c r="I42" s="1002">
        <v>11.2</v>
      </c>
      <c r="J42" s="1003"/>
    </row>
    <row r="43" spans="1:10" ht="13.5" customHeight="1" thickBot="1">
      <c r="A43" s="930">
        <v>27</v>
      </c>
      <c r="B43" s="1026" t="s">
        <v>593</v>
      </c>
      <c r="C43" s="1027"/>
      <c r="D43" s="1028" t="s">
        <v>594</v>
      </c>
      <c r="E43" s="1028"/>
      <c r="F43" s="1029">
        <f>B43/366</f>
        <v>1.1775956284153006</v>
      </c>
      <c r="G43" s="1030"/>
      <c r="H43" s="1031"/>
      <c r="I43" s="1010">
        <f>B43/H23/366*1000000</f>
        <v>10.021664000811032</v>
      </c>
      <c r="J43" s="1011"/>
    </row>
    <row r="44" spans="1:10" ht="13.5" customHeight="1">
      <c r="A44" s="945"/>
      <c r="B44" s="945"/>
      <c r="C44" s="945"/>
      <c r="D44" s="945"/>
      <c r="E44" s="945"/>
      <c r="F44" s="945"/>
      <c r="G44" s="945"/>
      <c r="H44" s="945"/>
      <c r="I44" s="945"/>
    </row>
    <row r="45" spans="1:10" ht="13.5" customHeight="1">
      <c r="A45" s="903" t="s">
        <v>595</v>
      </c>
      <c r="G45" s="943"/>
      <c r="H45" s="945"/>
      <c r="I45" s="944"/>
      <c r="J45" s="945"/>
    </row>
    <row r="46" spans="1:10" ht="13.5" customHeight="1" thickBot="1">
      <c r="A46" s="903"/>
      <c r="F46" s="943"/>
      <c r="H46" s="944"/>
      <c r="I46" s="944"/>
      <c r="J46" s="907" t="s">
        <v>596</v>
      </c>
    </row>
    <row r="47" spans="1:10" ht="12" customHeight="1">
      <c r="A47" s="1013" t="s">
        <v>546</v>
      </c>
      <c r="B47" s="1014" t="s">
        <v>597</v>
      </c>
      <c r="C47" s="1015"/>
      <c r="D47" s="1014" t="s">
        <v>582</v>
      </c>
      <c r="E47" s="1015"/>
      <c r="F47" s="1014" t="s">
        <v>583</v>
      </c>
      <c r="G47" s="1032"/>
      <c r="H47" s="1033" t="s">
        <v>584</v>
      </c>
      <c r="I47" s="1034"/>
      <c r="J47" s="1034"/>
    </row>
    <row r="48" spans="1:10" ht="12.75">
      <c r="A48" s="917" t="s">
        <v>551</v>
      </c>
      <c r="B48" s="1035">
        <v>4212</v>
      </c>
      <c r="C48" s="1036"/>
      <c r="D48" s="1020" t="s">
        <v>598</v>
      </c>
      <c r="E48" s="1020"/>
      <c r="F48" s="1022">
        <f>B48/365</f>
        <v>11.53972602739726</v>
      </c>
      <c r="G48" s="1023"/>
      <c r="H48" s="1037"/>
      <c r="I48" s="1002">
        <v>100.2</v>
      </c>
      <c r="J48" s="1003"/>
    </row>
    <row r="49" spans="1:11" ht="15" customHeight="1">
      <c r="A49" s="917">
        <v>24</v>
      </c>
      <c r="B49" s="1035">
        <v>4285</v>
      </c>
      <c r="C49" s="1036"/>
      <c r="D49" s="1020" t="s">
        <v>599</v>
      </c>
      <c r="E49" s="1020"/>
      <c r="F49" s="1022">
        <f>B49/365</f>
        <v>11.739726027397261</v>
      </c>
      <c r="G49" s="1023"/>
      <c r="H49" s="1037"/>
      <c r="I49" s="1002">
        <v>98.7</v>
      </c>
      <c r="J49" s="1003"/>
    </row>
    <row r="50" spans="1:11" ht="13.5" customHeight="1">
      <c r="A50" s="917">
        <v>25</v>
      </c>
      <c r="B50" s="1035">
        <v>4175</v>
      </c>
      <c r="C50" s="1036"/>
      <c r="D50" s="1020" t="s">
        <v>600</v>
      </c>
      <c r="E50" s="1020"/>
      <c r="F50" s="1022">
        <f>B50/365</f>
        <v>11.438356164383562</v>
      </c>
      <c r="G50" s="1023"/>
      <c r="H50" s="1037"/>
      <c r="I50" s="1002">
        <v>96.8</v>
      </c>
      <c r="J50" s="1003"/>
    </row>
    <row r="51" spans="1:11" ht="13.5" customHeight="1">
      <c r="A51" s="917">
        <v>26</v>
      </c>
      <c r="B51" s="1035">
        <v>4165</v>
      </c>
      <c r="C51" s="1036"/>
      <c r="D51" s="1020" t="s">
        <v>601</v>
      </c>
      <c r="E51" s="1020"/>
      <c r="F51" s="1022">
        <f>B51/365</f>
        <v>11.41095890410959</v>
      </c>
      <c r="G51" s="1023"/>
      <c r="H51" s="1037"/>
      <c r="I51" s="1002">
        <v>96.9</v>
      </c>
      <c r="J51" s="1003"/>
    </row>
    <row r="52" spans="1:11" ht="13.5" customHeight="1" thickBot="1">
      <c r="A52" s="930">
        <v>27</v>
      </c>
      <c r="B52" s="1038">
        <v>4225</v>
      </c>
      <c r="C52" s="1039"/>
      <c r="D52" s="1040" t="s">
        <v>602</v>
      </c>
      <c r="E52" s="1040"/>
      <c r="F52" s="1029">
        <f>B52/366</f>
        <v>11.543715846994536</v>
      </c>
      <c r="G52" s="1030"/>
      <c r="H52" s="1041"/>
      <c r="I52" s="1010">
        <f>B52/H23/366*1000000</f>
        <v>98.240209752729982</v>
      </c>
      <c r="J52" s="1011"/>
    </row>
    <row r="53" spans="1:11" ht="13.5" customHeight="1">
      <c r="A53" s="1042" t="s">
        <v>603</v>
      </c>
      <c r="B53" s="945"/>
      <c r="C53" s="945"/>
      <c r="D53" s="945"/>
      <c r="E53" s="945"/>
      <c r="F53" s="945"/>
      <c r="G53" s="945"/>
      <c r="H53" s="945"/>
      <c r="I53" s="945"/>
      <c r="J53" s="945"/>
    </row>
    <row r="54" spans="1:11" ht="13.5" customHeight="1">
      <c r="A54" s="903" t="s">
        <v>604</v>
      </c>
      <c r="E54" s="945"/>
      <c r="F54" s="945"/>
      <c r="G54" s="945"/>
      <c r="H54" s="945"/>
      <c r="I54" s="945"/>
      <c r="J54" s="945"/>
    </row>
    <row r="55" spans="1:11" ht="13.5" customHeight="1" thickBot="1">
      <c r="I55" s="1043"/>
      <c r="J55" s="907" t="s">
        <v>605</v>
      </c>
    </row>
    <row r="56" spans="1:11" ht="13.5" customHeight="1">
      <c r="A56" s="1044" t="s">
        <v>546</v>
      </c>
      <c r="B56" s="1045" t="s">
        <v>606</v>
      </c>
      <c r="C56" s="1045" t="s">
        <v>607</v>
      </c>
      <c r="D56" s="1046" t="s">
        <v>608</v>
      </c>
      <c r="E56" s="1047" t="s">
        <v>609</v>
      </c>
      <c r="F56" s="1046" t="s">
        <v>610</v>
      </c>
      <c r="G56" s="1048" t="s">
        <v>611</v>
      </c>
      <c r="H56" s="1048" t="s">
        <v>612</v>
      </c>
      <c r="I56" s="1045" t="s">
        <v>613</v>
      </c>
      <c r="J56" s="1049" t="s">
        <v>614</v>
      </c>
    </row>
    <row r="57" spans="1:11" ht="14.25" customHeight="1">
      <c r="A57" s="1050"/>
      <c r="B57" s="1051"/>
      <c r="C57" s="1051"/>
      <c r="D57" s="1052" t="s">
        <v>615</v>
      </c>
      <c r="E57" s="1052" t="s">
        <v>616</v>
      </c>
      <c r="F57" s="1052" t="s">
        <v>617</v>
      </c>
      <c r="G57" s="1053" t="s">
        <v>618</v>
      </c>
      <c r="H57" s="1052" t="s">
        <v>619</v>
      </c>
      <c r="I57" s="1051"/>
      <c r="J57" s="1054" t="s">
        <v>620</v>
      </c>
    </row>
    <row r="58" spans="1:11" ht="12.6" customHeight="1">
      <c r="A58" s="917" t="s">
        <v>551</v>
      </c>
      <c r="B58" s="1055">
        <v>219</v>
      </c>
      <c r="C58" s="1056">
        <v>541</v>
      </c>
      <c r="D58" s="1057">
        <v>232</v>
      </c>
      <c r="E58" s="1058">
        <v>1071</v>
      </c>
      <c r="F58" s="1057">
        <v>20</v>
      </c>
      <c r="G58" s="1059">
        <v>552</v>
      </c>
      <c r="H58" s="1057">
        <v>667</v>
      </c>
      <c r="I58" s="1057">
        <v>36</v>
      </c>
      <c r="J58" s="1057">
        <v>38</v>
      </c>
      <c r="K58" s="1060"/>
    </row>
    <row r="59" spans="1:11" ht="12.6" customHeight="1">
      <c r="A59" s="917">
        <v>24</v>
      </c>
      <c r="B59" s="1055">
        <v>220</v>
      </c>
      <c r="C59" s="1056">
        <v>525</v>
      </c>
      <c r="D59" s="1057">
        <v>231</v>
      </c>
      <c r="E59" s="1058">
        <v>1064</v>
      </c>
      <c r="F59" s="1057">
        <v>27</v>
      </c>
      <c r="G59" s="1059">
        <v>84</v>
      </c>
      <c r="H59" s="1057">
        <v>654</v>
      </c>
      <c r="I59" s="1057">
        <v>37</v>
      </c>
      <c r="J59" s="1057">
        <v>37</v>
      </c>
      <c r="K59" s="1060"/>
    </row>
    <row r="60" spans="1:11" ht="13.5" customHeight="1">
      <c r="A60" s="917">
        <v>25</v>
      </c>
      <c r="B60" s="1055">
        <v>201</v>
      </c>
      <c r="C60" s="1056">
        <v>492</v>
      </c>
      <c r="D60" s="1057">
        <v>229</v>
      </c>
      <c r="E60" s="1058">
        <v>1052</v>
      </c>
      <c r="F60" s="1057">
        <v>28</v>
      </c>
      <c r="G60" s="1059">
        <v>111</v>
      </c>
      <c r="H60" s="1057">
        <v>648</v>
      </c>
      <c r="I60" s="1057">
        <v>36</v>
      </c>
      <c r="J60" s="1057">
        <v>55</v>
      </c>
      <c r="K60" s="1061"/>
    </row>
    <row r="61" spans="1:11" ht="13.5" customHeight="1">
      <c r="A61" s="917">
        <v>26</v>
      </c>
      <c r="B61" s="1055">
        <v>176</v>
      </c>
      <c r="C61" s="1056">
        <v>472</v>
      </c>
      <c r="D61" s="1057">
        <v>207</v>
      </c>
      <c r="E61" s="1058">
        <v>1080</v>
      </c>
      <c r="F61" s="1057">
        <v>12</v>
      </c>
      <c r="G61" s="1059">
        <v>93</v>
      </c>
      <c r="H61" s="1057">
        <v>608</v>
      </c>
      <c r="I61" s="1057">
        <v>37</v>
      </c>
      <c r="J61" s="1057">
        <v>38</v>
      </c>
      <c r="K61" s="1061"/>
    </row>
    <row r="62" spans="1:11" ht="13.5" customHeight="1" thickBot="1">
      <c r="A62" s="930">
        <v>27</v>
      </c>
      <c r="B62" s="1062">
        <v>155</v>
      </c>
      <c r="C62" s="1063">
        <v>434</v>
      </c>
      <c r="D62" s="1064">
        <v>202</v>
      </c>
      <c r="E62" s="1065">
        <v>1071</v>
      </c>
      <c r="F62" s="1064">
        <v>0</v>
      </c>
      <c r="G62" s="1066">
        <v>70</v>
      </c>
      <c r="H62" s="1064">
        <v>668</v>
      </c>
      <c r="I62" s="1064">
        <v>38</v>
      </c>
      <c r="J62" s="1064">
        <v>56</v>
      </c>
      <c r="K62" s="1061"/>
    </row>
    <row r="63" spans="1:11" ht="13.5" customHeight="1">
      <c r="A63" s="945"/>
      <c r="B63" s="945"/>
      <c r="C63" s="945"/>
      <c r="D63" s="945"/>
      <c r="E63" s="945"/>
      <c r="F63" s="945"/>
      <c r="G63" s="945"/>
      <c r="H63" s="945"/>
      <c r="I63" s="945"/>
      <c r="J63" s="945"/>
      <c r="K63" s="1067"/>
    </row>
    <row r="64" spans="1:11" ht="13.5" customHeight="1">
      <c r="A64" s="945"/>
      <c r="B64" s="945"/>
      <c r="C64" s="945"/>
      <c r="D64" s="945"/>
      <c r="E64" s="945"/>
      <c r="F64" s="945"/>
      <c r="G64" s="945"/>
      <c r="H64" s="945"/>
      <c r="I64" s="945"/>
      <c r="J64" s="945"/>
      <c r="K64" s="1067"/>
    </row>
    <row r="65" spans="1:11" ht="13.5" customHeight="1">
      <c r="A65" s="945"/>
      <c r="B65" s="945"/>
      <c r="C65" s="945"/>
      <c r="D65" s="945"/>
      <c r="E65" s="945"/>
      <c r="F65" s="945"/>
      <c r="G65" s="945"/>
      <c r="H65" s="945"/>
      <c r="I65" s="945"/>
      <c r="J65" s="945"/>
      <c r="K65" s="1067"/>
    </row>
    <row r="66" spans="1:11" ht="12.6" customHeight="1">
      <c r="A66" s="945"/>
      <c r="B66" s="945"/>
      <c r="C66" s="945"/>
      <c r="D66" s="945"/>
      <c r="E66" s="945"/>
      <c r="F66" s="945"/>
      <c r="G66" s="945"/>
      <c r="H66" s="945"/>
      <c r="I66" s="945"/>
      <c r="J66" s="945"/>
    </row>
    <row r="67" spans="1:11" ht="12.6" customHeight="1">
      <c r="A67" s="945"/>
      <c r="B67" s="945"/>
      <c r="C67" s="945"/>
      <c r="D67" s="945"/>
      <c r="E67" s="945"/>
      <c r="F67" s="945"/>
      <c r="G67" s="945"/>
      <c r="H67" s="945"/>
      <c r="I67" s="945"/>
      <c r="J67" s="945"/>
    </row>
    <row r="268" spans="12:12" ht="12.6" customHeight="1">
      <c r="L268" s="945"/>
    </row>
  </sheetData>
  <mergeCells count="80">
    <mergeCell ref="I56:I57"/>
    <mergeCell ref="K58:K59"/>
    <mergeCell ref="B52:C52"/>
    <mergeCell ref="D52:E52"/>
    <mergeCell ref="F52:G52"/>
    <mergeCell ref="A56:A57"/>
    <mergeCell ref="B56:B57"/>
    <mergeCell ref="C56:C57"/>
    <mergeCell ref="B50:C50"/>
    <mergeCell ref="D50:E50"/>
    <mergeCell ref="F50:G50"/>
    <mergeCell ref="B51:C51"/>
    <mergeCell ref="D51:E51"/>
    <mergeCell ref="F51:G51"/>
    <mergeCell ref="B48:C48"/>
    <mergeCell ref="D48:E48"/>
    <mergeCell ref="F48:G48"/>
    <mergeCell ref="B49:C49"/>
    <mergeCell ref="D49:E49"/>
    <mergeCell ref="F49:G49"/>
    <mergeCell ref="B43:C43"/>
    <mergeCell ref="D43:E43"/>
    <mergeCell ref="F43:G43"/>
    <mergeCell ref="B47:C47"/>
    <mergeCell ref="D47:E47"/>
    <mergeCell ref="F47:G47"/>
    <mergeCell ref="B41:C41"/>
    <mergeCell ref="D41:E41"/>
    <mergeCell ref="F41:G41"/>
    <mergeCell ref="B42:C42"/>
    <mergeCell ref="D42:E42"/>
    <mergeCell ref="F42:G42"/>
    <mergeCell ref="F38:G38"/>
    <mergeCell ref="H38:J38"/>
    <mergeCell ref="B39:C39"/>
    <mergeCell ref="D39:E39"/>
    <mergeCell ref="F39:G39"/>
    <mergeCell ref="B40:C40"/>
    <mergeCell ref="D40:E40"/>
    <mergeCell ref="F40:G40"/>
    <mergeCell ref="D30:E30"/>
    <mergeCell ref="D31:E31"/>
    <mergeCell ref="D32:E32"/>
    <mergeCell ref="D33:E33"/>
    <mergeCell ref="D34:E34"/>
    <mergeCell ref="B38:C38"/>
    <mergeCell ref="D38:E38"/>
    <mergeCell ref="H17:H18"/>
    <mergeCell ref="A28:A29"/>
    <mergeCell ref="B28:B29"/>
    <mergeCell ref="C28:C29"/>
    <mergeCell ref="D28:E29"/>
    <mergeCell ref="H28:J28"/>
    <mergeCell ref="H29:J29"/>
    <mergeCell ref="A17:A18"/>
    <mergeCell ref="B17:B18"/>
    <mergeCell ref="C17:C18"/>
    <mergeCell ref="D17:D18"/>
    <mergeCell ref="E17:E18"/>
    <mergeCell ref="F17:F18"/>
    <mergeCell ref="B12:C12"/>
    <mergeCell ref="E12:F12"/>
    <mergeCell ref="H12:I12"/>
    <mergeCell ref="B13:C13"/>
    <mergeCell ref="E13:F13"/>
    <mergeCell ref="H13:I13"/>
    <mergeCell ref="B10:C10"/>
    <mergeCell ref="E10:F10"/>
    <mergeCell ref="H10:I10"/>
    <mergeCell ref="B11:C11"/>
    <mergeCell ref="E11:F11"/>
    <mergeCell ref="H11:I11"/>
    <mergeCell ref="A3:J3"/>
    <mergeCell ref="A7:A8"/>
    <mergeCell ref="B7:C8"/>
    <mergeCell ref="E7:F8"/>
    <mergeCell ref="H7:I8"/>
    <mergeCell ref="B9:C9"/>
    <mergeCell ref="E9:F9"/>
    <mergeCell ref="H9:I9"/>
  </mergeCells>
  <phoneticPr fontId="3"/>
  <printOptions gridLinesSet="0"/>
  <pageMargins left="0.78740157480314965" right="0.78740157480314965" top="0.71" bottom="0.59055118110236227" header="0" footer="0"/>
  <pageSetup paperSize="9" scale="92" firstPageNumber="157" orientation="portrait" useFirstPageNumber="1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abSelected="1" view="pageBreakPreview" zoomScaleNormal="100" zoomScaleSheetLayoutView="100" workbookViewId="0">
      <selection activeCell="D28" sqref="D28:E28"/>
    </sheetView>
  </sheetViews>
  <sheetFormatPr defaultColWidth="10.375" defaultRowHeight="15.6" customHeight="1"/>
  <cols>
    <col min="1" max="1" width="7.75" style="896" customWidth="1"/>
    <col min="2" max="3" width="6.25" style="896" customWidth="1"/>
    <col min="4" max="4" width="9.625" style="896" customWidth="1"/>
    <col min="5" max="15" width="6.25" style="896" customWidth="1"/>
    <col min="16" max="256" width="10.375" style="896"/>
    <col min="257" max="257" width="7.75" style="896" customWidth="1"/>
    <col min="258" max="259" width="6.25" style="896" customWidth="1"/>
    <col min="260" max="260" width="9.625" style="896" customWidth="1"/>
    <col min="261" max="271" width="6.25" style="896" customWidth="1"/>
    <col min="272" max="512" width="10.375" style="896"/>
    <col min="513" max="513" width="7.75" style="896" customWidth="1"/>
    <col min="514" max="515" width="6.25" style="896" customWidth="1"/>
    <col min="516" max="516" width="9.625" style="896" customWidth="1"/>
    <col min="517" max="527" width="6.25" style="896" customWidth="1"/>
    <col min="528" max="768" width="10.375" style="896"/>
    <col min="769" max="769" width="7.75" style="896" customWidth="1"/>
    <col min="770" max="771" width="6.25" style="896" customWidth="1"/>
    <col min="772" max="772" width="9.625" style="896" customWidth="1"/>
    <col min="773" max="783" width="6.25" style="896" customWidth="1"/>
    <col min="784" max="1024" width="10.375" style="896"/>
    <col min="1025" max="1025" width="7.75" style="896" customWidth="1"/>
    <col min="1026" max="1027" width="6.25" style="896" customWidth="1"/>
    <col min="1028" max="1028" width="9.625" style="896" customWidth="1"/>
    <col min="1029" max="1039" width="6.25" style="896" customWidth="1"/>
    <col min="1040" max="1280" width="10.375" style="896"/>
    <col min="1281" max="1281" width="7.75" style="896" customWidth="1"/>
    <col min="1282" max="1283" width="6.25" style="896" customWidth="1"/>
    <col min="1284" max="1284" width="9.625" style="896" customWidth="1"/>
    <col min="1285" max="1295" width="6.25" style="896" customWidth="1"/>
    <col min="1296" max="1536" width="10.375" style="896"/>
    <col min="1537" max="1537" width="7.75" style="896" customWidth="1"/>
    <col min="1538" max="1539" width="6.25" style="896" customWidth="1"/>
    <col min="1540" max="1540" width="9.625" style="896" customWidth="1"/>
    <col min="1541" max="1551" width="6.25" style="896" customWidth="1"/>
    <col min="1552" max="1792" width="10.375" style="896"/>
    <col min="1793" max="1793" width="7.75" style="896" customWidth="1"/>
    <col min="1794" max="1795" width="6.25" style="896" customWidth="1"/>
    <col min="1796" max="1796" width="9.625" style="896" customWidth="1"/>
    <col min="1797" max="1807" width="6.25" style="896" customWidth="1"/>
    <col min="1808" max="2048" width="10.375" style="896"/>
    <col min="2049" max="2049" width="7.75" style="896" customWidth="1"/>
    <col min="2050" max="2051" width="6.25" style="896" customWidth="1"/>
    <col min="2052" max="2052" width="9.625" style="896" customWidth="1"/>
    <col min="2053" max="2063" width="6.25" style="896" customWidth="1"/>
    <col min="2064" max="2304" width="10.375" style="896"/>
    <col min="2305" max="2305" width="7.75" style="896" customWidth="1"/>
    <col min="2306" max="2307" width="6.25" style="896" customWidth="1"/>
    <col min="2308" max="2308" width="9.625" style="896" customWidth="1"/>
    <col min="2309" max="2319" width="6.25" style="896" customWidth="1"/>
    <col min="2320" max="2560" width="10.375" style="896"/>
    <col min="2561" max="2561" width="7.75" style="896" customWidth="1"/>
    <col min="2562" max="2563" width="6.25" style="896" customWidth="1"/>
    <col min="2564" max="2564" width="9.625" style="896" customWidth="1"/>
    <col min="2565" max="2575" width="6.25" style="896" customWidth="1"/>
    <col min="2576" max="2816" width="10.375" style="896"/>
    <col min="2817" max="2817" width="7.75" style="896" customWidth="1"/>
    <col min="2818" max="2819" width="6.25" style="896" customWidth="1"/>
    <col min="2820" max="2820" width="9.625" style="896" customWidth="1"/>
    <col min="2821" max="2831" width="6.25" style="896" customWidth="1"/>
    <col min="2832" max="3072" width="10.375" style="896"/>
    <col min="3073" max="3073" width="7.75" style="896" customWidth="1"/>
    <col min="3074" max="3075" width="6.25" style="896" customWidth="1"/>
    <col min="3076" max="3076" width="9.625" style="896" customWidth="1"/>
    <col min="3077" max="3087" width="6.25" style="896" customWidth="1"/>
    <col min="3088" max="3328" width="10.375" style="896"/>
    <col min="3329" max="3329" width="7.75" style="896" customWidth="1"/>
    <col min="3330" max="3331" width="6.25" style="896" customWidth="1"/>
    <col min="3332" max="3332" width="9.625" style="896" customWidth="1"/>
    <col min="3333" max="3343" width="6.25" style="896" customWidth="1"/>
    <col min="3344" max="3584" width="10.375" style="896"/>
    <col min="3585" max="3585" width="7.75" style="896" customWidth="1"/>
    <col min="3586" max="3587" width="6.25" style="896" customWidth="1"/>
    <col min="3588" max="3588" width="9.625" style="896" customWidth="1"/>
    <col min="3589" max="3599" width="6.25" style="896" customWidth="1"/>
    <col min="3600" max="3840" width="10.375" style="896"/>
    <col min="3841" max="3841" width="7.75" style="896" customWidth="1"/>
    <col min="3842" max="3843" width="6.25" style="896" customWidth="1"/>
    <col min="3844" max="3844" width="9.625" style="896" customWidth="1"/>
    <col min="3845" max="3855" width="6.25" style="896" customWidth="1"/>
    <col min="3856" max="4096" width="10.375" style="896"/>
    <col min="4097" max="4097" width="7.75" style="896" customWidth="1"/>
    <col min="4098" max="4099" width="6.25" style="896" customWidth="1"/>
    <col min="4100" max="4100" width="9.625" style="896" customWidth="1"/>
    <col min="4101" max="4111" width="6.25" style="896" customWidth="1"/>
    <col min="4112" max="4352" width="10.375" style="896"/>
    <col min="4353" max="4353" width="7.75" style="896" customWidth="1"/>
    <col min="4354" max="4355" width="6.25" style="896" customWidth="1"/>
    <col min="4356" max="4356" width="9.625" style="896" customWidth="1"/>
    <col min="4357" max="4367" width="6.25" style="896" customWidth="1"/>
    <col min="4368" max="4608" width="10.375" style="896"/>
    <col min="4609" max="4609" width="7.75" style="896" customWidth="1"/>
    <col min="4610" max="4611" width="6.25" style="896" customWidth="1"/>
    <col min="4612" max="4612" width="9.625" style="896" customWidth="1"/>
    <col min="4613" max="4623" width="6.25" style="896" customWidth="1"/>
    <col min="4624" max="4864" width="10.375" style="896"/>
    <col min="4865" max="4865" width="7.75" style="896" customWidth="1"/>
    <col min="4866" max="4867" width="6.25" style="896" customWidth="1"/>
    <col min="4868" max="4868" width="9.625" style="896" customWidth="1"/>
    <col min="4869" max="4879" width="6.25" style="896" customWidth="1"/>
    <col min="4880" max="5120" width="10.375" style="896"/>
    <col min="5121" max="5121" width="7.75" style="896" customWidth="1"/>
    <col min="5122" max="5123" width="6.25" style="896" customWidth="1"/>
    <col min="5124" max="5124" width="9.625" style="896" customWidth="1"/>
    <col min="5125" max="5135" width="6.25" style="896" customWidth="1"/>
    <col min="5136" max="5376" width="10.375" style="896"/>
    <col min="5377" max="5377" width="7.75" style="896" customWidth="1"/>
    <col min="5378" max="5379" width="6.25" style="896" customWidth="1"/>
    <col min="5380" max="5380" width="9.625" style="896" customWidth="1"/>
    <col min="5381" max="5391" width="6.25" style="896" customWidth="1"/>
    <col min="5392" max="5632" width="10.375" style="896"/>
    <col min="5633" max="5633" width="7.75" style="896" customWidth="1"/>
    <col min="5634" max="5635" width="6.25" style="896" customWidth="1"/>
    <col min="5636" max="5636" width="9.625" style="896" customWidth="1"/>
    <col min="5637" max="5647" width="6.25" style="896" customWidth="1"/>
    <col min="5648" max="5888" width="10.375" style="896"/>
    <col min="5889" max="5889" width="7.75" style="896" customWidth="1"/>
    <col min="5890" max="5891" width="6.25" style="896" customWidth="1"/>
    <col min="5892" max="5892" width="9.625" style="896" customWidth="1"/>
    <col min="5893" max="5903" width="6.25" style="896" customWidth="1"/>
    <col min="5904" max="6144" width="10.375" style="896"/>
    <col min="6145" max="6145" width="7.75" style="896" customWidth="1"/>
    <col min="6146" max="6147" width="6.25" style="896" customWidth="1"/>
    <col min="6148" max="6148" width="9.625" style="896" customWidth="1"/>
    <col min="6149" max="6159" width="6.25" style="896" customWidth="1"/>
    <col min="6160" max="6400" width="10.375" style="896"/>
    <col min="6401" max="6401" width="7.75" style="896" customWidth="1"/>
    <col min="6402" max="6403" width="6.25" style="896" customWidth="1"/>
    <col min="6404" max="6404" width="9.625" style="896" customWidth="1"/>
    <col min="6405" max="6415" width="6.25" style="896" customWidth="1"/>
    <col min="6416" max="6656" width="10.375" style="896"/>
    <col min="6657" max="6657" width="7.75" style="896" customWidth="1"/>
    <col min="6658" max="6659" width="6.25" style="896" customWidth="1"/>
    <col min="6660" max="6660" width="9.625" style="896" customWidth="1"/>
    <col min="6661" max="6671" width="6.25" style="896" customWidth="1"/>
    <col min="6672" max="6912" width="10.375" style="896"/>
    <col min="6913" max="6913" width="7.75" style="896" customWidth="1"/>
    <col min="6914" max="6915" width="6.25" style="896" customWidth="1"/>
    <col min="6916" max="6916" width="9.625" style="896" customWidth="1"/>
    <col min="6917" max="6927" width="6.25" style="896" customWidth="1"/>
    <col min="6928" max="7168" width="10.375" style="896"/>
    <col min="7169" max="7169" width="7.75" style="896" customWidth="1"/>
    <col min="7170" max="7171" width="6.25" style="896" customWidth="1"/>
    <col min="7172" max="7172" width="9.625" style="896" customWidth="1"/>
    <col min="7173" max="7183" width="6.25" style="896" customWidth="1"/>
    <col min="7184" max="7424" width="10.375" style="896"/>
    <col min="7425" max="7425" width="7.75" style="896" customWidth="1"/>
    <col min="7426" max="7427" width="6.25" style="896" customWidth="1"/>
    <col min="7428" max="7428" width="9.625" style="896" customWidth="1"/>
    <col min="7429" max="7439" width="6.25" style="896" customWidth="1"/>
    <col min="7440" max="7680" width="10.375" style="896"/>
    <col min="7681" max="7681" width="7.75" style="896" customWidth="1"/>
    <col min="7682" max="7683" width="6.25" style="896" customWidth="1"/>
    <col min="7684" max="7684" width="9.625" style="896" customWidth="1"/>
    <col min="7685" max="7695" width="6.25" style="896" customWidth="1"/>
    <col min="7696" max="7936" width="10.375" style="896"/>
    <col min="7937" max="7937" width="7.75" style="896" customWidth="1"/>
    <col min="7938" max="7939" width="6.25" style="896" customWidth="1"/>
    <col min="7940" max="7940" width="9.625" style="896" customWidth="1"/>
    <col min="7941" max="7951" width="6.25" style="896" customWidth="1"/>
    <col min="7952" max="8192" width="10.375" style="896"/>
    <col min="8193" max="8193" width="7.75" style="896" customWidth="1"/>
    <col min="8194" max="8195" width="6.25" style="896" customWidth="1"/>
    <col min="8196" max="8196" width="9.625" style="896" customWidth="1"/>
    <col min="8197" max="8207" width="6.25" style="896" customWidth="1"/>
    <col min="8208" max="8448" width="10.375" style="896"/>
    <col min="8449" max="8449" width="7.75" style="896" customWidth="1"/>
    <col min="8450" max="8451" width="6.25" style="896" customWidth="1"/>
    <col min="8452" max="8452" width="9.625" style="896" customWidth="1"/>
    <col min="8453" max="8463" width="6.25" style="896" customWidth="1"/>
    <col min="8464" max="8704" width="10.375" style="896"/>
    <col min="8705" max="8705" width="7.75" style="896" customWidth="1"/>
    <col min="8706" max="8707" width="6.25" style="896" customWidth="1"/>
    <col min="8708" max="8708" width="9.625" style="896" customWidth="1"/>
    <col min="8709" max="8719" width="6.25" style="896" customWidth="1"/>
    <col min="8720" max="8960" width="10.375" style="896"/>
    <col min="8961" max="8961" width="7.75" style="896" customWidth="1"/>
    <col min="8962" max="8963" width="6.25" style="896" customWidth="1"/>
    <col min="8964" max="8964" width="9.625" style="896" customWidth="1"/>
    <col min="8965" max="8975" width="6.25" style="896" customWidth="1"/>
    <col min="8976" max="9216" width="10.375" style="896"/>
    <col min="9217" max="9217" width="7.75" style="896" customWidth="1"/>
    <col min="9218" max="9219" width="6.25" style="896" customWidth="1"/>
    <col min="9220" max="9220" width="9.625" style="896" customWidth="1"/>
    <col min="9221" max="9231" width="6.25" style="896" customWidth="1"/>
    <col min="9232" max="9472" width="10.375" style="896"/>
    <col min="9473" max="9473" width="7.75" style="896" customWidth="1"/>
    <col min="9474" max="9475" width="6.25" style="896" customWidth="1"/>
    <col min="9476" max="9476" width="9.625" style="896" customWidth="1"/>
    <col min="9477" max="9487" width="6.25" style="896" customWidth="1"/>
    <col min="9488" max="9728" width="10.375" style="896"/>
    <col min="9729" max="9729" width="7.75" style="896" customWidth="1"/>
    <col min="9730" max="9731" width="6.25" style="896" customWidth="1"/>
    <col min="9732" max="9732" width="9.625" style="896" customWidth="1"/>
    <col min="9733" max="9743" width="6.25" style="896" customWidth="1"/>
    <col min="9744" max="9984" width="10.375" style="896"/>
    <col min="9985" max="9985" width="7.75" style="896" customWidth="1"/>
    <col min="9986" max="9987" width="6.25" style="896" customWidth="1"/>
    <col min="9988" max="9988" width="9.625" style="896" customWidth="1"/>
    <col min="9989" max="9999" width="6.25" style="896" customWidth="1"/>
    <col min="10000" max="10240" width="10.375" style="896"/>
    <col min="10241" max="10241" width="7.75" style="896" customWidth="1"/>
    <col min="10242" max="10243" width="6.25" style="896" customWidth="1"/>
    <col min="10244" max="10244" width="9.625" style="896" customWidth="1"/>
    <col min="10245" max="10255" width="6.25" style="896" customWidth="1"/>
    <col min="10256" max="10496" width="10.375" style="896"/>
    <col min="10497" max="10497" width="7.75" style="896" customWidth="1"/>
    <col min="10498" max="10499" width="6.25" style="896" customWidth="1"/>
    <col min="10500" max="10500" width="9.625" style="896" customWidth="1"/>
    <col min="10501" max="10511" width="6.25" style="896" customWidth="1"/>
    <col min="10512" max="10752" width="10.375" style="896"/>
    <col min="10753" max="10753" width="7.75" style="896" customWidth="1"/>
    <col min="10754" max="10755" width="6.25" style="896" customWidth="1"/>
    <col min="10756" max="10756" width="9.625" style="896" customWidth="1"/>
    <col min="10757" max="10767" width="6.25" style="896" customWidth="1"/>
    <col min="10768" max="11008" width="10.375" style="896"/>
    <col min="11009" max="11009" width="7.75" style="896" customWidth="1"/>
    <col min="11010" max="11011" width="6.25" style="896" customWidth="1"/>
    <col min="11012" max="11012" width="9.625" style="896" customWidth="1"/>
    <col min="11013" max="11023" width="6.25" style="896" customWidth="1"/>
    <col min="11024" max="11264" width="10.375" style="896"/>
    <col min="11265" max="11265" width="7.75" style="896" customWidth="1"/>
    <col min="11266" max="11267" width="6.25" style="896" customWidth="1"/>
    <col min="11268" max="11268" width="9.625" style="896" customWidth="1"/>
    <col min="11269" max="11279" width="6.25" style="896" customWidth="1"/>
    <col min="11280" max="11520" width="10.375" style="896"/>
    <col min="11521" max="11521" width="7.75" style="896" customWidth="1"/>
    <col min="11522" max="11523" width="6.25" style="896" customWidth="1"/>
    <col min="11524" max="11524" width="9.625" style="896" customWidth="1"/>
    <col min="11525" max="11535" width="6.25" style="896" customWidth="1"/>
    <col min="11536" max="11776" width="10.375" style="896"/>
    <col min="11777" max="11777" width="7.75" style="896" customWidth="1"/>
    <col min="11778" max="11779" width="6.25" style="896" customWidth="1"/>
    <col min="11780" max="11780" width="9.625" style="896" customWidth="1"/>
    <col min="11781" max="11791" width="6.25" style="896" customWidth="1"/>
    <col min="11792" max="12032" width="10.375" style="896"/>
    <col min="12033" max="12033" width="7.75" style="896" customWidth="1"/>
    <col min="12034" max="12035" width="6.25" style="896" customWidth="1"/>
    <col min="12036" max="12036" width="9.625" style="896" customWidth="1"/>
    <col min="12037" max="12047" width="6.25" style="896" customWidth="1"/>
    <col min="12048" max="12288" width="10.375" style="896"/>
    <col min="12289" max="12289" width="7.75" style="896" customWidth="1"/>
    <col min="12290" max="12291" width="6.25" style="896" customWidth="1"/>
    <col min="12292" max="12292" width="9.625" style="896" customWidth="1"/>
    <col min="12293" max="12303" width="6.25" style="896" customWidth="1"/>
    <col min="12304" max="12544" width="10.375" style="896"/>
    <col min="12545" max="12545" width="7.75" style="896" customWidth="1"/>
    <col min="12546" max="12547" width="6.25" style="896" customWidth="1"/>
    <col min="12548" max="12548" width="9.625" style="896" customWidth="1"/>
    <col min="12549" max="12559" width="6.25" style="896" customWidth="1"/>
    <col min="12560" max="12800" width="10.375" style="896"/>
    <col min="12801" max="12801" width="7.75" style="896" customWidth="1"/>
    <col min="12802" max="12803" width="6.25" style="896" customWidth="1"/>
    <col min="12804" max="12804" width="9.625" style="896" customWidth="1"/>
    <col min="12805" max="12815" width="6.25" style="896" customWidth="1"/>
    <col min="12816" max="13056" width="10.375" style="896"/>
    <col min="13057" max="13057" width="7.75" style="896" customWidth="1"/>
    <col min="13058" max="13059" width="6.25" style="896" customWidth="1"/>
    <col min="13060" max="13060" width="9.625" style="896" customWidth="1"/>
    <col min="13061" max="13071" width="6.25" style="896" customWidth="1"/>
    <col min="13072" max="13312" width="10.375" style="896"/>
    <col min="13313" max="13313" width="7.75" style="896" customWidth="1"/>
    <col min="13314" max="13315" width="6.25" style="896" customWidth="1"/>
    <col min="13316" max="13316" width="9.625" style="896" customWidth="1"/>
    <col min="13317" max="13327" width="6.25" style="896" customWidth="1"/>
    <col min="13328" max="13568" width="10.375" style="896"/>
    <col min="13569" max="13569" width="7.75" style="896" customWidth="1"/>
    <col min="13570" max="13571" width="6.25" style="896" customWidth="1"/>
    <col min="13572" max="13572" width="9.625" style="896" customWidth="1"/>
    <col min="13573" max="13583" width="6.25" style="896" customWidth="1"/>
    <col min="13584" max="13824" width="10.375" style="896"/>
    <col min="13825" max="13825" width="7.75" style="896" customWidth="1"/>
    <col min="13826" max="13827" width="6.25" style="896" customWidth="1"/>
    <col min="13828" max="13828" width="9.625" style="896" customWidth="1"/>
    <col min="13829" max="13839" width="6.25" style="896" customWidth="1"/>
    <col min="13840" max="14080" width="10.375" style="896"/>
    <col min="14081" max="14081" width="7.75" style="896" customWidth="1"/>
    <col min="14082" max="14083" width="6.25" style="896" customWidth="1"/>
    <col min="14084" max="14084" width="9.625" style="896" customWidth="1"/>
    <col min="14085" max="14095" width="6.25" style="896" customWidth="1"/>
    <col min="14096" max="14336" width="10.375" style="896"/>
    <col min="14337" max="14337" width="7.75" style="896" customWidth="1"/>
    <col min="14338" max="14339" width="6.25" style="896" customWidth="1"/>
    <col min="14340" max="14340" width="9.625" style="896" customWidth="1"/>
    <col min="14341" max="14351" width="6.25" style="896" customWidth="1"/>
    <col min="14352" max="14592" width="10.375" style="896"/>
    <col min="14593" max="14593" width="7.75" style="896" customWidth="1"/>
    <col min="14594" max="14595" width="6.25" style="896" customWidth="1"/>
    <col min="14596" max="14596" width="9.625" style="896" customWidth="1"/>
    <col min="14597" max="14607" width="6.25" style="896" customWidth="1"/>
    <col min="14608" max="14848" width="10.375" style="896"/>
    <col min="14849" max="14849" width="7.75" style="896" customWidth="1"/>
    <col min="14850" max="14851" width="6.25" style="896" customWidth="1"/>
    <col min="14852" max="14852" width="9.625" style="896" customWidth="1"/>
    <col min="14853" max="14863" width="6.25" style="896" customWidth="1"/>
    <col min="14864" max="15104" width="10.375" style="896"/>
    <col min="15105" max="15105" width="7.75" style="896" customWidth="1"/>
    <col min="15106" max="15107" width="6.25" style="896" customWidth="1"/>
    <col min="15108" max="15108" width="9.625" style="896" customWidth="1"/>
    <col min="15109" max="15119" width="6.25" style="896" customWidth="1"/>
    <col min="15120" max="15360" width="10.375" style="896"/>
    <col min="15361" max="15361" width="7.75" style="896" customWidth="1"/>
    <col min="15362" max="15363" width="6.25" style="896" customWidth="1"/>
    <col min="15364" max="15364" width="9.625" style="896" customWidth="1"/>
    <col min="15365" max="15375" width="6.25" style="896" customWidth="1"/>
    <col min="15376" max="15616" width="10.375" style="896"/>
    <col min="15617" max="15617" width="7.75" style="896" customWidth="1"/>
    <col min="15618" max="15619" width="6.25" style="896" customWidth="1"/>
    <col min="15620" max="15620" width="9.625" style="896" customWidth="1"/>
    <col min="15621" max="15631" width="6.25" style="896" customWidth="1"/>
    <col min="15632" max="15872" width="10.375" style="896"/>
    <col min="15873" max="15873" width="7.75" style="896" customWidth="1"/>
    <col min="15874" max="15875" width="6.25" style="896" customWidth="1"/>
    <col min="15876" max="15876" width="9.625" style="896" customWidth="1"/>
    <col min="15877" max="15887" width="6.25" style="896" customWidth="1"/>
    <col min="15888" max="16128" width="10.375" style="896"/>
    <col min="16129" max="16129" width="7.75" style="896" customWidth="1"/>
    <col min="16130" max="16131" width="6.25" style="896" customWidth="1"/>
    <col min="16132" max="16132" width="9.625" style="896" customWidth="1"/>
    <col min="16133" max="16143" width="6.25" style="896" customWidth="1"/>
    <col min="16144" max="16384" width="10.375" style="896"/>
  </cols>
  <sheetData>
    <row r="1" spans="1:15" ht="20.25" customHeight="1">
      <c r="A1" s="897" t="s">
        <v>621</v>
      </c>
      <c r="N1" s="1068" t="s">
        <v>622</v>
      </c>
      <c r="O1" s="1068"/>
    </row>
    <row r="2" spans="1:15" ht="7.5" customHeight="1" thickBot="1">
      <c r="A2" s="905"/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1069"/>
      <c r="O2" s="1069"/>
    </row>
    <row r="3" spans="1:15" s="832" customFormat="1" ht="18" customHeight="1">
      <c r="A3" s="1070" t="s">
        <v>623</v>
      </c>
      <c r="B3" s="1071" t="s">
        <v>624</v>
      </c>
      <c r="C3" s="1072"/>
      <c r="D3" s="1072"/>
      <c r="E3" s="1072"/>
      <c r="F3" s="1072"/>
      <c r="G3" s="1073"/>
      <c r="H3" s="1074" t="s">
        <v>625</v>
      </c>
      <c r="I3" s="1075"/>
      <c r="J3" s="1075"/>
      <c r="K3" s="1075"/>
      <c r="L3" s="1075"/>
      <c r="M3" s="1076"/>
      <c r="N3" s="1077" t="s">
        <v>559</v>
      </c>
      <c r="O3" s="1078"/>
    </row>
    <row r="4" spans="1:15" s="832" customFormat="1" ht="19.5" customHeight="1">
      <c r="A4" s="1079"/>
      <c r="B4" s="1080" t="s">
        <v>626</v>
      </c>
      <c r="C4" s="1081"/>
      <c r="D4" s="1082" t="s">
        <v>627</v>
      </c>
      <c r="E4" s="1083"/>
      <c r="F4" s="1084" t="s">
        <v>454</v>
      </c>
      <c r="G4" s="1085"/>
      <c r="H4" s="1082" t="s">
        <v>626</v>
      </c>
      <c r="I4" s="1083"/>
      <c r="J4" s="1086" t="s">
        <v>627</v>
      </c>
      <c r="K4" s="1087"/>
      <c r="L4" s="1086" t="s">
        <v>454</v>
      </c>
      <c r="M4" s="1088"/>
      <c r="N4" s="1089"/>
      <c r="O4" s="1090"/>
    </row>
    <row r="5" spans="1:15" s="832" customFormat="1" ht="18.75" customHeight="1">
      <c r="A5" s="1091" t="s">
        <v>628</v>
      </c>
      <c r="B5" s="1092">
        <v>14459</v>
      </c>
      <c r="C5" s="1093"/>
      <c r="D5" s="1094">
        <v>8273</v>
      </c>
      <c r="E5" s="1094"/>
      <c r="F5" s="1093">
        <v>22732</v>
      </c>
      <c r="G5" s="1095"/>
      <c r="H5" s="1086" t="s">
        <v>629</v>
      </c>
      <c r="I5" s="1096"/>
      <c r="J5" s="1096" t="s">
        <v>629</v>
      </c>
      <c r="K5" s="1096"/>
      <c r="L5" s="1097" t="s">
        <v>630</v>
      </c>
      <c r="M5" s="1098"/>
      <c r="N5" s="1099">
        <v>22732</v>
      </c>
      <c r="O5" s="1100"/>
    </row>
    <row r="6" spans="1:15" s="832" customFormat="1" ht="18.75" customHeight="1">
      <c r="A6" s="1091">
        <v>60</v>
      </c>
      <c r="B6" s="1101">
        <v>12888</v>
      </c>
      <c r="C6" s="1094"/>
      <c r="D6" s="1094">
        <v>9610</v>
      </c>
      <c r="E6" s="1094"/>
      <c r="F6" s="1094">
        <v>22498</v>
      </c>
      <c r="G6" s="1102"/>
      <c r="H6" s="1103" t="s">
        <v>629</v>
      </c>
      <c r="I6" s="1090"/>
      <c r="J6" s="1090" t="s">
        <v>629</v>
      </c>
      <c r="K6" s="1090"/>
      <c r="L6" s="1104" t="s">
        <v>630</v>
      </c>
      <c r="M6" s="1105"/>
      <c r="N6" s="1106">
        <v>22498</v>
      </c>
      <c r="O6" s="1107"/>
    </row>
    <row r="7" spans="1:15" s="832" customFormat="1" ht="18.75" customHeight="1">
      <c r="A7" s="1091" t="s">
        <v>631</v>
      </c>
      <c r="B7" s="1101">
        <v>11983</v>
      </c>
      <c r="C7" s="1094"/>
      <c r="D7" s="1094">
        <v>14502</v>
      </c>
      <c r="E7" s="1094"/>
      <c r="F7" s="1094">
        <v>26485</v>
      </c>
      <c r="G7" s="1102"/>
      <c r="H7" s="1103" t="s">
        <v>15</v>
      </c>
      <c r="I7" s="1090"/>
      <c r="J7" s="1090" t="s">
        <v>629</v>
      </c>
      <c r="K7" s="1090"/>
      <c r="L7" s="1104" t="s">
        <v>630</v>
      </c>
      <c r="M7" s="1105"/>
      <c r="N7" s="1106">
        <v>26485</v>
      </c>
      <c r="O7" s="1107"/>
    </row>
    <row r="8" spans="1:15" s="832" customFormat="1" ht="18.75" customHeight="1">
      <c r="A8" s="1108" t="s">
        <v>632</v>
      </c>
      <c r="B8" s="1101">
        <v>9383</v>
      </c>
      <c r="C8" s="1094"/>
      <c r="D8" s="1094">
        <v>17542</v>
      </c>
      <c r="E8" s="1094"/>
      <c r="F8" s="1094">
        <v>26925</v>
      </c>
      <c r="G8" s="1102"/>
      <c r="H8" s="1103" t="s">
        <v>629</v>
      </c>
      <c r="I8" s="1090"/>
      <c r="J8" s="1090" t="s">
        <v>15</v>
      </c>
      <c r="K8" s="1090"/>
      <c r="L8" s="1104" t="s">
        <v>630</v>
      </c>
      <c r="M8" s="1105"/>
      <c r="N8" s="1106">
        <v>26925</v>
      </c>
      <c r="O8" s="1107"/>
    </row>
    <row r="9" spans="1:15" s="832" customFormat="1" ht="18.75" customHeight="1">
      <c r="A9" s="1091">
        <v>10</v>
      </c>
      <c r="B9" s="1101">
        <v>6205</v>
      </c>
      <c r="C9" s="1094"/>
      <c r="D9" s="1094">
        <v>27519</v>
      </c>
      <c r="E9" s="1094"/>
      <c r="F9" s="1094">
        <v>33724</v>
      </c>
      <c r="G9" s="1102"/>
      <c r="H9" s="1103" t="s">
        <v>629</v>
      </c>
      <c r="I9" s="1090"/>
      <c r="J9" s="1090" t="s">
        <v>629</v>
      </c>
      <c r="K9" s="1090"/>
      <c r="L9" s="1104" t="s">
        <v>633</v>
      </c>
      <c r="M9" s="1105"/>
      <c r="N9" s="1106">
        <v>33724</v>
      </c>
      <c r="O9" s="1107"/>
    </row>
    <row r="10" spans="1:15" s="832" customFormat="1" ht="18.75" customHeight="1">
      <c r="A10" s="1091">
        <v>15</v>
      </c>
      <c r="B10" s="1101">
        <v>4080</v>
      </c>
      <c r="C10" s="1094"/>
      <c r="D10" s="1094">
        <v>35588</v>
      </c>
      <c r="E10" s="1094"/>
      <c r="F10" s="1094">
        <v>39668</v>
      </c>
      <c r="G10" s="1102"/>
      <c r="H10" s="1101">
        <v>2583</v>
      </c>
      <c r="I10" s="1094"/>
      <c r="J10" s="1094">
        <v>15465</v>
      </c>
      <c r="K10" s="1094"/>
      <c r="L10" s="1107">
        <v>18048</v>
      </c>
      <c r="M10" s="1109"/>
      <c r="N10" s="1106">
        <v>57716</v>
      </c>
      <c r="O10" s="1107"/>
    </row>
    <row r="11" spans="1:15" s="832" customFormat="1" ht="18.75" customHeight="1">
      <c r="A11" s="1091">
        <v>20</v>
      </c>
      <c r="B11" s="1101">
        <v>2758</v>
      </c>
      <c r="C11" s="1094"/>
      <c r="D11" s="1094">
        <v>37020</v>
      </c>
      <c r="E11" s="1094"/>
      <c r="F11" s="1094">
        <v>39778</v>
      </c>
      <c r="G11" s="1102"/>
      <c r="H11" s="1101">
        <v>1608</v>
      </c>
      <c r="I11" s="1094"/>
      <c r="J11" s="1094">
        <v>12352</v>
      </c>
      <c r="K11" s="1094"/>
      <c r="L11" s="1107">
        <v>13960</v>
      </c>
      <c r="M11" s="1109"/>
      <c r="N11" s="1106">
        <v>53738</v>
      </c>
      <c r="O11" s="1107"/>
    </row>
    <row r="12" spans="1:15" s="832" customFormat="1" ht="18.75" customHeight="1">
      <c r="A12" s="1091">
        <v>23</v>
      </c>
      <c r="B12" s="1101">
        <v>2290</v>
      </c>
      <c r="C12" s="1094"/>
      <c r="D12" s="1094">
        <v>40980</v>
      </c>
      <c r="E12" s="1094"/>
      <c r="F12" s="1094">
        <v>43270</v>
      </c>
      <c r="G12" s="1102"/>
      <c r="H12" s="1101">
        <v>1065</v>
      </c>
      <c r="I12" s="1094"/>
      <c r="J12" s="1094">
        <v>12027</v>
      </c>
      <c r="K12" s="1094"/>
      <c r="L12" s="1107">
        <v>13092</v>
      </c>
      <c r="M12" s="1109"/>
      <c r="N12" s="1106">
        <v>56362</v>
      </c>
      <c r="O12" s="1107"/>
    </row>
    <row r="13" spans="1:15" s="832" customFormat="1" ht="18.75" customHeight="1">
      <c r="A13" s="1091">
        <v>24</v>
      </c>
      <c r="B13" s="1110">
        <v>2047</v>
      </c>
      <c r="C13" s="1111"/>
      <c r="D13" s="1094">
        <v>41388</v>
      </c>
      <c r="E13" s="1094"/>
      <c r="F13" s="1094">
        <v>43434</v>
      </c>
      <c r="G13" s="1102"/>
      <c r="H13" s="1101">
        <v>961</v>
      </c>
      <c r="I13" s="1094"/>
      <c r="J13" s="1094">
        <v>11898</v>
      </c>
      <c r="K13" s="1094"/>
      <c r="L13" s="1107">
        <v>12859</v>
      </c>
      <c r="M13" s="1109"/>
      <c r="N13" s="1106">
        <v>56293</v>
      </c>
      <c r="O13" s="1107"/>
    </row>
    <row r="14" spans="1:15" s="832" customFormat="1" ht="18.75" customHeight="1">
      <c r="A14" s="1091">
        <v>25</v>
      </c>
      <c r="B14" s="1101">
        <v>1905</v>
      </c>
      <c r="C14" s="1094"/>
      <c r="D14" s="1094">
        <v>41530</v>
      </c>
      <c r="E14" s="1094"/>
      <c r="F14" s="1094">
        <v>43435</v>
      </c>
      <c r="G14" s="1102"/>
      <c r="H14" s="1101">
        <v>880</v>
      </c>
      <c r="I14" s="1094"/>
      <c r="J14" s="1094">
        <v>11881</v>
      </c>
      <c r="K14" s="1094"/>
      <c r="L14" s="1107">
        <v>12761</v>
      </c>
      <c r="M14" s="1109"/>
      <c r="N14" s="1106">
        <v>56196</v>
      </c>
      <c r="O14" s="1107"/>
    </row>
    <row r="15" spans="1:15" s="832" customFormat="1" ht="18.75" customHeight="1">
      <c r="A15" s="1091">
        <v>26</v>
      </c>
      <c r="B15" s="1101">
        <v>1788</v>
      </c>
      <c r="C15" s="1094"/>
      <c r="D15" s="1094">
        <v>41646</v>
      </c>
      <c r="E15" s="1094"/>
      <c r="F15" s="1094">
        <v>43434</v>
      </c>
      <c r="G15" s="1102"/>
      <c r="H15" s="1101">
        <v>830</v>
      </c>
      <c r="I15" s="1094"/>
      <c r="J15" s="1094">
        <v>11577</v>
      </c>
      <c r="K15" s="1094"/>
      <c r="L15" s="1107">
        <v>12407</v>
      </c>
      <c r="M15" s="1109"/>
      <c r="N15" s="1106">
        <v>55841</v>
      </c>
      <c r="O15" s="1107"/>
    </row>
    <row r="16" spans="1:15" s="832" customFormat="1" ht="18.75" customHeight="1" thickBot="1">
      <c r="A16" s="1112">
        <v>27</v>
      </c>
      <c r="B16" s="1113">
        <v>1634</v>
      </c>
      <c r="C16" s="1114"/>
      <c r="D16" s="1114">
        <v>41801</v>
      </c>
      <c r="E16" s="1114"/>
      <c r="F16" s="1114">
        <v>43435</v>
      </c>
      <c r="G16" s="1115"/>
      <c r="H16" s="1113">
        <v>789</v>
      </c>
      <c r="I16" s="1114"/>
      <c r="J16" s="1114">
        <v>11615</v>
      </c>
      <c r="K16" s="1114"/>
      <c r="L16" s="1116">
        <v>12404</v>
      </c>
      <c r="M16" s="1117"/>
      <c r="N16" s="1118">
        <v>55839</v>
      </c>
      <c r="O16" s="1116"/>
    </row>
    <row r="17" spans="1:15" s="832" customFormat="1" ht="14.25" customHeight="1">
      <c r="A17" s="1119" t="s">
        <v>634</v>
      </c>
      <c r="B17" s="1120"/>
      <c r="C17" s="1120"/>
      <c r="D17" s="1120"/>
      <c r="E17" s="1120"/>
      <c r="F17" s="1120"/>
      <c r="G17" s="1120"/>
      <c r="H17" s="1120"/>
    </row>
    <row r="18" spans="1:15" s="832" customFormat="1" ht="14.25" customHeight="1">
      <c r="A18" s="1119" t="s">
        <v>635</v>
      </c>
      <c r="B18" s="1120"/>
      <c r="C18" s="1120"/>
      <c r="D18" s="1120"/>
      <c r="E18" s="1120"/>
      <c r="F18" s="1120"/>
      <c r="G18" s="1120"/>
      <c r="H18" s="1120"/>
    </row>
    <row r="19" spans="1:15" s="832" customFormat="1" ht="20.25" customHeight="1">
      <c r="A19" s="1120"/>
      <c r="B19" s="1120"/>
      <c r="C19" s="1120"/>
      <c r="D19" s="1120"/>
      <c r="E19" s="1120"/>
      <c r="F19" s="1120"/>
      <c r="G19" s="1120"/>
      <c r="H19" s="1120"/>
    </row>
    <row r="20" spans="1:15" s="832" customFormat="1" ht="16.149999999999999" customHeight="1">
      <c r="A20" s="831" t="s">
        <v>636</v>
      </c>
      <c r="H20" s="1121" t="s">
        <v>637</v>
      </c>
      <c r="I20" s="1121"/>
    </row>
    <row r="21" spans="1:15" s="832" customFormat="1" ht="7.5" customHeight="1" thickBot="1">
      <c r="B21" s="834"/>
      <c r="C21" s="834"/>
      <c r="D21" s="834"/>
      <c r="E21" s="834"/>
      <c r="F21" s="834"/>
      <c r="G21" s="834"/>
      <c r="H21" s="1122"/>
      <c r="I21" s="1122"/>
      <c r="J21" s="842"/>
      <c r="K21" s="842"/>
      <c r="M21" s="842"/>
      <c r="N21" s="842"/>
      <c r="O21" s="842"/>
    </row>
    <row r="22" spans="1:15" s="832" customFormat="1" ht="15" customHeight="1">
      <c r="A22" s="1123" t="s">
        <v>638</v>
      </c>
      <c r="B22" s="1124" t="s">
        <v>639</v>
      </c>
      <c r="C22" s="1125"/>
      <c r="D22" s="1126" t="s">
        <v>640</v>
      </c>
      <c r="E22" s="1125"/>
      <c r="F22" s="914" t="s">
        <v>641</v>
      </c>
      <c r="G22" s="1127"/>
      <c r="H22" s="915" t="s">
        <v>642</v>
      </c>
      <c r="I22" s="915"/>
      <c r="J22" s="842"/>
      <c r="K22" s="842"/>
      <c r="L22" s="842"/>
      <c r="M22" s="842"/>
      <c r="O22" s="842"/>
    </row>
    <row r="23" spans="1:15" s="832" customFormat="1" ht="13.5" customHeight="1">
      <c r="A23" s="1128"/>
      <c r="B23" s="1129"/>
      <c r="C23" s="1127"/>
      <c r="D23" s="914"/>
      <c r="E23" s="1127"/>
      <c r="F23" s="914" t="s">
        <v>643</v>
      </c>
      <c r="G23" s="1127"/>
      <c r="H23" s="915" t="s">
        <v>644</v>
      </c>
      <c r="I23" s="915"/>
      <c r="J23" s="842"/>
      <c r="K23" s="842"/>
      <c r="L23" s="842"/>
      <c r="M23" s="842"/>
      <c r="O23" s="842"/>
    </row>
    <row r="24" spans="1:15" s="832" customFormat="1" ht="18.75" customHeight="1">
      <c r="A24" s="1130" t="s">
        <v>645</v>
      </c>
      <c r="B24" s="1131">
        <v>9283</v>
      </c>
      <c r="C24" s="1132"/>
      <c r="D24" s="1132">
        <v>8095</v>
      </c>
      <c r="E24" s="1132"/>
      <c r="F24" s="1133">
        <v>142</v>
      </c>
      <c r="G24" s="1133"/>
      <c r="H24" s="1133">
        <v>252</v>
      </c>
      <c r="I24" s="1133"/>
      <c r="J24" s="844"/>
      <c r="L24" s="844"/>
      <c r="M24" s="844"/>
      <c r="O24" s="842"/>
    </row>
    <row r="25" spans="1:15" s="832" customFormat="1" ht="18.75" customHeight="1">
      <c r="A25" s="1130">
        <v>20</v>
      </c>
      <c r="B25" s="1131">
        <v>9206</v>
      </c>
      <c r="C25" s="1132"/>
      <c r="D25" s="1134">
        <v>7372</v>
      </c>
      <c r="E25" s="1134"/>
      <c r="F25" s="1133">
        <v>22</v>
      </c>
      <c r="G25" s="1133"/>
      <c r="H25" s="1133">
        <v>259</v>
      </c>
      <c r="I25" s="1133"/>
      <c r="J25" s="844"/>
      <c r="L25" s="844"/>
      <c r="M25" s="844"/>
      <c r="O25" s="842"/>
    </row>
    <row r="26" spans="1:15" s="832" customFormat="1" ht="18.75" customHeight="1">
      <c r="A26" s="1130">
        <v>23</v>
      </c>
      <c r="B26" s="1131">
        <v>8712</v>
      </c>
      <c r="C26" s="1132"/>
      <c r="D26" s="1134">
        <v>6758</v>
      </c>
      <c r="E26" s="1134"/>
      <c r="F26" s="1133">
        <v>7</v>
      </c>
      <c r="G26" s="1133"/>
      <c r="H26" s="1133">
        <v>306</v>
      </c>
      <c r="I26" s="1133"/>
      <c r="J26" s="844"/>
      <c r="L26" s="844"/>
      <c r="M26" s="844"/>
      <c r="N26" s="842"/>
      <c r="O26" s="842"/>
    </row>
    <row r="27" spans="1:15" s="832" customFormat="1" ht="18.75" customHeight="1">
      <c r="A27" s="1130">
        <v>24</v>
      </c>
      <c r="B27" s="1131">
        <v>8361</v>
      </c>
      <c r="C27" s="1132"/>
      <c r="D27" s="1134">
        <v>6693</v>
      </c>
      <c r="E27" s="1134"/>
      <c r="F27" s="1133">
        <v>21</v>
      </c>
      <c r="G27" s="1133"/>
      <c r="H27" s="1133">
        <v>306</v>
      </c>
      <c r="I27" s="1133"/>
      <c r="J27" s="844"/>
      <c r="L27" s="844"/>
      <c r="M27" s="844"/>
      <c r="N27" s="842"/>
      <c r="O27" s="842"/>
    </row>
    <row r="28" spans="1:15" s="832" customFormat="1" ht="18.75" customHeight="1">
      <c r="A28" s="1130">
        <v>25</v>
      </c>
      <c r="B28" s="1131">
        <v>8105</v>
      </c>
      <c r="C28" s="1132"/>
      <c r="D28" s="1134">
        <v>6273</v>
      </c>
      <c r="E28" s="1134"/>
      <c r="F28" s="1133" t="s">
        <v>646</v>
      </c>
      <c r="G28" s="1133"/>
      <c r="H28" s="1133">
        <v>647</v>
      </c>
      <c r="I28" s="1133"/>
      <c r="J28" s="844"/>
      <c r="L28" s="844"/>
      <c r="M28" s="844"/>
      <c r="N28" s="842"/>
      <c r="O28" s="842"/>
    </row>
    <row r="29" spans="1:15" s="832" customFormat="1" ht="18.75" customHeight="1">
      <c r="A29" s="1130">
        <v>26</v>
      </c>
      <c r="B29" s="1131">
        <v>7927</v>
      </c>
      <c r="C29" s="1132"/>
      <c r="D29" s="1134">
        <v>6310</v>
      </c>
      <c r="E29" s="1134"/>
      <c r="F29" s="1133" t="s">
        <v>647</v>
      </c>
      <c r="G29" s="1133"/>
      <c r="H29" s="1133">
        <v>250</v>
      </c>
      <c r="I29" s="1133"/>
      <c r="J29" s="844"/>
      <c r="L29" s="844"/>
      <c r="M29" s="844"/>
      <c r="N29" s="842"/>
      <c r="O29" s="842"/>
    </row>
    <row r="30" spans="1:15" s="832" customFormat="1" ht="18.75" customHeight="1" thickBot="1">
      <c r="A30" s="1135">
        <v>27</v>
      </c>
      <c r="B30" s="1136">
        <v>7855</v>
      </c>
      <c r="C30" s="1137"/>
      <c r="D30" s="1138">
        <v>5965</v>
      </c>
      <c r="E30" s="1138"/>
      <c r="F30" s="1139" t="s">
        <v>646</v>
      </c>
      <c r="G30" s="1139"/>
      <c r="H30" s="1139">
        <v>646</v>
      </c>
      <c r="I30" s="1139"/>
      <c r="J30" s="844"/>
      <c r="L30" s="844"/>
      <c r="M30" s="844"/>
      <c r="N30" s="842"/>
      <c r="O30" s="842"/>
    </row>
    <row r="31" spans="1:15" s="832" customFormat="1" ht="14.25" customHeight="1">
      <c r="A31" s="187" t="s">
        <v>648</v>
      </c>
      <c r="B31" s="842"/>
      <c r="C31" s="842"/>
      <c r="D31" s="842"/>
      <c r="E31" s="842"/>
      <c r="F31" s="842"/>
      <c r="G31" s="842"/>
      <c r="H31" s="842"/>
      <c r="I31" s="842"/>
      <c r="J31" s="842"/>
      <c r="K31" s="842"/>
      <c r="L31" s="842"/>
      <c r="M31" s="842"/>
      <c r="N31" s="842"/>
      <c r="O31" s="842"/>
    </row>
    <row r="32" spans="1:15" s="832" customFormat="1" ht="22.5" customHeight="1">
      <c r="A32" s="843"/>
      <c r="B32" s="842"/>
      <c r="C32" s="842"/>
      <c r="D32" s="842"/>
      <c r="E32" s="842"/>
      <c r="F32" s="842"/>
      <c r="G32" s="842"/>
      <c r="H32" s="842"/>
      <c r="I32" s="842"/>
      <c r="J32" s="842"/>
      <c r="K32" s="842"/>
      <c r="L32" s="842"/>
      <c r="M32" s="842"/>
      <c r="N32" s="842"/>
      <c r="O32" s="842"/>
    </row>
    <row r="33" spans="1:30" s="832" customFormat="1" ht="19.5" customHeight="1">
      <c r="A33" s="831" t="s">
        <v>649</v>
      </c>
    </row>
    <row r="34" spans="1:30" s="832" customFormat="1" ht="7.5" customHeight="1" thickBot="1">
      <c r="B34" s="834"/>
      <c r="C34" s="834"/>
      <c r="D34" s="834"/>
      <c r="E34" s="834"/>
      <c r="F34" s="834"/>
      <c r="G34" s="834"/>
      <c r="H34" s="834"/>
      <c r="I34" s="834"/>
      <c r="J34" s="834"/>
      <c r="K34" s="834"/>
      <c r="L34" s="834"/>
      <c r="M34" s="834"/>
      <c r="N34" s="834"/>
    </row>
    <row r="35" spans="1:30" s="832" customFormat="1" ht="15" customHeight="1">
      <c r="A35" s="1123" t="s">
        <v>650</v>
      </c>
      <c r="B35" s="1140" t="s">
        <v>651</v>
      </c>
      <c r="C35" s="1141"/>
      <c r="D35" s="909" t="s">
        <v>652</v>
      </c>
      <c r="E35" s="910"/>
      <c r="F35" s="910"/>
      <c r="G35" s="910"/>
      <c r="H35" s="1142"/>
      <c r="I35" s="1143" t="s">
        <v>653</v>
      </c>
      <c r="J35" s="1144"/>
      <c r="K35" s="1145"/>
      <c r="L35" s="909" t="s">
        <v>654</v>
      </c>
      <c r="M35" s="910"/>
      <c r="N35" s="910"/>
      <c r="O35" s="842"/>
    </row>
    <row r="36" spans="1:30" s="832" customFormat="1" ht="15" customHeight="1">
      <c r="A36" s="1146"/>
      <c r="B36" s="1147"/>
      <c r="C36" s="1148"/>
      <c r="D36" s="1126"/>
      <c r="E36" s="1133"/>
      <c r="F36" s="1133"/>
      <c r="G36" s="1133"/>
      <c r="H36" s="1125"/>
      <c r="I36" s="1149"/>
      <c r="J36" s="1150"/>
      <c r="K36" s="1151"/>
      <c r="L36" s="1126" t="s">
        <v>655</v>
      </c>
      <c r="M36" s="1133"/>
      <c r="N36" s="1133"/>
      <c r="O36" s="842"/>
    </row>
    <row r="37" spans="1:30" s="832" customFormat="1" ht="11.25" customHeight="1">
      <c r="A37" s="1146"/>
      <c r="B37" s="1147"/>
      <c r="C37" s="1148"/>
      <c r="D37" s="914"/>
      <c r="E37" s="915"/>
      <c r="F37" s="915"/>
      <c r="G37" s="915"/>
      <c r="H37" s="1127"/>
      <c r="I37" s="1152"/>
      <c r="J37" s="1153"/>
      <c r="K37" s="1154"/>
      <c r="L37" s="1155" t="s">
        <v>656</v>
      </c>
      <c r="M37" s="1156"/>
      <c r="N37" s="1156"/>
      <c r="O37" s="1157"/>
    </row>
    <row r="38" spans="1:30" s="832" customFormat="1" ht="23.25" customHeight="1">
      <c r="A38" s="1128"/>
      <c r="B38" s="1158"/>
      <c r="C38" s="1159"/>
      <c r="D38" s="1160" t="s">
        <v>657</v>
      </c>
      <c r="E38" s="1161" t="s">
        <v>658</v>
      </c>
      <c r="F38" s="1162"/>
      <c r="G38" s="1163" t="s">
        <v>659</v>
      </c>
      <c r="H38" s="1164" t="s">
        <v>660</v>
      </c>
      <c r="I38" s="1160" t="s">
        <v>661</v>
      </c>
      <c r="J38" s="1161" t="s">
        <v>658</v>
      </c>
      <c r="K38" s="1162"/>
      <c r="L38" s="1160" t="s">
        <v>662</v>
      </c>
      <c r="M38" s="1161" t="s">
        <v>658</v>
      </c>
      <c r="N38" s="1165"/>
      <c r="O38" s="1157"/>
    </row>
    <row r="39" spans="1:30" s="1173" customFormat="1" ht="18.75" customHeight="1">
      <c r="A39" s="1166"/>
      <c r="B39" s="1167" t="s">
        <v>663</v>
      </c>
      <c r="C39" s="1168"/>
      <c r="D39" s="1169" t="s">
        <v>664</v>
      </c>
      <c r="E39" s="1170" t="s">
        <v>665</v>
      </c>
      <c r="F39" s="1170"/>
      <c r="G39" s="1171" t="s">
        <v>666</v>
      </c>
      <c r="H39" s="1171" t="s">
        <v>667</v>
      </c>
      <c r="I39" s="1172" t="s">
        <v>668</v>
      </c>
      <c r="J39" s="1170" t="s">
        <v>669</v>
      </c>
      <c r="K39" s="1170"/>
      <c r="L39" s="1172" t="s">
        <v>670</v>
      </c>
      <c r="M39" s="1170" t="s">
        <v>663</v>
      </c>
      <c r="N39" s="1170"/>
      <c r="O39" s="843"/>
    </row>
    <row r="40" spans="1:30" s="832" customFormat="1" ht="18.75" customHeight="1">
      <c r="A40" s="1174" t="s">
        <v>671</v>
      </c>
      <c r="B40" s="1175">
        <v>120905</v>
      </c>
      <c r="C40" s="1176"/>
      <c r="D40" s="1177">
        <v>860.9</v>
      </c>
      <c r="E40" s="1178">
        <v>21630</v>
      </c>
      <c r="F40" s="1178"/>
      <c r="G40" s="1179">
        <v>24.2</v>
      </c>
      <c r="H40" s="1180">
        <v>77.2</v>
      </c>
      <c r="I40" s="1181">
        <v>4</v>
      </c>
      <c r="J40" s="1178">
        <v>4758</v>
      </c>
      <c r="K40" s="1178"/>
      <c r="L40" s="1181">
        <v>3</v>
      </c>
      <c r="M40" s="1178">
        <v>3440</v>
      </c>
      <c r="N40" s="1178"/>
      <c r="O40" s="1182"/>
    </row>
    <row r="41" spans="1:30" s="832" customFormat="1" ht="18.75" customHeight="1">
      <c r="A41" s="1174">
        <v>23</v>
      </c>
      <c r="B41" s="1175">
        <v>119206</v>
      </c>
      <c r="C41" s="1176"/>
      <c r="D41" s="1177">
        <v>959.2</v>
      </c>
      <c r="E41" s="1178">
        <v>28644</v>
      </c>
      <c r="F41" s="1178"/>
      <c r="G41" s="1179">
        <v>28.6</v>
      </c>
      <c r="H41" s="1180">
        <v>83.4</v>
      </c>
      <c r="I41" s="1181">
        <v>4</v>
      </c>
      <c r="J41" s="1178">
        <v>4940</v>
      </c>
      <c r="K41" s="1178"/>
      <c r="L41" s="1181">
        <v>3</v>
      </c>
      <c r="M41" s="1178">
        <v>3408</v>
      </c>
      <c r="N41" s="1178"/>
      <c r="O41" s="1182"/>
      <c r="P41" s="842"/>
      <c r="Q41" s="842"/>
      <c r="R41" s="842"/>
      <c r="S41" s="842"/>
      <c r="T41" s="842"/>
      <c r="U41" s="842"/>
      <c r="V41" s="842"/>
      <c r="W41" s="842"/>
      <c r="X41" s="842"/>
      <c r="Y41" s="842"/>
      <c r="Z41" s="842"/>
      <c r="AA41" s="842"/>
      <c r="AB41" s="842"/>
      <c r="AC41" s="842"/>
      <c r="AD41" s="842"/>
    </row>
    <row r="42" spans="1:30" s="832" customFormat="1" ht="18.75" customHeight="1">
      <c r="A42" s="1174">
        <v>24</v>
      </c>
      <c r="B42" s="1175">
        <v>118022</v>
      </c>
      <c r="C42" s="1176"/>
      <c r="D42" s="1177">
        <v>978.1</v>
      </c>
      <c r="E42" s="1178">
        <v>29357</v>
      </c>
      <c r="F42" s="1178"/>
      <c r="G42" s="1179">
        <v>29.6</v>
      </c>
      <c r="H42" s="1180">
        <v>84.1</v>
      </c>
      <c r="I42" s="1181">
        <v>4</v>
      </c>
      <c r="J42" s="1178">
        <v>4970</v>
      </c>
      <c r="K42" s="1178"/>
      <c r="L42" s="1181">
        <v>3</v>
      </c>
      <c r="M42" s="1178">
        <v>3337</v>
      </c>
      <c r="N42" s="1178"/>
      <c r="O42" s="1182"/>
      <c r="P42" s="842"/>
      <c r="Q42" s="842"/>
      <c r="R42" s="842"/>
      <c r="S42" s="842"/>
      <c r="T42" s="842"/>
      <c r="U42" s="842"/>
      <c r="V42" s="842"/>
      <c r="W42" s="842"/>
      <c r="X42" s="842"/>
      <c r="Y42" s="842"/>
      <c r="Z42" s="842"/>
      <c r="AA42" s="842"/>
      <c r="AB42" s="842"/>
      <c r="AC42" s="842"/>
      <c r="AD42" s="842"/>
    </row>
    <row r="43" spans="1:30" s="832" customFormat="1" ht="18.75" customHeight="1">
      <c r="A43" s="1174">
        <v>25</v>
      </c>
      <c r="B43" s="1183">
        <v>117865</v>
      </c>
      <c r="C43" s="1178"/>
      <c r="D43" s="1184">
        <v>1024.8</v>
      </c>
      <c r="E43" s="1178">
        <v>30319</v>
      </c>
      <c r="F43" s="1178"/>
      <c r="G43" s="1179">
        <v>30.6</v>
      </c>
      <c r="H43" s="1180">
        <v>84.1</v>
      </c>
      <c r="I43" s="1181">
        <v>4</v>
      </c>
      <c r="J43" s="1178">
        <v>4969</v>
      </c>
      <c r="K43" s="1178"/>
      <c r="L43" s="1181">
        <v>3</v>
      </c>
      <c r="M43" s="1178">
        <v>3298</v>
      </c>
      <c r="N43" s="1178"/>
      <c r="O43" s="1182"/>
      <c r="P43" s="842"/>
      <c r="Q43" s="842"/>
      <c r="R43" s="842"/>
      <c r="S43" s="842"/>
      <c r="T43" s="842"/>
      <c r="U43" s="842"/>
      <c r="V43" s="842"/>
      <c r="W43" s="842"/>
      <c r="X43" s="842"/>
      <c r="Y43" s="842"/>
      <c r="Z43" s="842"/>
      <c r="AA43" s="842"/>
      <c r="AB43" s="842"/>
      <c r="AC43" s="842"/>
      <c r="AD43" s="842"/>
    </row>
    <row r="44" spans="1:30" s="832" customFormat="1" ht="18.75" customHeight="1">
      <c r="A44" s="1174">
        <v>26</v>
      </c>
      <c r="B44" s="1175">
        <v>117450</v>
      </c>
      <c r="C44" s="1176"/>
      <c r="D44" s="1177">
        <v>1036.2</v>
      </c>
      <c r="E44" s="1185">
        <v>30596</v>
      </c>
      <c r="F44" s="1185"/>
      <c r="G44" s="1179">
        <v>30.7</v>
      </c>
      <c r="H44" s="1180">
        <v>84.7</v>
      </c>
      <c r="I44" s="1181">
        <v>4</v>
      </c>
      <c r="J44" s="1178">
        <v>4953</v>
      </c>
      <c r="K44" s="1178"/>
      <c r="L44" s="1181">
        <v>3</v>
      </c>
      <c r="M44" s="1178">
        <v>3241</v>
      </c>
      <c r="N44" s="1178"/>
      <c r="O44" s="1182"/>
      <c r="P44" s="842"/>
      <c r="Q44" s="842"/>
      <c r="R44" s="842"/>
      <c r="S44" s="842"/>
      <c r="T44" s="842"/>
      <c r="U44" s="842"/>
      <c r="V44" s="842"/>
      <c r="W44" s="842"/>
      <c r="X44" s="842"/>
      <c r="Y44" s="842"/>
      <c r="Z44" s="842"/>
      <c r="AA44" s="842"/>
      <c r="AB44" s="842"/>
      <c r="AC44" s="842"/>
      <c r="AD44" s="842"/>
    </row>
    <row r="45" spans="1:30" s="832" customFormat="1" ht="18.75" customHeight="1" thickBot="1">
      <c r="A45" s="1186">
        <v>27</v>
      </c>
      <c r="B45" s="1187">
        <v>117520</v>
      </c>
      <c r="C45" s="1188"/>
      <c r="D45" s="1189">
        <v>1054</v>
      </c>
      <c r="E45" s="1190">
        <v>30898</v>
      </c>
      <c r="F45" s="1190"/>
      <c r="G45" s="1191">
        <v>30.9</v>
      </c>
      <c r="H45" s="1192">
        <v>85</v>
      </c>
      <c r="I45" s="1193">
        <v>4</v>
      </c>
      <c r="J45" s="1194">
        <v>4895</v>
      </c>
      <c r="K45" s="1194"/>
      <c r="L45" s="1193">
        <v>3</v>
      </c>
      <c r="M45" s="1194">
        <v>3169</v>
      </c>
      <c r="N45" s="1194"/>
      <c r="O45" s="1182"/>
      <c r="P45" s="842"/>
      <c r="Q45" s="842"/>
      <c r="R45" s="842"/>
      <c r="S45" s="842"/>
      <c r="T45" s="842"/>
      <c r="U45" s="842"/>
      <c r="V45" s="842"/>
      <c r="W45" s="842"/>
      <c r="X45" s="842"/>
      <c r="Y45" s="842"/>
      <c r="Z45" s="842"/>
      <c r="AA45" s="842"/>
      <c r="AB45" s="842"/>
      <c r="AC45" s="842"/>
      <c r="AD45" s="842"/>
    </row>
    <row r="46" spans="1:30" s="832" customFormat="1" ht="12" customHeight="1" thickBot="1"/>
    <row r="47" spans="1:30" s="832" customFormat="1" ht="15.6" customHeight="1">
      <c r="A47" s="1195" t="s">
        <v>24</v>
      </c>
      <c r="B47" s="1196" t="s">
        <v>651</v>
      </c>
      <c r="C47" s="1141"/>
      <c r="D47" s="950" t="s">
        <v>672</v>
      </c>
      <c r="E47" s="838"/>
      <c r="F47" s="1197"/>
      <c r="G47" s="950" t="s">
        <v>673</v>
      </c>
      <c r="H47" s="838"/>
      <c r="I47" s="838"/>
      <c r="L47" s="842"/>
    </row>
    <row r="48" spans="1:30" s="832" customFormat="1" ht="15.6" customHeight="1">
      <c r="A48" s="1198"/>
      <c r="B48" s="1199"/>
      <c r="C48" s="1159"/>
      <c r="D48" s="1200" t="s">
        <v>674</v>
      </c>
      <c r="E48" s="1161" t="s">
        <v>675</v>
      </c>
      <c r="F48" s="1162"/>
      <c r="G48" s="1161" t="s">
        <v>675</v>
      </c>
      <c r="H48" s="1162"/>
      <c r="I48" s="1160" t="s">
        <v>676</v>
      </c>
    </row>
    <row r="49" spans="1:15" s="1173" customFormat="1" ht="18.75" customHeight="1">
      <c r="A49" s="1201"/>
      <c r="B49" s="1202" t="s">
        <v>663</v>
      </c>
      <c r="C49" s="1203"/>
      <c r="D49" s="1172" t="s">
        <v>677</v>
      </c>
      <c r="E49" s="1170" t="s">
        <v>678</v>
      </c>
      <c r="F49" s="1170"/>
      <c r="G49" s="1170" t="s">
        <v>669</v>
      </c>
      <c r="H49" s="1170"/>
      <c r="I49" s="1172" t="s">
        <v>679</v>
      </c>
    </row>
    <row r="50" spans="1:15" s="832" customFormat="1" ht="18.75" customHeight="1">
      <c r="A50" s="1204" t="s">
        <v>671</v>
      </c>
      <c r="B50" s="1183">
        <v>120905</v>
      </c>
      <c r="C50" s="1205"/>
      <c r="D50" s="1182">
        <v>5652</v>
      </c>
      <c r="E50" s="1178">
        <v>22509</v>
      </c>
      <c r="F50" s="1178"/>
      <c r="G50" s="1178">
        <v>52337</v>
      </c>
      <c r="H50" s="1178"/>
      <c r="I50" s="1206">
        <f t="shared" ref="I50:I55" si="0">G50/B50*100</f>
        <v>43.28770522310905</v>
      </c>
      <c r="J50" s="842"/>
    </row>
    <row r="51" spans="1:15" s="842" customFormat="1" ht="18.75" customHeight="1">
      <c r="A51" s="1204">
        <v>23</v>
      </c>
      <c r="B51" s="1183">
        <v>119206</v>
      </c>
      <c r="C51" s="1205"/>
      <c r="D51" s="1182">
        <v>7079</v>
      </c>
      <c r="E51" s="1178">
        <v>28198</v>
      </c>
      <c r="F51" s="1178"/>
      <c r="G51" s="1178">
        <v>65190</v>
      </c>
      <c r="H51" s="1178"/>
      <c r="I51" s="1206">
        <f t="shared" si="0"/>
        <v>54.686844621915007</v>
      </c>
    </row>
    <row r="52" spans="1:15" s="842" customFormat="1" ht="18.75" customHeight="1">
      <c r="A52" s="1204">
        <v>24</v>
      </c>
      <c r="B52" s="1183">
        <v>118022</v>
      </c>
      <c r="C52" s="1205"/>
      <c r="D52" s="1182">
        <v>7527</v>
      </c>
      <c r="E52" s="1178">
        <v>30072</v>
      </c>
      <c r="F52" s="1178"/>
      <c r="G52" s="1178">
        <v>67736</v>
      </c>
      <c r="H52" s="1178"/>
      <c r="I52" s="1206">
        <f t="shared" si="0"/>
        <v>57.39268949856806</v>
      </c>
    </row>
    <row r="53" spans="1:15" s="842" customFormat="1" ht="18.75" customHeight="1">
      <c r="A53" s="1174">
        <v>25</v>
      </c>
      <c r="B53" s="1183">
        <v>117865</v>
      </c>
      <c r="C53" s="1178"/>
      <c r="D53" s="1207">
        <v>8116</v>
      </c>
      <c r="E53" s="1178">
        <v>33011</v>
      </c>
      <c r="F53" s="1178"/>
      <c r="G53" s="1178">
        <v>71597</v>
      </c>
      <c r="H53" s="1178"/>
      <c r="I53" s="1206">
        <f t="shared" si="0"/>
        <v>60.744920035633989</v>
      </c>
    </row>
    <row r="54" spans="1:15" s="842" customFormat="1" ht="18.75" customHeight="1">
      <c r="A54" s="1204">
        <v>26</v>
      </c>
      <c r="B54" s="1183">
        <v>117450</v>
      </c>
      <c r="C54" s="1205"/>
      <c r="D54" s="1182">
        <v>8577</v>
      </c>
      <c r="E54" s="1178">
        <v>35330</v>
      </c>
      <c r="F54" s="1178"/>
      <c r="G54" s="1178">
        <v>74120</v>
      </c>
      <c r="H54" s="1178"/>
      <c r="I54" s="1206">
        <f t="shared" si="0"/>
        <v>63.107705406555979</v>
      </c>
    </row>
    <row r="55" spans="1:15" s="842" customFormat="1" ht="18.75" customHeight="1" thickBot="1">
      <c r="A55" s="1208">
        <v>27</v>
      </c>
      <c r="B55" s="1209">
        <v>117520</v>
      </c>
      <c r="C55" s="1210"/>
      <c r="D55" s="1211">
        <v>9042</v>
      </c>
      <c r="E55" s="1194">
        <v>37374</v>
      </c>
      <c r="F55" s="1194"/>
      <c r="G55" s="1194">
        <v>76336</v>
      </c>
      <c r="H55" s="1194"/>
      <c r="I55" s="1212">
        <f t="shared" si="0"/>
        <v>64.955752212389385</v>
      </c>
    </row>
    <row r="56" spans="1:15" s="832" customFormat="1" ht="12" customHeight="1">
      <c r="A56" s="843" t="s">
        <v>680</v>
      </c>
      <c r="B56" s="842"/>
      <c r="C56" s="842"/>
      <c r="D56" s="842"/>
      <c r="E56" s="843" t="s">
        <v>681</v>
      </c>
      <c r="F56" s="843"/>
      <c r="H56" s="843"/>
      <c r="I56" s="843"/>
      <c r="J56" s="843"/>
      <c r="K56" s="843"/>
      <c r="L56" s="843"/>
      <c r="M56" s="843"/>
      <c r="N56" s="843"/>
      <c r="O56" s="843"/>
    </row>
    <row r="57" spans="1:15" s="832" customFormat="1" ht="11.25" customHeight="1">
      <c r="E57" s="1173" t="s">
        <v>682</v>
      </c>
      <c r="F57" s="1173"/>
      <c r="H57" s="1173"/>
      <c r="I57" s="1173"/>
      <c r="J57" s="1173"/>
      <c r="K57" s="1173"/>
      <c r="L57" s="1173"/>
      <c r="M57" s="1173"/>
      <c r="N57" s="1173"/>
      <c r="O57" s="1173"/>
    </row>
    <row r="58" spans="1:15" s="832" customFormat="1" ht="11.25" customHeight="1">
      <c r="F58" s="1173"/>
      <c r="G58" s="1173"/>
      <c r="H58" s="1173"/>
      <c r="I58" s="1173"/>
      <c r="J58" s="1173"/>
      <c r="K58" s="1173"/>
      <c r="L58" s="1173"/>
      <c r="M58" s="1173"/>
      <c r="N58" s="1173"/>
      <c r="O58" s="1173"/>
    </row>
  </sheetData>
  <mergeCells count="196">
    <mergeCell ref="B55:C55"/>
    <mergeCell ref="E55:F55"/>
    <mergeCell ref="G55:H55"/>
    <mergeCell ref="B53:C53"/>
    <mergeCell ref="E53:F53"/>
    <mergeCell ref="G53:H53"/>
    <mergeCell ref="B54:C54"/>
    <mergeCell ref="E54:F54"/>
    <mergeCell ref="G54:H54"/>
    <mergeCell ref="B51:C51"/>
    <mergeCell ref="E51:F51"/>
    <mergeCell ref="G51:H51"/>
    <mergeCell ref="B52:C52"/>
    <mergeCell ref="E52:F52"/>
    <mergeCell ref="G52:H52"/>
    <mergeCell ref="B49:C49"/>
    <mergeCell ref="E49:F49"/>
    <mergeCell ref="G49:H49"/>
    <mergeCell ref="B50:C50"/>
    <mergeCell ref="E50:F50"/>
    <mergeCell ref="G50:H50"/>
    <mergeCell ref="B45:C45"/>
    <mergeCell ref="E45:F45"/>
    <mergeCell ref="J45:K45"/>
    <mergeCell ref="M45:N45"/>
    <mergeCell ref="A47:A48"/>
    <mergeCell ref="B47:C48"/>
    <mergeCell ref="D47:F47"/>
    <mergeCell ref="G47:I47"/>
    <mergeCell ref="E48:F48"/>
    <mergeCell ref="G48:H48"/>
    <mergeCell ref="B43:C43"/>
    <mergeCell ref="E43:F43"/>
    <mergeCell ref="J43:K43"/>
    <mergeCell ref="M43:N43"/>
    <mergeCell ref="B44:C44"/>
    <mergeCell ref="E44:F44"/>
    <mergeCell ref="J44:K44"/>
    <mergeCell ref="M44:N44"/>
    <mergeCell ref="B41:C41"/>
    <mergeCell ref="E41:F41"/>
    <mergeCell ref="J41:K41"/>
    <mergeCell ref="M41:N41"/>
    <mergeCell ref="B42:C42"/>
    <mergeCell ref="E42:F42"/>
    <mergeCell ref="J42:K42"/>
    <mergeCell ref="M42:N42"/>
    <mergeCell ref="B39:C39"/>
    <mergeCell ref="E39:F39"/>
    <mergeCell ref="J39:K39"/>
    <mergeCell ref="M39:N39"/>
    <mergeCell ref="B40:C40"/>
    <mergeCell ref="E40:F40"/>
    <mergeCell ref="J40:K40"/>
    <mergeCell ref="M40:N40"/>
    <mergeCell ref="L35:N35"/>
    <mergeCell ref="L36:N36"/>
    <mergeCell ref="L37:N37"/>
    <mergeCell ref="E38:F38"/>
    <mergeCell ref="J38:K38"/>
    <mergeCell ref="M38:N38"/>
    <mergeCell ref="B30:C30"/>
    <mergeCell ref="D30:E30"/>
    <mergeCell ref="F30:G30"/>
    <mergeCell ref="H30:I30"/>
    <mergeCell ref="A35:A38"/>
    <mergeCell ref="B35:C38"/>
    <mergeCell ref="D35:H37"/>
    <mergeCell ref="I35:K37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H20:I21"/>
    <mergeCell ref="A22:A23"/>
    <mergeCell ref="B22:C23"/>
    <mergeCell ref="D22:E23"/>
    <mergeCell ref="F22:G22"/>
    <mergeCell ref="H22:I22"/>
    <mergeCell ref="F23:G23"/>
    <mergeCell ref="H23:I23"/>
    <mergeCell ref="N15:O15"/>
    <mergeCell ref="B16:C16"/>
    <mergeCell ref="D16:E16"/>
    <mergeCell ref="F16:G16"/>
    <mergeCell ref="H16:I16"/>
    <mergeCell ref="J16:K16"/>
    <mergeCell ref="L16:M16"/>
    <mergeCell ref="N16:O16"/>
    <mergeCell ref="B15:C15"/>
    <mergeCell ref="D15:E15"/>
    <mergeCell ref="F15:G15"/>
    <mergeCell ref="H15:I15"/>
    <mergeCell ref="J15:K15"/>
    <mergeCell ref="L15:M15"/>
    <mergeCell ref="N13:O13"/>
    <mergeCell ref="B14:C14"/>
    <mergeCell ref="D14:E14"/>
    <mergeCell ref="F14:G14"/>
    <mergeCell ref="H14:I14"/>
    <mergeCell ref="J14:K14"/>
    <mergeCell ref="L14:M14"/>
    <mergeCell ref="N14:O14"/>
    <mergeCell ref="B13:C13"/>
    <mergeCell ref="D13:E13"/>
    <mergeCell ref="F13:G13"/>
    <mergeCell ref="H13:I13"/>
    <mergeCell ref="J13:K13"/>
    <mergeCell ref="L13:M13"/>
    <mergeCell ref="N11:O11"/>
    <mergeCell ref="B12:C12"/>
    <mergeCell ref="D12:E12"/>
    <mergeCell ref="F12:G12"/>
    <mergeCell ref="H12:I12"/>
    <mergeCell ref="J12:K12"/>
    <mergeCell ref="L12:M12"/>
    <mergeCell ref="N12:O12"/>
    <mergeCell ref="B11:C11"/>
    <mergeCell ref="D11:E11"/>
    <mergeCell ref="F11:G11"/>
    <mergeCell ref="H11:I11"/>
    <mergeCell ref="J11:K11"/>
    <mergeCell ref="L11:M11"/>
    <mergeCell ref="N9:O9"/>
    <mergeCell ref="B10:C10"/>
    <mergeCell ref="D10:E10"/>
    <mergeCell ref="F10:G10"/>
    <mergeCell ref="H10:I10"/>
    <mergeCell ref="J10:K10"/>
    <mergeCell ref="L10:M10"/>
    <mergeCell ref="N10:O10"/>
    <mergeCell ref="B9:C9"/>
    <mergeCell ref="D9:E9"/>
    <mergeCell ref="F9:G9"/>
    <mergeCell ref="H9:I9"/>
    <mergeCell ref="J9:K9"/>
    <mergeCell ref="L9:M9"/>
    <mergeCell ref="N7:O7"/>
    <mergeCell ref="B8:C8"/>
    <mergeCell ref="D8:E8"/>
    <mergeCell ref="F8:G8"/>
    <mergeCell ref="H8:I8"/>
    <mergeCell ref="J8:K8"/>
    <mergeCell ref="L8:M8"/>
    <mergeCell ref="N8:O8"/>
    <mergeCell ref="B7:C7"/>
    <mergeCell ref="D7:E7"/>
    <mergeCell ref="F7:G7"/>
    <mergeCell ref="H7:I7"/>
    <mergeCell ref="J7:K7"/>
    <mergeCell ref="L7:M7"/>
    <mergeCell ref="N5:O5"/>
    <mergeCell ref="B6:C6"/>
    <mergeCell ref="D6:E6"/>
    <mergeCell ref="F6:G6"/>
    <mergeCell ref="H6:I6"/>
    <mergeCell ref="J6:K6"/>
    <mergeCell ref="L6:M6"/>
    <mergeCell ref="N6:O6"/>
    <mergeCell ref="L4:M4"/>
    <mergeCell ref="B5:C5"/>
    <mergeCell ref="D5:E5"/>
    <mergeCell ref="F5:G5"/>
    <mergeCell ref="H5:I5"/>
    <mergeCell ref="J5:K5"/>
    <mergeCell ref="L5:M5"/>
    <mergeCell ref="N1:O2"/>
    <mergeCell ref="A3:A4"/>
    <mergeCell ref="B3:G3"/>
    <mergeCell ref="H3:M3"/>
    <mergeCell ref="N3:O4"/>
    <mergeCell ref="B4:C4"/>
    <mergeCell ref="D4:E4"/>
    <mergeCell ref="F4:G4"/>
    <mergeCell ref="H4:I4"/>
    <mergeCell ref="J4:K4"/>
  </mergeCells>
  <phoneticPr fontId="3"/>
  <printOptions gridLinesSet="0"/>
  <pageMargins left="0.78740157480314965" right="0.78740157480314965" top="0.78740157480314965" bottom="0.78740157480314965" header="0" footer="0"/>
  <pageSetup paperSize="9" scale="78" firstPageNumber="159" pageOrder="overThenDown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1"/>
  <sheetViews>
    <sheetView view="pageBreakPreview" topLeftCell="A46" zoomScaleNormal="100" zoomScaleSheetLayoutView="100" workbookViewId="0">
      <selection activeCell="D66" sqref="D66"/>
    </sheetView>
  </sheetViews>
  <sheetFormatPr defaultColWidth="10.375" defaultRowHeight="10.5" customHeight="1"/>
  <cols>
    <col min="1" max="1" width="3.75" style="2" customWidth="1"/>
    <col min="2" max="2" width="14.375" style="54" customWidth="1"/>
    <col min="3" max="5" width="10.375" style="2" customWidth="1"/>
    <col min="6" max="6" width="3.75" style="140" customWidth="1"/>
    <col min="7" max="7" width="12.875" style="140" customWidth="1"/>
    <col min="8" max="8" width="9" style="140" customWidth="1"/>
    <col min="9" max="256" width="10.375" style="2"/>
    <col min="257" max="257" width="3.75" style="2" customWidth="1"/>
    <col min="258" max="258" width="14.375" style="2" customWidth="1"/>
    <col min="259" max="261" width="10.375" style="2" customWidth="1"/>
    <col min="262" max="262" width="3.75" style="2" customWidth="1"/>
    <col min="263" max="263" width="12.875" style="2" customWidth="1"/>
    <col min="264" max="264" width="9" style="2" customWidth="1"/>
    <col min="265" max="512" width="10.375" style="2"/>
    <col min="513" max="513" width="3.75" style="2" customWidth="1"/>
    <col min="514" max="514" width="14.375" style="2" customWidth="1"/>
    <col min="515" max="517" width="10.375" style="2" customWidth="1"/>
    <col min="518" max="518" width="3.75" style="2" customWidth="1"/>
    <col min="519" max="519" width="12.875" style="2" customWidth="1"/>
    <col min="520" max="520" width="9" style="2" customWidth="1"/>
    <col min="521" max="768" width="10.375" style="2"/>
    <col min="769" max="769" width="3.75" style="2" customWidth="1"/>
    <col min="770" max="770" width="14.375" style="2" customWidth="1"/>
    <col min="771" max="773" width="10.375" style="2" customWidth="1"/>
    <col min="774" max="774" width="3.75" style="2" customWidth="1"/>
    <col min="775" max="775" width="12.875" style="2" customWidth="1"/>
    <col min="776" max="776" width="9" style="2" customWidth="1"/>
    <col min="777" max="1024" width="10.375" style="2"/>
    <col min="1025" max="1025" width="3.75" style="2" customWidth="1"/>
    <col min="1026" max="1026" width="14.375" style="2" customWidth="1"/>
    <col min="1027" max="1029" width="10.375" style="2" customWidth="1"/>
    <col min="1030" max="1030" width="3.75" style="2" customWidth="1"/>
    <col min="1031" max="1031" width="12.875" style="2" customWidth="1"/>
    <col min="1032" max="1032" width="9" style="2" customWidth="1"/>
    <col min="1033" max="1280" width="10.375" style="2"/>
    <col min="1281" max="1281" width="3.75" style="2" customWidth="1"/>
    <col min="1282" max="1282" width="14.375" style="2" customWidth="1"/>
    <col min="1283" max="1285" width="10.375" style="2" customWidth="1"/>
    <col min="1286" max="1286" width="3.75" style="2" customWidth="1"/>
    <col min="1287" max="1287" width="12.875" style="2" customWidth="1"/>
    <col min="1288" max="1288" width="9" style="2" customWidth="1"/>
    <col min="1289" max="1536" width="10.375" style="2"/>
    <col min="1537" max="1537" width="3.75" style="2" customWidth="1"/>
    <col min="1538" max="1538" width="14.375" style="2" customWidth="1"/>
    <col min="1539" max="1541" width="10.375" style="2" customWidth="1"/>
    <col min="1542" max="1542" width="3.75" style="2" customWidth="1"/>
    <col min="1543" max="1543" width="12.875" style="2" customWidth="1"/>
    <col min="1544" max="1544" width="9" style="2" customWidth="1"/>
    <col min="1545" max="1792" width="10.375" style="2"/>
    <col min="1793" max="1793" width="3.75" style="2" customWidth="1"/>
    <col min="1794" max="1794" width="14.375" style="2" customWidth="1"/>
    <col min="1795" max="1797" width="10.375" style="2" customWidth="1"/>
    <col min="1798" max="1798" width="3.75" style="2" customWidth="1"/>
    <col min="1799" max="1799" width="12.875" style="2" customWidth="1"/>
    <col min="1800" max="1800" width="9" style="2" customWidth="1"/>
    <col min="1801" max="2048" width="10.375" style="2"/>
    <col min="2049" max="2049" width="3.75" style="2" customWidth="1"/>
    <col min="2050" max="2050" width="14.375" style="2" customWidth="1"/>
    <col min="2051" max="2053" width="10.375" style="2" customWidth="1"/>
    <col min="2054" max="2054" width="3.75" style="2" customWidth="1"/>
    <col min="2055" max="2055" width="12.875" style="2" customWidth="1"/>
    <col min="2056" max="2056" width="9" style="2" customWidth="1"/>
    <col min="2057" max="2304" width="10.375" style="2"/>
    <col min="2305" max="2305" width="3.75" style="2" customWidth="1"/>
    <col min="2306" max="2306" width="14.375" style="2" customWidth="1"/>
    <col min="2307" max="2309" width="10.375" style="2" customWidth="1"/>
    <col min="2310" max="2310" width="3.75" style="2" customWidth="1"/>
    <col min="2311" max="2311" width="12.875" style="2" customWidth="1"/>
    <col min="2312" max="2312" width="9" style="2" customWidth="1"/>
    <col min="2313" max="2560" width="10.375" style="2"/>
    <col min="2561" max="2561" width="3.75" style="2" customWidth="1"/>
    <col min="2562" max="2562" width="14.375" style="2" customWidth="1"/>
    <col min="2563" max="2565" width="10.375" style="2" customWidth="1"/>
    <col min="2566" max="2566" width="3.75" style="2" customWidth="1"/>
    <col min="2567" max="2567" width="12.875" style="2" customWidth="1"/>
    <col min="2568" max="2568" width="9" style="2" customWidth="1"/>
    <col min="2569" max="2816" width="10.375" style="2"/>
    <col min="2817" max="2817" width="3.75" style="2" customWidth="1"/>
    <col min="2818" max="2818" width="14.375" style="2" customWidth="1"/>
    <col min="2819" max="2821" width="10.375" style="2" customWidth="1"/>
    <col min="2822" max="2822" width="3.75" style="2" customWidth="1"/>
    <col min="2823" max="2823" width="12.875" style="2" customWidth="1"/>
    <col min="2824" max="2824" width="9" style="2" customWidth="1"/>
    <col min="2825" max="3072" width="10.375" style="2"/>
    <col min="3073" max="3073" width="3.75" style="2" customWidth="1"/>
    <col min="3074" max="3074" width="14.375" style="2" customWidth="1"/>
    <col min="3075" max="3077" width="10.375" style="2" customWidth="1"/>
    <col min="3078" max="3078" width="3.75" style="2" customWidth="1"/>
    <col min="3079" max="3079" width="12.875" style="2" customWidth="1"/>
    <col min="3080" max="3080" width="9" style="2" customWidth="1"/>
    <col min="3081" max="3328" width="10.375" style="2"/>
    <col min="3329" max="3329" width="3.75" style="2" customWidth="1"/>
    <col min="3330" max="3330" width="14.375" style="2" customWidth="1"/>
    <col min="3331" max="3333" width="10.375" style="2" customWidth="1"/>
    <col min="3334" max="3334" width="3.75" style="2" customWidth="1"/>
    <col min="3335" max="3335" width="12.875" style="2" customWidth="1"/>
    <col min="3336" max="3336" width="9" style="2" customWidth="1"/>
    <col min="3337" max="3584" width="10.375" style="2"/>
    <col min="3585" max="3585" width="3.75" style="2" customWidth="1"/>
    <col min="3586" max="3586" width="14.375" style="2" customWidth="1"/>
    <col min="3587" max="3589" width="10.375" style="2" customWidth="1"/>
    <col min="3590" max="3590" width="3.75" style="2" customWidth="1"/>
    <col min="3591" max="3591" width="12.875" style="2" customWidth="1"/>
    <col min="3592" max="3592" width="9" style="2" customWidth="1"/>
    <col min="3593" max="3840" width="10.375" style="2"/>
    <col min="3841" max="3841" width="3.75" style="2" customWidth="1"/>
    <col min="3842" max="3842" width="14.375" style="2" customWidth="1"/>
    <col min="3843" max="3845" width="10.375" style="2" customWidth="1"/>
    <col min="3846" max="3846" width="3.75" style="2" customWidth="1"/>
    <col min="3847" max="3847" width="12.875" style="2" customWidth="1"/>
    <col min="3848" max="3848" width="9" style="2" customWidth="1"/>
    <col min="3849" max="4096" width="10.375" style="2"/>
    <col min="4097" max="4097" width="3.75" style="2" customWidth="1"/>
    <col min="4098" max="4098" width="14.375" style="2" customWidth="1"/>
    <col min="4099" max="4101" width="10.375" style="2" customWidth="1"/>
    <col min="4102" max="4102" width="3.75" style="2" customWidth="1"/>
    <col min="4103" max="4103" width="12.875" style="2" customWidth="1"/>
    <col min="4104" max="4104" width="9" style="2" customWidth="1"/>
    <col min="4105" max="4352" width="10.375" style="2"/>
    <col min="4353" max="4353" width="3.75" style="2" customWidth="1"/>
    <col min="4354" max="4354" width="14.375" style="2" customWidth="1"/>
    <col min="4355" max="4357" width="10.375" style="2" customWidth="1"/>
    <col min="4358" max="4358" width="3.75" style="2" customWidth="1"/>
    <col min="4359" max="4359" width="12.875" style="2" customWidth="1"/>
    <col min="4360" max="4360" width="9" style="2" customWidth="1"/>
    <col min="4361" max="4608" width="10.375" style="2"/>
    <col min="4609" max="4609" width="3.75" style="2" customWidth="1"/>
    <col min="4610" max="4610" width="14.375" style="2" customWidth="1"/>
    <col min="4611" max="4613" width="10.375" style="2" customWidth="1"/>
    <col min="4614" max="4614" width="3.75" style="2" customWidth="1"/>
    <col min="4615" max="4615" width="12.875" style="2" customWidth="1"/>
    <col min="4616" max="4616" width="9" style="2" customWidth="1"/>
    <col min="4617" max="4864" width="10.375" style="2"/>
    <col min="4865" max="4865" width="3.75" style="2" customWidth="1"/>
    <col min="4866" max="4866" width="14.375" style="2" customWidth="1"/>
    <col min="4867" max="4869" width="10.375" style="2" customWidth="1"/>
    <col min="4870" max="4870" width="3.75" style="2" customWidth="1"/>
    <col min="4871" max="4871" width="12.875" style="2" customWidth="1"/>
    <col min="4872" max="4872" width="9" style="2" customWidth="1"/>
    <col min="4873" max="5120" width="10.375" style="2"/>
    <col min="5121" max="5121" width="3.75" style="2" customWidth="1"/>
    <col min="5122" max="5122" width="14.375" style="2" customWidth="1"/>
    <col min="5123" max="5125" width="10.375" style="2" customWidth="1"/>
    <col min="5126" max="5126" width="3.75" style="2" customWidth="1"/>
    <col min="5127" max="5127" width="12.875" style="2" customWidth="1"/>
    <col min="5128" max="5128" width="9" style="2" customWidth="1"/>
    <col min="5129" max="5376" width="10.375" style="2"/>
    <col min="5377" max="5377" width="3.75" style="2" customWidth="1"/>
    <col min="5378" max="5378" width="14.375" style="2" customWidth="1"/>
    <col min="5379" max="5381" width="10.375" style="2" customWidth="1"/>
    <col min="5382" max="5382" width="3.75" style="2" customWidth="1"/>
    <col min="5383" max="5383" width="12.875" style="2" customWidth="1"/>
    <col min="5384" max="5384" width="9" style="2" customWidth="1"/>
    <col min="5385" max="5632" width="10.375" style="2"/>
    <col min="5633" max="5633" width="3.75" style="2" customWidth="1"/>
    <col min="5634" max="5634" width="14.375" style="2" customWidth="1"/>
    <col min="5635" max="5637" width="10.375" style="2" customWidth="1"/>
    <col min="5638" max="5638" width="3.75" style="2" customWidth="1"/>
    <col min="5639" max="5639" width="12.875" style="2" customWidth="1"/>
    <col min="5640" max="5640" width="9" style="2" customWidth="1"/>
    <col min="5641" max="5888" width="10.375" style="2"/>
    <col min="5889" max="5889" width="3.75" style="2" customWidth="1"/>
    <col min="5890" max="5890" width="14.375" style="2" customWidth="1"/>
    <col min="5891" max="5893" width="10.375" style="2" customWidth="1"/>
    <col min="5894" max="5894" width="3.75" style="2" customWidth="1"/>
    <col min="5895" max="5895" width="12.875" style="2" customWidth="1"/>
    <col min="5896" max="5896" width="9" style="2" customWidth="1"/>
    <col min="5897" max="6144" width="10.375" style="2"/>
    <col min="6145" max="6145" width="3.75" style="2" customWidth="1"/>
    <col min="6146" max="6146" width="14.375" style="2" customWidth="1"/>
    <col min="6147" max="6149" width="10.375" style="2" customWidth="1"/>
    <col min="6150" max="6150" width="3.75" style="2" customWidth="1"/>
    <col min="6151" max="6151" width="12.875" style="2" customWidth="1"/>
    <col min="6152" max="6152" width="9" style="2" customWidth="1"/>
    <col min="6153" max="6400" width="10.375" style="2"/>
    <col min="6401" max="6401" width="3.75" style="2" customWidth="1"/>
    <col min="6402" max="6402" width="14.375" style="2" customWidth="1"/>
    <col min="6403" max="6405" width="10.375" style="2" customWidth="1"/>
    <col min="6406" max="6406" width="3.75" style="2" customWidth="1"/>
    <col min="6407" max="6407" width="12.875" style="2" customWidth="1"/>
    <col min="6408" max="6408" width="9" style="2" customWidth="1"/>
    <col min="6409" max="6656" width="10.375" style="2"/>
    <col min="6657" max="6657" width="3.75" style="2" customWidth="1"/>
    <col min="6658" max="6658" width="14.375" style="2" customWidth="1"/>
    <col min="6659" max="6661" width="10.375" style="2" customWidth="1"/>
    <col min="6662" max="6662" width="3.75" style="2" customWidth="1"/>
    <col min="6663" max="6663" width="12.875" style="2" customWidth="1"/>
    <col min="6664" max="6664" width="9" style="2" customWidth="1"/>
    <col min="6665" max="6912" width="10.375" style="2"/>
    <col min="6913" max="6913" width="3.75" style="2" customWidth="1"/>
    <col min="6914" max="6914" width="14.375" style="2" customWidth="1"/>
    <col min="6915" max="6917" width="10.375" style="2" customWidth="1"/>
    <col min="6918" max="6918" width="3.75" style="2" customWidth="1"/>
    <col min="6919" max="6919" width="12.875" style="2" customWidth="1"/>
    <col min="6920" max="6920" width="9" style="2" customWidth="1"/>
    <col min="6921" max="7168" width="10.375" style="2"/>
    <col min="7169" max="7169" width="3.75" style="2" customWidth="1"/>
    <col min="7170" max="7170" width="14.375" style="2" customWidth="1"/>
    <col min="7171" max="7173" width="10.375" style="2" customWidth="1"/>
    <col min="7174" max="7174" width="3.75" style="2" customWidth="1"/>
    <col min="7175" max="7175" width="12.875" style="2" customWidth="1"/>
    <col min="7176" max="7176" width="9" style="2" customWidth="1"/>
    <col min="7177" max="7424" width="10.375" style="2"/>
    <col min="7425" max="7425" width="3.75" style="2" customWidth="1"/>
    <col min="7426" max="7426" width="14.375" style="2" customWidth="1"/>
    <col min="7427" max="7429" width="10.375" style="2" customWidth="1"/>
    <col min="7430" max="7430" width="3.75" style="2" customWidth="1"/>
    <col min="7431" max="7431" width="12.875" style="2" customWidth="1"/>
    <col min="7432" max="7432" width="9" style="2" customWidth="1"/>
    <col min="7433" max="7680" width="10.375" style="2"/>
    <col min="7681" max="7681" width="3.75" style="2" customWidth="1"/>
    <col min="7682" max="7682" width="14.375" style="2" customWidth="1"/>
    <col min="7683" max="7685" width="10.375" style="2" customWidth="1"/>
    <col min="7686" max="7686" width="3.75" style="2" customWidth="1"/>
    <col min="7687" max="7687" width="12.875" style="2" customWidth="1"/>
    <col min="7688" max="7688" width="9" style="2" customWidth="1"/>
    <col min="7689" max="7936" width="10.375" style="2"/>
    <col min="7937" max="7937" width="3.75" style="2" customWidth="1"/>
    <col min="7938" max="7938" width="14.375" style="2" customWidth="1"/>
    <col min="7939" max="7941" width="10.375" style="2" customWidth="1"/>
    <col min="7942" max="7942" width="3.75" style="2" customWidth="1"/>
    <col min="7943" max="7943" width="12.875" style="2" customWidth="1"/>
    <col min="7944" max="7944" width="9" style="2" customWidth="1"/>
    <col min="7945" max="8192" width="10.375" style="2"/>
    <col min="8193" max="8193" width="3.75" style="2" customWidth="1"/>
    <col min="8194" max="8194" width="14.375" style="2" customWidth="1"/>
    <col min="8195" max="8197" width="10.375" style="2" customWidth="1"/>
    <col min="8198" max="8198" width="3.75" style="2" customWidth="1"/>
    <col min="8199" max="8199" width="12.875" style="2" customWidth="1"/>
    <col min="8200" max="8200" width="9" style="2" customWidth="1"/>
    <col min="8201" max="8448" width="10.375" style="2"/>
    <col min="8449" max="8449" width="3.75" style="2" customWidth="1"/>
    <col min="8450" max="8450" width="14.375" style="2" customWidth="1"/>
    <col min="8451" max="8453" width="10.375" style="2" customWidth="1"/>
    <col min="8454" max="8454" width="3.75" style="2" customWidth="1"/>
    <col min="8455" max="8455" width="12.875" style="2" customWidth="1"/>
    <col min="8456" max="8456" width="9" style="2" customWidth="1"/>
    <col min="8457" max="8704" width="10.375" style="2"/>
    <col min="8705" max="8705" width="3.75" style="2" customWidth="1"/>
    <col min="8706" max="8706" width="14.375" style="2" customWidth="1"/>
    <col min="8707" max="8709" width="10.375" style="2" customWidth="1"/>
    <col min="8710" max="8710" width="3.75" style="2" customWidth="1"/>
    <col min="8711" max="8711" width="12.875" style="2" customWidth="1"/>
    <col min="8712" max="8712" width="9" style="2" customWidth="1"/>
    <col min="8713" max="8960" width="10.375" style="2"/>
    <col min="8961" max="8961" width="3.75" style="2" customWidth="1"/>
    <col min="8962" max="8962" width="14.375" style="2" customWidth="1"/>
    <col min="8963" max="8965" width="10.375" style="2" customWidth="1"/>
    <col min="8966" max="8966" width="3.75" style="2" customWidth="1"/>
    <col min="8967" max="8967" width="12.875" style="2" customWidth="1"/>
    <col min="8968" max="8968" width="9" style="2" customWidth="1"/>
    <col min="8969" max="9216" width="10.375" style="2"/>
    <col min="9217" max="9217" width="3.75" style="2" customWidth="1"/>
    <col min="9218" max="9218" width="14.375" style="2" customWidth="1"/>
    <col min="9219" max="9221" width="10.375" style="2" customWidth="1"/>
    <col min="9222" max="9222" width="3.75" style="2" customWidth="1"/>
    <col min="9223" max="9223" width="12.875" style="2" customWidth="1"/>
    <col min="9224" max="9224" width="9" style="2" customWidth="1"/>
    <col min="9225" max="9472" width="10.375" style="2"/>
    <col min="9473" max="9473" width="3.75" style="2" customWidth="1"/>
    <col min="9474" max="9474" width="14.375" style="2" customWidth="1"/>
    <col min="9475" max="9477" width="10.375" style="2" customWidth="1"/>
    <col min="9478" max="9478" width="3.75" style="2" customWidth="1"/>
    <col min="9479" max="9479" width="12.875" style="2" customWidth="1"/>
    <col min="9480" max="9480" width="9" style="2" customWidth="1"/>
    <col min="9481" max="9728" width="10.375" style="2"/>
    <col min="9729" max="9729" width="3.75" style="2" customWidth="1"/>
    <col min="9730" max="9730" width="14.375" style="2" customWidth="1"/>
    <col min="9731" max="9733" width="10.375" style="2" customWidth="1"/>
    <col min="9734" max="9734" width="3.75" style="2" customWidth="1"/>
    <col min="9735" max="9735" width="12.875" style="2" customWidth="1"/>
    <col min="9736" max="9736" width="9" style="2" customWidth="1"/>
    <col min="9737" max="9984" width="10.375" style="2"/>
    <col min="9985" max="9985" width="3.75" style="2" customWidth="1"/>
    <col min="9986" max="9986" width="14.375" style="2" customWidth="1"/>
    <col min="9987" max="9989" width="10.375" style="2" customWidth="1"/>
    <col min="9990" max="9990" width="3.75" style="2" customWidth="1"/>
    <col min="9991" max="9991" width="12.875" style="2" customWidth="1"/>
    <col min="9992" max="9992" width="9" style="2" customWidth="1"/>
    <col min="9993" max="10240" width="10.375" style="2"/>
    <col min="10241" max="10241" width="3.75" style="2" customWidth="1"/>
    <col min="10242" max="10242" width="14.375" style="2" customWidth="1"/>
    <col min="10243" max="10245" width="10.375" style="2" customWidth="1"/>
    <col min="10246" max="10246" width="3.75" style="2" customWidth="1"/>
    <col min="10247" max="10247" width="12.875" style="2" customWidth="1"/>
    <col min="10248" max="10248" width="9" style="2" customWidth="1"/>
    <col min="10249" max="10496" width="10.375" style="2"/>
    <col min="10497" max="10497" width="3.75" style="2" customWidth="1"/>
    <col min="10498" max="10498" width="14.375" style="2" customWidth="1"/>
    <col min="10499" max="10501" width="10.375" style="2" customWidth="1"/>
    <col min="10502" max="10502" width="3.75" style="2" customWidth="1"/>
    <col min="10503" max="10503" width="12.875" style="2" customWidth="1"/>
    <col min="10504" max="10504" width="9" style="2" customWidth="1"/>
    <col min="10505" max="10752" width="10.375" style="2"/>
    <col min="10753" max="10753" width="3.75" style="2" customWidth="1"/>
    <col min="10754" max="10754" width="14.375" style="2" customWidth="1"/>
    <col min="10755" max="10757" width="10.375" style="2" customWidth="1"/>
    <col min="10758" max="10758" width="3.75" style="2" customWidth="1"/>
    <col min="10759" max="10759" width="12.875" style="2" customWidth="1"/>
    <col min="10760" max="10760" width="9" style="2" customWidth="1"/>
    <col min="10761" max="11008" width="10.375" style="2"/>
    <col min="11009" max="11009" width="3.75" style="2" customWidth="1"/>
    <col min="11010" max="11010" width="14.375" style="2" customWidth="1"/>
    <col min="11011" max="11013" width="10.375" style="2" customWidth="1"/>
    <col min="11014" max="11014" width="3.75" style="2" customWidth="1"/>
    <col min="11015" max="11015" width="12.875" style="2" customWidth="1"/>
    <col min="11016" max="11016" width="9" style="2" customWidth="1"/>
    <col min="11017" max="11264" width="10.375" style="2"/>
    <col min="11265" max="11265" width="3.75" style="2" customWidth="1"/>
    <col min="11266" max="11266" width="14.375" style="2" customWidth="1"/>
    <col min="11267" max="11269" width="10.375" style="2" customWidth="1"/>
    <col min="11270" max="11270" width="3.75" style="2" customWidth="1"/>
    <col min="11271" max="11271" width="12.875" style="2" customWidth="1"/>
    <col min="11272" max="11272" width="9" style="2" customWidth="1"/>
    <col min="11273" max="11520" width="10.375" style="2"/>
    <col min="11521" max="11521" width="3.75" style="2" customWidth="1"/>
    <col min="11522" max="11522" width="14.375" style="2" customWidth="1"/>
    <col min="11523" max="11525" width="10.375" style="2" customWidth="1"/>
    <col min="11526" max="11526" width="3.75" style="2" customWidth="1"/>
    <col min="11527" max="11527" width="12.875" style="2" customWidth="1"/>
    <col min="11528" max="11528" width="9" style="2" customWidth="1"/>
    <col min="11529" max="11776" width="10.375" style="2"/>
    <col min="11777" max="11777" width="3.75" style="2" customWidth="1"/>
    <col min="11778" max="11778" width="14.375" style="2" customWidth="1"/>
    <col min="11779" max="11781" width="10.375" style="2" customWidth="1"/>
    <col min="11782" max="11782" width="3.75" style="2" customWidth="1"/>
    <col min="11783" max="11783" width="12.875" style="2" customWidth="1"/>
    <col min="11784" max="11784" width="9" style="2" customWidth="1"/>
    <col min="11785" max="12032" width="10.375" style="2"/>
    <col min="12033" max="12033" width="3.75" style="2" customWidth="1"/>
    <col min="12034" max="12034" width="14.375" style="2" customWidth="1"/>
    <col min="12035" max="12037" width="10.375" style="2" customWidth="1"/>
    <col min="12038" max="12038" width="3.75" style="2" customWidth="1"/>
    <col min="12039" max="12039" width="12.875" style="2" customWidth="1"/>
    <col min="12040" max="12040" width="9" style="2" customWidth="1"/>
    <col min="12041" max="12288" width="10.375" style="2"/>
    <col min="12289" max="12289" width="3.75" style="2" customWidth="1"/>
    <col min="12290" max="12290" width="14.375" style="2" customWidth="1"/>
    <col min="12291" max="12293" width="10.375" style="2" customWidth="1"/>
    <col min="12294" max="12294" width="3.75" style="2" customWidth="1"/>
    <col min="12295" max="12295" width="12.875" style="2" customWidth="1"/>
    <col min="12296" max="12296" width="9" style="2" customWidth="1"/>
    <col min="12297" max="12544" width="10.375" style="2"/>
    <col min="12545" max="12545" width="3.75" style="2" customWidth="1"/>
    <col min="12546" max="12546" width="14.375" style="2" customWidth="1"/>
    <col min="12547" max="12549" width="10.375" style="2" customWidth="1"/>
    <col min="12550" max="12550" width="3.75" style="2" customWidth="1"/>
    <col min="12551" max="12551" width="12.875" style="2" customWidth="1"/>
    <col min="12552" max="12552" width="9" style="2" customWidth="1"/>
    <col min="12553" max="12800" width="10.375" style="2"/>
    <col min="12801" max="12801" width="3.75" style="2" customWidth="1"/>
    <col min="12802" max="12802" width="14.375" style="2" customWidth="1"/>
    <col min="12803" max="12805" width="10.375" style="2" customWidth="1"/>
    <col min="12806" max="12806" width="3.75" style="2" customWidth="1"/>
    <col min="12807" max="12807" width="12.875" style="2" customWidth="1"/>
    <col min="12808" max="12808" width="9" style="2" customWidth="1"/>
    <col min="12809" max="13056" width="10.375" style="2"/>
    <col min="13057" max="13057" width="3.75" style="2" customWidth="1"/>
    <col min="13058" max="13058" width="14.375" style="2" customWidth="1"/>
    <col min="13059" max="13061" width="10.375" style="2" customWidth="1"/>
    <col min="13062" max="13062" width="3.75" style="2" customWidth="1"/>
    <col min="13063" max="13063" width="12.875" style="2" customWidth="1"/>
    <col min="13064" max="13064" width="9" style="2" customWidth="1"/>
    <col min="13065" max="13312" width="10.375" style="2"/>
    <col min="13313" max="13313" width="3.75" style="2" customWidth="1"/>
    <col min="13314" max="13314" width="14.375" style="2" customWidth="1"/>
    <col min="13315" max="13317" width="10.375" style="2" customWidth="1"/>
    <col min="13318" max="13318" width="3.75" style="2" customWidth="1"/>
    <col min="13319" max="13319" width="12.875" style="2" customWidth="1"/>
    <col min="13320" max="13320" width="9" style="2" customWidth="1"/>
    <col min="13321" max="13568" width="10.375" style="2"/>
    <col min="13569" max="13569" width="3.75" style="2" customWidth="1"/>
    <col min="13570" max="13570" width="14.375" style="2" customWidth="1"/>
    <col min="13571" max="13573" width="10.375" style="2" customWidth="1"/>
    <col min="13574" max="13574" width="3.75" style="2" customWidth="1"/>
    <col min="13575" max="13575" width="12.875" style="2" customWidth="1"/>
    <col min="13576" max="13576" width="9" style="2" customWidth="1"/>
    <col min="13577" max="13824" width="10.375" style="2"/>
    <col min="13825" max="13825" width="3.75" style="2" customWidth="1"/>
    <col min="13826" max="13826" width="14.375" style="2" customWidth="1"/>
    <col min="13827" max="13829" width="10.375" style="2" customWidth="1"/>
    <col min="13830" max="13830" width="3.75" style="2" customWidth="1"/>
    <col min="13831" max="13831" width="12.875" style="2" customWidth="1"/>
    <col min="13832" max="13832" width="9" style="2" customWidth="1"/>
    <col min="13833" max="14080" width="10.375" style="2"/>
    <col min="14081" max="14081" width="3.75" style="2" customWidth="1"/>
    <col min="14082" max="14082" width="14.375" style="2" customWidth="1"/>
    <col min="14083" max="14085" width="10.375" style="2" customWidth="1"/>
    <col min="14086" max="14086" width="3.75" style="2" customWidth="1"/>
    <col min="14087" max="14087" width="12.875" style="2" customWidth="1"/>
    <col min="14088" max="14088" width="9" style="2" customWidth="1"/>
    <col min="14089" max="14336" width="10.375" style="2"/>
    <col min="14337" max="14337" width="3.75" style="2" customWidth="1"/>
    <col min="14338" max="14338" width="14.375" style="2" customWidth="1"/>
    <col min="14339" max="14341" width="10.375" style="2" customWidth="1"/>
    <col min="14342" max="14342" width="3.75" style="2" customWidth="1"/>
    <col min="14343" max="14343" width="12.875" style="2" customWidth="1"/>
    <col min="14344" max="14344" width="9" style="2" customWidth="1"/>
    <col min="14345" max="14592" width="10.375" style="2"/>
    <col min="14593" max="14593" width="3.75" style="2" customWidth="1"/>
    <col min="14594" max="14594" width="14.375" style="2" customWidth="1"/>
    <col min="14595" max="14597" width="10.375" style="2" customWidth="1"/>
    <col min="14598" max="14598" width="3.75" style="2" customWidth="1"/>
    <col min="14599" max="14599" width="12.875" style="2" customWidth="1"/>
    <col min="14600" max="14600" width="9" style="2" customWidth="1"/>
    <col min="14601" max="14848" width="10.375" style="2"/>
    <col min="14849" max="14849" width="3.75" style="2" customWidth="1"/>
    <col min="14850" max="14850" width="14.375" style="2" customWidth="1"/>
    <col min="14851" max="14853" width="10.375" style="2" customWidth="1"/>
    <col min="14854" max="14854" width="3.75" style="2" customWidth="1"/>
    <col min="14855" max="14855" width="12.875" style="2" customWidth="1"/>
    <col min="14856" max="14856" width="9" style="2" customWidth="1"/>
    <col min="14857" max="15104" width="10.375" style="2"/>
    <col min="15105" max="15105" width="3.75" style="2" customWidth="1"/>
    <col min="15106" max="15106" width="14.375" style="2" customWidth="1"/>
    <col min="15107" max="15109" width="10.375" style="2" customWidth="1"/>
    <col min="15110" max="15110" width="3.75" style="2" customWidth="1"/>
    <col min="15111" max="15111" width="12.875" style="2" customWidth="1"/>
    <col min="15112" max="15112" width="9" style="2" customWidth="1"/>
    <col min="15113" max="15360" width="10.375" style="2"/>
    <col min="15361" max="15361" width="3.75" style="2" customWidth="1"/>
    <col min="15362" max="15362" width="14.375" style="2" customWidth="1"/>
    <col min="15363" max="15365" width="10.375" style="2" customWidth="1"/>
    <col min="15366" max="15366" width="3.75" style="2" customWidth="1"/>
    <col min="15367" max="15367" width="12.875" style="2" customWidth="1"/>
    <col min="15368" max="15368" width="9" style="2" customWidth="1"/>
    <col min="15369" max="15616" width="10.375" style="2"/>
    <col min="15617" max="15617" width="3.75" style="2" customWidth="1"/>
    <col min="15618" max="15618" width="14.375" style="2" customWidth="1"/>
    <col min="15619" max="15621" width="10.375" style="2" customWidth="1"/>
    <col min="15622" max="15622" width="3.75" style="2" customWidth="1"/>
    <col min="15623" max="15623" width="12.875" style="2" customWidth="1"/>
    <col min="15624" max="15624" width="9" style="2" customWidth="1"/>
    <col min="15625" max="15872" width="10.375" style="2"/>
    <col min="15873" max="15873" width="3.75" style="2" customWidth="1"/>
    <col min="15874" max="15874" width="14.375" style="2" customWidth="1"/>
    <col min="15875" max="15877" width="10.375" style="2" customWidth="1"/>
    <col min="15878" max="15878" width="3.75" style="2" customWidth="1"/>
    <col min="15879" max="15879" width="12.875" style="2" customWidth="1"/>
    <col min="15880" max="15880" width="9" style="2" customWidth="1"/>
    <col min="15881" max="16128" width="10.375" style="2"/>
    <col min="16129" max="16129" width="3.75" style="2" customWidth="1"/>
    <col min="16130" max="16130" width="14.375" style="2" customWidth="1"/>
    <col min="16131" max="16133" width="10.375" style="2" customWidth="1"/>
    <col min="16134" max="16134" width="3.75" style="2" customWidth="1"/>
    <col min="16135" max="16135" width="12.875" style="2" customWidth="1"/>
    <col min="16136" max="16136" width="9" style="2" customWidth="1"/>
    <col min="16137" max="16384" width="10.375" style="2"/>
  </cols>
  <sheetData>
    <row r="1" spans="1:11" ht="24" customHeight="1">
      <c r="A1" s="91" t="s">
        <v>100</v>
      </c>
      <c r="B1" s="61"/>
      <c r="C1" s="92"/>
      <c r="D1" s="92"/>
      <c r="E1" s="55"/>
    </row>
    <row r="2" spans="1:11" ht="16.5" customHeight="1" thickBot="1">
      <c r="A2" s="91"/>
      <c r="B2" s="141"/>
      <c r="D2" s="92"/>
      <c r="E2" s="92" t="s">
        <v>101</v>
      </c>
    </row>
    <row r="3" spans="1:11" ht="14.25" customHeight="1">
      <c r="A3" s="15" t="s">
        <v>71</v>
      </c>
      <c r="B3" s="17"/>
      <c r="C3" s="142" t="s">
        <v>102</v>
      </c>
      <c r="D3" s="143">
        <v>26</v>
      </c>
      <c r="E3" s="143">
        <v>27</v>
      </c>
    </row>
    <row r="4" spans="1:11" ht="14.25" customHeight="1">
      <c r="A4" s="144" t="s">
        <v>73</v>
      </c>
      <c r="B4" s="145"/>
      <c r="C4" s="146">
        <v>261135</v>
      </c>
      <c r="D4" s="147">
        <f>SUM(D5:D12)</f>
        <v>308015</v>
      </c>
      <c r="E4" s="147">
        <f>SUM(E5:E12)</f>
        <v>311698</v>
      </c>
    </row>
    <row r="5" spans="1:11" ht="14.25" customHeight="1">
      <c r="A5" s="148"/>
      <c r="B5" s="149" t="s">
        <v>103</v>
      </c>
      <c r="C5" s="150">
        <v>146835</v>
      </c>
      <c r="D5" s="150">
        <v>168874</v>
      </c>
      <c r="E5" s="150">
        <v>169984</v>
      </c>
    </row>
    <row r="6" spans="1:11" ht="14.25" customHeight="1">
      <c r="A6" s="21"/>
      <c r="B6" s="151" t="s">
        <v>104</v>
      </c>
      <c r="C6" s="152">
        <v>70226</v>
      </c>
      <c r="D6" s="153">
        <v>81433</v>
      </c>
      <c r="E6" s="153">
        <v>78605</v>
      </c>
    </row>
    <row r="7" spans="1:11" ht="14.25" customHeight="1">
      <c r="A7" s="21"/>
      <c r="B7" s="151" t="s">
        <v>105</v>
      </c>
      <c r="C7" s="154">
        <v>17324</v>
      </c>
      <c r="D7" s="154">
        <v>22958</v>
      </c>
      <c r="E7" s="154">
        <v>25663</v>
      </c>
      <c r="J7" s="2" t="s">
        <v>106</v>
      </c>
    </row>
    <row r="8" spans="1:11" ht="14.25" customHeight="1">
      <c r="A8" s="21"/>
      <c r="B8" s="151" t="s">
        <v>107</v>
      </c>
      <c r="C8" s="154">
        <v>7543</v>
      </c>
      <c r="D8" s="154">
        <v>11287</v>
      </c>
      <c r="E8" s="154">
        <v>13211</v>
      </c>
      <c r="J8" s="2">
        <v>365</v>
      </c>
      <c r="K8" s="2" t="s">
        <v>108</v>
      </c>
    </row>
    <row r="9" spans="1:11" ht="14.25" customHeight="1">
      <c r="A9" s="21"/>
      <c r="B9" s="151" t="s">
        <v>109</v>
      </c>
      <c r="C9" s="154">
        <v>5468</v>
      </c>
      <c r="D9" s="154">
        <v>6958</v>
      </c>
      <c r="E9" s="154">
        <v>6766</v>
      </c>
    </row>
    <row r="10" spans="1:11" ht="14.25" customHeight="1">
      <c r="A10" s="21"/>
      <c r="B10" s="151" t="s">
        <v>110</v>
      </c>
      <c r="C10" s="154">
        <v>4219</v>
      </c>
      <c r="D10" s="154">
        <v>4711</v>
      </c>
      <c r="E10" s="154">
        <v>4922</v>
      </c>
    </row>
    <row r="11" spans="1:11" ht="14.25" customHeight="1">
      <c r="A11" s="21"/>
      <c r="B11" s="151" t="s">
        <v>111</v>
      </c>
      <c r="C11" s="154">
        <v>6450</v>
      </c>
      <c r="D11" s="154">
        <v>8773</v>
      </c>
      <c r="E11" s="154">
        <v>9713</v>
      </c>
      <c r="F11" s="3"/>
      <c r="G11" s="3"/>
      <c r="H11" s="3"/>
      <c r="I11" s="3"/>
    </row>
    <row r="12" spans="1:11" ht="14.25" customHeight="1">
      <c r="A12" s="155"/>
      <c r="B12" s="156" t="s">
        <v>112</v>
      </c>
      <c r="C12" s="157">
        <v>3070</v>
      </c>
      <c r="D12" s="157">
        <v>3021</v>
      </c>
      <c r="E12" s="154">
        <v>2834</v>
      </c>
      <c r="F12" s="3"/>
      <c r="G12" s="3"/>
      <c r="H12" s="3"/>
      <c r="I12" s="3"/>
    </row>
    <row r="13" spans="1:11" ht="14.25" customHeight="1">
      <c r="A13" s="158" t="s">
        <v>113</v>
      </c>
      <c r="B13" s="159"/>
      <c r="C13" s="154">
        <f>SUM(C14:C21)</f>
        <v>132295</v>
      </c>
      <c r="D13" s="147">
        <f>SUM(D14:D21)</f>
        <v>155011</v>
      </c>
      <c r="E13" s="147">
        <f>SUM(E14:E21)</f>
        <v>156702</v>
      </c>
      <c r="F13" s="3"/>
      <c r="G13" s="20"/>
      <c r="H13" s="3"/>
      <c r="I13" s="3"/>
    </row>
    <row r="14" spans="1:11" ht="14.25" customHeight="1">
      <c r="A14" s="148"/>
      <c r="B14" s="149" t="s">
        <v>114</v>
      </c>
      <c r="C14" s="150">
        <v>74448</v>
      </c>
      <c r="D14" s="150">
        <v>83895</v>
      </c>
      <c r="E14" s="150">
        <v>85685</v>
      </c>
    </row>
    <row r="15" spans="1:11" ht="14.25" customHeight="1">
      <c r="A15" s="21"/>
      <c r="B15" s="151" t="s">
        <v>104</v>
      </c>
      <c r="C15" s="153">
        <v>35776</v>
      </c>
      <c r="D15" s="153">
        <v>41647</v>
      </c>
      <c r="E15" s="153">
        <v>40616</v>
      </c>
    </row>
    <row r="16" spans="1:11" ht="14.25" customHeight="1">
      <c r="A16" s="160"/>
      <c r="B16" s="151" t="s">
        <v>105</v>
      </c>
      <c r="C16" s="154">
        <v>8548</v>
      </c>
      <c r="D16" s="154">
        <v>10856</v>
      </c>
      <c r="E16" s="154">
        <v>11551</v>
      </c>
    </row>
    <row r="17" spans="1:5" ht="14.25" customHeight="1">
      <c r="A17" s="160"/>
      <c r="B17" s="151" t="s">
        <v>107</v>
      </c>
      <c r="C17" s="161">
        <v>4190</v>
      </c>
      <c r="D17" s="161">
        <v>7044</v>
      </c>
      <c r="E17" s="161">
        <v>6680</v>
      </c>
    </row>
    <row r="18" spans="1:5" ht="14.25" customHeight="1">
      <c r="A18" s="160"/>
      <c r="B18" s="151" t="s">
        <v>109</v>
      </c>
      <c r="C18" s="161">
        <v>2504</v>
      </c>
      <c r="D18" s="161">
        <v>3218</v>
      </c>
      <c r="E18" s="161">
        <v>2895</v>
      </c>
    </row>
    <row r="19" spans="1:5" ht="14.25" customHeight="1">
      <c r="A19" s="160"/>
      <c r="B19" s="151" t="s">
        <v>110</v>
      </c>
      <c r="C19" s="161">
        <v>1859</v>
      </c>
      <c r="D19" s="161">
        <v>2180</v>
      </c>
      <c r="E19" s="161">
        <v>1731</v>
      </c>
    </row>
    <row r="20" spans="1:5" ht="14.25" customHeight="1">
      <c r="A20" s="160"/>
      <c r="B20" s="151" t="s">
        <v>111</v>
      </c>
      <c r="C20" s="154">
        <v>3406</v>
      </c>
      <c r="D20" s="154">
        <v>4390</v>
      </c>
      <c r="E20" s="154">
        <v>5889</v>
      </c>
    </row>
    <row r="21" spans="1:5" ht="14.25" customHeight="1" thickBot="1">
      <c r="A21" s="160"/>
      <c r="B21" s="162" t="s">
        <v>112</v>
      </c>
      <c r="C21" s="163">
        <v>1564</v>
      </c>
      <c r="D21" s="163">
        <v>1781</v>
      </c>
      <c r="E21" s="163">
        <v>1655</v>
      </c>
    </row>
    <row r="22" spans="1:5" ht="14.25" customHeight="1">
      <c r="A22" s="50" t="s">
        <v>115</v>
      </c>
      <c r="B22" s="164"/>
      <c r="C22" s="165"/>
      <c r="D22" s="166"/>
    </row>
    <row r="23" spans="1:5" ht="14.25" customHeight="1">
      <c r="A23" s="2" t="s">
        <v>116</v>
      </c>
    </row>
    <row r="24" spans="1:5" ht="14.25" customHeight="1"/>
    <row r="25" spans="1:5" ht="14.25" customHeight="1"/>
    <row r="26" spans="1:5" ht="14.25" customHeight="1">
      <c r="A26" s="91" t="s">
        <v>117</v>
      </c>
      <c r="B26" s="91"/>
    </row>
    <row r="27" spans="1:5" ht="14.25" customHeight="1" thickBot="1">
      <c r="A27" s="91"/>
      <c r="B27" s="91"/>
      <c r="D27" s="118"/>
      <c r="E27" s="2" t="s">
        <v>101</v>
      </c>
    </row>
    <row r="28" spans="1:5" ht="14.25" customHeight="1">
      <c r="A28" s="15" t="s">
        <v>71</v>
      </c>
      <c r="B28" s="15"/>
      <c r="C28" s="167" t="s">
        <v>118</v>
      </c>
      <c r="D28" s="168">
        <v>26</v>
      </c>
      <c r="E28" s="143">
        <v>27</v>
      </c>
    </row>
    <row r="29" spans="1:5" ht="14.25" customHeight="1">
      <c r="A29" s="169" t="s">
        <v>119</v>
      </c>
      <c r="B29" s="169"/>
      <c r="C29" s="170">
        <v>20113</v>
      </c>
      <c r="D29" s="171">
        <f>SUM(D30:D32)</f>
        <v>23832</v>
      </c>
      <c r="E29" s="171">
        <f>SUM(E30:E32)</f>
        <v>22335</v>
      </c>
    </row>
    <row r="30" spans="1:5" ht="14.25" customHeight="1">
      <c r="A30" s="172" t="s">
        <v>120</v>
      </c>
      <c r="B30" s="173" t="s">
        <v>121</v>
      </c>
      <c r="C30" s="174">
        <v>4078</v>
      </c>
      <c r="D30" s="175">
        <v>4742</v>
      </c>
      <c r="E30" s="175">
        <v>4609</v>
      </c>
    </row>
    <row r="31" spans="1:5" ht="14.25" customHeight="1">
      <c r="A31" s="176"/>
      <c r="B31" s="177" t="s">
        <v>122</v>
      </c>
      <c r="C31" s="178">
        <v>15845</v>
      </c>
      <c r="D31" s="179">
        <v>18833</v>
      </c>
      <c r="E31" s="179">
        <v>17470</v>
      </c>
    </row>
    <row r="32" spans="1:5" ht="14.25" customHeight="1">
      <c r="A32" s="180" t="s">
        <v>123</v>
      </c>
      <c r="B32" s="181" t="s">
        <v>124</v>
      </c>
      <c r="C32" s="182">
        <v>190</v>
      </c>
      <c r="D32" s="179">
        <v>257</v>
      </c>
      <c r="E32" s="179">
        <v>256</v>
      </c>
    </row>
    <row r="33" spans="1:9" ht="14.25" customHeight="1" thickBot="1">
      <c r="A33" s="183" t="s">
        <v>125</v>
      </c>
      <c r="B33" s="183"/>
      <c r="C33" s="184">
        <v>60</v>
      </c>
      <c r="D33" s="185">
        <f>D29/J8</f>
        <v>65.293150684931504</v>
      </c>
      <c r="E33" s="186">
        <v>61</v>
      </c>
    </row>
    <row r="34" spans="1:9" ht="14.25" customHeight="1">
      <c r="A34" s="187" t="s">
        <v>126</v>
      </c>
      <c r="B34" s="188"/>
      <c r="C34" s="187"/>
      <c r="D34" s="189"/>
    </row>
    <row r="35" spans="1:9" ht="14.25" customHeight="1">
      <c r="A35" s="3" t="s">
        <v>127</v>
      </c>
      <c r="B35" s="3"/>
      <c r="C35" s="3"/>
      <c r="D35" s="3"/>
      <c r="H35" s="21"/>
      <c r="I35" s="21"/>
    </row>
    <row r="36" spans="1:9" ht="14.25" customHeight="1">
      <c r="H36" s="21"/>
      <c r="I36" s="21"/>
    </row>
    <row r="37" spans="1:9" ht="14.25" customHeight="1">
      <c r="H37" s="21"/>
      <c r="I37" s="21"/>
    </row>
    <row r="38" spans="1:9" ht="14.25" customHeight="1">
      <c r="A38" s="91" t="s">
        <v>128</v>
      </c>
      <c r="B38" s="2"/>
      <c r="H38" s="53"/>
    </row>
    <row r="39" spans="1:9" ht="14.25" customHeight="1" thickBot="1">
      <c r="B39" s="2"/>
      <c r="D39" s="55"/>
      <c r="E39" s="92" t="s">
        <v>129</v>
      </c>
      <c r="H39" s="2"/>
    </row>
    <row r="40" spans="1:9" ht="14.25" customHeight="1">
      <c r="A40" s="123" t="s">
        <v>71</v>
      </c>
      <c r="B40" s="190"/>
      <c r="C40" s="191" t="s">
        <v>130</v>
      </c>
      <c r="D40" s="192">
        <v>26</v>
      </c>
      <c r="E40" s="143">
        <v>27</v>
      </c>
    </row>
    <row r="41" spans="1:9" ht="14.25" customHeight="1">
      <c r="A41" s="193" t="s">
        <v>131</v>
      </c>
      <c r="B41" s="194"/>
      <c r="C41" s="195">
        <v>10040</v>
      </c>
      <c r="D41" s="196">
        <f>SUM(D42:D46)</f>
        <v>11126</v>
      </c>
      <c r="E41" s="196">
        <f>SUM(E42:E46)</f>
        <v>12020</v>
      </c>
    </row>
    <row r="42" spans="1:9" ht="14.25" customHeight="1">
      <c r="A42" s="197" t="s">
        <v>132</v>
      </c>
      <c r="B42" s="198"/>
      <c r="C42" s="199">
        <v>56</v>
      </c>
      <c r="D42" s="200">
        <v>57</v>
      </c>
      <c r="E42" s="200">
        <v>34</v>
      </c>
    </row>
    <row r="43" spans="1:9" ht="14.25" customHeight="1">
      <c r="A43" s="201" t="s">
        <v>133</v>
      </c>
      <c r="B43" s="202"/>
      <c r="C43" s="203">
        <v>8215</v>
      </c>
      <c r="D43" s="204">
        <v>9211</v>
      </c>
      <c r="E43" s="204">
        <v>9838</v>
      </c>
    </row>
    <row r="44" spans="1:9" ht="14.25" customHeight="1">
      <c r="A44" s="201" t="s">
        <v>134</v>
      </c>
      <c r="B44" s="202"/>
      <c r="C44" s="203">
        <v>195</v>
      </c>
      <c r="D44" s="204">
        <v>273</v>
      </c>
      <c r="E44" s="204">
        <v>306</v>
      </c>
    </row>
    <row r="45" spans="1:9" ht="14.25" customHeight="1">
      <c r="A45" s="205" t="s">
        <v>135</v>
      </c>
      <c r="B45" s="206"/>
      <c r="C45" s="203">
        <v>24</v>
      </c>
      <c r="D45" s="204">
        <v>19</v>
      </c>
      <c r="E45" s="204">
        <v>29</v>
      </c>
    </row>
    <row r="46" spans="1:9" ht="14.25" customHeight="1" thickBot="1">
      <c r="A46" s="201" t="s">
        <v>136</v>
      </c>
      <c r="B46" s="202"/>
      <c r="C46" s="203">
        <v>1550</v>
      </c>
      <c r="D46" s="204">
        <v>1566</v>
      </c>
      <c r="E46" s="207">
        <v>1813</v>
      </c>
    </row>
    <row r="47" spans="1:9" ht="14.25" customHeight="1">
      <c r="A47" s="50" t="s">
        <v>137</v>
      </c>
      <c r="B47" s="50"/>
      <c r="C47" s="50"/>
      <c r="D47" s="52"/>
    </row>
    <row r="48" spans="1:9" ht="14.25" customHeight="1">
      <c r="A48" s="2" t="s">
        <v>138</v>
      </c>
    </row>
    <row r="49" spans="1:5" ht="14.25" customHeight="1"/>
    <row r="50" spans="1:5" ht="14.25" customHeight="1"/>
    <row r="51" spans="1:5" ht="14.25" customHeight="1"/>
    <row r="52" spans="1:5" ht="14.25" customHeight="1"/>
    <row r="53" spans="1:5" ht="14.25" customHeight="1"/>
    <row r="54" spans="1:5" ht="14.25" customHeight="1"/>
    <row r="55" spans="1:5" ht="14.25" customHeight="1"/>
    <row r="56" spans="1:5" ht="14.25" customHeight="1"/>
    <row r="57" spans="1:5" ht="14.25" customHeight="1">
      <c r="A57" s="91" t="s">
        <v>139</v>
      </c>
      <c r="B57" s="91"/>
    </row>
    <row r="58" spans="1:5" ht="14.25" customHeight="1" thickBot="1">
      <c r="B58" s="2"/>
      <c r="D58" s="118"/>
      <c r="E58" s="119" t="s">
        <v>140</v>
      </c>
    </row>
    <row r="59" spans="1:5" ht="14.25" customHeight="1">
      <c r="A59" s="123" t="s">
        <v>71</v>
      </c>
      <c r="B59" s="208"/>
      <c r="C59" s="209" t="s">
        <v>130</v>
      </c>
      <c r="D59" s="192">
        <v>26</v>
      </c>
      <c r="E59" s="143">
        <v>27</v>
      </c>
    </row>
    <row r="60" spans="1:5" ht="14.25" customHeight="1" thickBot="1">
      <c r="A60" s="210" t="s">
        <v>141</v>
      </c>
      <c r="B60" s="211"/>
      <c r="C60" s="212">
        <v>3744</v>
      </c>
      <c r="D60" s="204">
        <f>SUM(D61:D71)</f>
        <v>4673</v>
      </c>
      <c r="E60" s="213">
        <f>SUM(E61:E71)</f>
        <v>4649</v>
      </c>
    </row>
    <row r="61" spans="1:5" ht="14.25" customHeight="1" thickTop="1">
      <c r="A61" s="214" t="s">
        <v>74</v>
      </c>
      <c r="B61" s="215"/>
      <c r="C61" s="216">
        <v>136</v>
      </c>
      <c r="D61" s="217">
        <v>95</v>
      </c>
      <c r="E61" s="204">
        <v>111</v>
      </c>
    </row>
    <row r="62" spans="1:5" ht="14.25" customHeight="1">
      <c r="A62" s="128" t="s">
        <v>79</v>
      </c>
      <c r="B62" s="134"/>
      <c r="C62" s="216">
        <v>857</v>
      </c>
      <c r="D62" s="204">
        <v>964</v>
      </c>
      <c r="E62" s="204">
        <v>853</v>
      </c>
    </row>
    <row r="63" spans="1:5" ht="14.25" customHeight="1">
      <c r="A63" s="128" t="s">
        <v>82</v>
      </c>
      <c r="B63" s="134"/>
      <c r="C63" s="216">
        <v>911</v>
      </c>
      <c r="D63" s="204">
        <v>1096</v>
      </c>
      <c r="E63" s="204">
        <v>1017</v>
      </c>
    </row>
    <row r="64" spans="1:5" ht="14.25" customHeight="1">
      <c r="A64" s="128" t="s">
        <v>84</v>
      </c>
      <c r="B64" s="134"/>
      <c r="C64" s="216">
        <v>206</v>
      </c>
      <c r="D64" s="204">
        <v>275</v>
      </c>
      <c r="E64" s="204">
        <v>255</v>
      </c>
    </row>
    <row r="65" spans="1:5" ht="14.25" customHeight="1">
      <c r="A65" s="128" t="s">
        <v>85</v>
      </c>
      <c r="B65" s="134"/>
      <c r="C65" s="216">
        <v>0</v>
      </c>
      <c r="D65" s="204">
        <v>0</v>
      </c>
      <c r="E65" s="204">
        <v>0</v>
      </c>
    </row>
    <row r="66" spans="1:5" ht="14.25" customHeight="1">
      <c r="A66" s="128" t="s">
        <v>142</v>
      </c>
      <c r="B66" s="134"/>
      <c r="C66" s="216">
        <v>265</v>
      </c>
      <c r="D66" s="204">
        <v>313</v>
      </c>
      <c r="E66" s="204">
        <v>303</v>
      </c>
    </row>
    <row r="67" spans="1:5" ht="14.25" customHeight="1">
      <c r="A67" s="128" t="s">
        <v>143</v>
      </c>
      <c r="B67" s="134"/>
      <c r="C67" s="216">
        <v>399</v>
      </c>
      <c r="D67" s="204">
        <v>531</v>
      </c>
      <c r="E67" s="204">
        <v>482</v>
      </c>
    </row>
    <row r="68" spans="1:5" ht="14.25" customHeight="1">
      <c r="A68" s="128" t="s">
        <v>144</v>
      </c>
      <c r="B68" s="134"/>
      <c r="C68" s="216">
        <v>58</v>
      </c>
      <c r="D68" s="204">
        <v>139</v>
      </c>
      <c r="E68" s="204">
        <v>228</v>
      </c>
    </row>
    <row r="69" spans="1:5" ht="14.25" customHeight="1">
      <c r="A69" s="128" t="s">
        <v>145</v>
      </c>
      <c r="B69" s="134"/>
      <c r="C69" s="216">
        <v>574</v>
      </c>
      <c r="D69" s="204">
        <v>771</v>
      </c>
      <c r="E69" s="204">
        <v>874</v>
      </c>
    </row>
    <row r="70" spans="1:5" ht="14.25" customHeight="1">
      <c r="A70" s="128" t="s">
        <v>146</v>
      </c>
      <c r="B70" s="134"/>
      <c r="C70" s="216">
        <v>185</v>
      </c>
      <c r="D70" s="204">
        <v>269</v>
      </c>
      <c r="E70" s="204">
        <v>256</v>
      </c>
    </row>
    <row r="71" spans="1:5" ht="14.25" customHeight="1" thickBot="1">
      <c r="A71" s="128" t="s">
        <v>147</v>
      </c>
      <c r="B71" s="134"/>
      <c r="C71" s="218">
        <v>153</v>
      </c>
      <c r="D71" s="207">
        <v>220</v>
      </c>
      <c r="E71" s="207">
        <v>270</v>
      </c>
    </row>
    <row r="72" spans="1:5" ht="14.25" customHeight="1">
      <c r="A72" s="50" t="s">
        <v>137</v>
      </c>
      <c r="B72" s="50"/>
      <c r="C72" s="21"/>
      <c r="D72" s="219"/>
    </row>
    <row r="73" spans="1:5" ht="14.25" customHeight="1">
      <c r="A73" s="2" t="s">
        <v>138</v>
      </c>
      <c r="C73" s="21"/>
      <c r="D73" s="21"/>
    </row>
    <row r="361" spans="3:3" ht="10.5" customHeight="1">
      <c r="C361" s="54"/>
    </row>
  </sheetData>
  <mergeCells count="26">
    <mergeCell ref="A70:B70"/>
    <mergeCell ref="A71:B71"/>
    <mergeCell ref="A64:B64"/>
    <mergeCell ref="A65:B65"/>
    <mergeCell ref="A66:B66"/>
    <mergeCell ref="A67:B67"/>
    <mergeCell ref="A68:B68"/>
    <mergeCell ref="A69:B69"/>
    <mergeCell ref="A46:B46"/>
    <mergeCell ref="A59:B59"/>
    <mergeCell ref="A60:B60"/>
    <mergeCell ref="A61:B61"/>
    <mergeCell ref="A62:B62"/>
    <mergeCell ref="A63:B63"/>
    <mergeCell ref="A40:B40"/>
    <mergeCell ref="A41:B41"/>
    <mergeCell ref="A42:B42"/>
    <mergeCell ref="A43:B43"/>
    <mergeCell ref="A44:B44"/>
    <mergeCell ref="A45:B45"/>
    <mergeCell ref="A3:B3"/>
    <mergeCell ref="A4:B4"/>
    <mergeCell ref="A13:B13"/>
    <mergeCell ref="A28:B28"/>
    <mergeCell ref="A29:B29"/>
    <mergeCell ref="A33:B33"/>
  </mergeCells>
  <phoneticPr fontId="3"/>
  <printOptions gridLinesSet="0"/>
  <pageMargins left="0.78740157480314965" right="0.78740157480314965" top="0.78740157480314965" bottom="0.78740157480314965" header="0" footer="0"/>
  <pageSetup paperSize="9" firstPageNumber="143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zoomScaleNormal="120" zoomScaleSheetLayoutView="100" workbookViewId="0">
      <selection activeCell="B8" sqref="B8"/>
    </sheetView>
  </sheetViews>
  <sheetFormatPr defaultColWidth="10.375" defaultRowHeight="16.7" customHeight="1"/>
  <cols>
    <col min="1" max="1" width="22.875" style="221" customWidth="1"/>
    <col min="2" max="4" width="12.5" style="221" customWidth="1"/>
    <col min="5" max="7" width="12.5" style="222" customWidth="1"/>
    <col min="8" max="256" width="10.375" style="221"/>
    <col min="257" max="257" width="22.875" style="221" customWidth="1"/>
    <col min="258" max="263" width="12.5" style="221" customWidth="1"/>
    <col min="264" max="512" width="10.375" style="221"/>
    <col min="513" max="513" width="22.875" style="221" customWidth="1"/>
    <col min="514" max="519" width="12.5" style="221" customWidth="1"/>
    <col min="520" max="768" width="10.375" style="221"/>
    <col min="769" max="769" width="22.875" style="221" customWidth="1"/>
    <col min="770" max="775" width="12.5" style="221" customWidth="1"/>
    <col min="776" max="1024" width="10.375" style="221"/>
    <col min="1025" max="1025" width="22.875" style="221" customWidth="1"/>
    <col min="1026" max="1031" width="12.5" style="221" customWidth="1"/>
    <col min="1032" max="1280" width="10.375" style="221"/>
    <col min="1281" max="1281" width="22.875" style="221" customWidth="1"/>
    <col min="1282" max="1287" width="12.5" style="221" customWidth="1"/>
    <col min="1288" max="1536" width="10.375" style="221"/>
    <col min="1537" max="1537" width="22.875" style="221" customWidth="1"/>
    <col min="1538" max="1543" width="12.5" style="221" customWidth="1"/>
    <col min="1544" max="1792" width="10.375" style="221"/>
    <col min="1793" max="1793" width="22.875" style="221" customWidth="1"/>
    <col min="1794" max="1799" width="12.5" style="221" customWidth="1"/>
    <col min="1800" max="2048" width="10.375" style="221"/>
    <col min="2049" max="2049" width="22.875" style="221" customWidth="1"/>
    <col min="2050" max="2055" width="12.5" style="221" customWidth="1"/>
    <col min="2056" max="2304" width="10.375" style="221"/>
    <col min="2305" max="2305" width="22.875" style="221" customWidth="1"/>
    <col min="2306" max="2311" width="12.5" style="221" customWidth="1"/>
    <col min="2312" max="2560" width="10.375" style="221"/>
    <col min="2561" max="2561" width="22.875" style="221" customWidth="1"/>
    <col min="2562" max="2567" width="12.5" style="221" customWidth="1"/>
    <col min="2568" max="2816" width="10.375" style="221"/>
    <col min="2817" max="2817" width="22.875" style="221" customWidth="1"/>
    <col min="2818" max="2823" width="12.5" style="221" customWidth="1"/>
    <col min="2824" max="3072" width="10.375" style="221"/>
    <col min="3073" max="3073" width="22.875" style="221" customWidth="1"/>
    <col min="3074" max="3079" width="12.5" style="221" customWidth="1"/>
    <col min="3080" max="3328" width="10.375" style="221"/>
    <col min="3329" max="3329" width="22.875" style="221" customWidth="1"/>
    <col min="3330" max="3335" width="12.5" style="221" customWidth="1"/>
    <col min="3336" max="3584" width="10.375" style="221"/>
    <col min="3585" max="3585" width="22.875" style="221" customWidth="1"/>
    <col min="3586" max="3591" width="12.5" style="221" customWidth="1"/>
    <col min="3592" max="3840" width="10.375" style="221"/>
    <col min="3841" max="3841" width="22.875" style="221" customWidth="1"/>
    <col min="3842" max="3847" width="12.5" style="221" customWidth="1"/>
    <col min="3848" max="4096" width="10.375" style="221"/>
    <col min="4097" max="4097" width="22.875" style="221" customWidth="1"/>
    <col min="4098" max="4103" width="12.5" style="221" customWidth="1"/>
    <col min="4104" max="4352" width="10.375" style="221"/>
    <col min="4353" max="4353" width="22.875" style="221" customWidth="1"/>
    <col min="4354" max="4359" width="12.5" style="221" customWidth="1"/>
    <col min="4360" max="4608" width="10.375" style="221"/>
    <col min="4609" max="4609" width="22.875" style="221" customWidth="1"/>
    <col min="4610" max="4615" width="12.5" style="221" customWidth="1"/>
    <col min="4616" max="4864" width="10.375" style="221"/>
    <col min="4865" max="4865" width="22.875" style="221" customWidth="1"/>
    <col min="4866" max="4871" width="12.5" style="221" customWidth="1"/>
    <col min="4872" max="5120" width="10.375" style="221"/>
    <col min="5121" max="5121" width="22.875" style="221" customWidth="1"/>
    <col min="5122" max="5127" width="12.5" style="221" customWidth="1"/>
    <col min="5128" max="5376" width="10.375" style="221"/>
    <col min="5377" max="5377" width="22.875" style="221" customWidth="1"/>
    <col min="5378" max="5383" width="12.5" style="221" customWidth="1"/>
    <col min="5384" max="5632" width="10.375" style="221"/>
    <col min="5633" max="5633" width="22.875" style="221" customWidth="1"/>
    <col min="5634" max="5639" width="12.5" style="221" customWidth="1"/>
    <col min="5640" max="5888" width="10.375" style="221"/>
    <col min="5889" max="5889" width="22.875" style="221" customWidth="1"/>
    <col min="5890" max="5895" width="12.5" style="221" customWidth="1"/>
    <col min="5896" max="6144" width="10.375" style="221"/>
    <col min="6145" max="6145" width="22.875" style="221" customWidth="1"/>
    <col min="6146" max="6151" width="12.5" style="221" customWidth="1"/>
    <col min="6152" max="6400" width="10.375" style="221"/>
    <col min="6401" max="6401" width="22.875" style="221" customWidth="1"/>
    <col min="6402" max="6407" width="12.5" style="221" customWidth="1"/>
    <col min="6408" max="6656" width="10.375" style="221"/>
    <col min="6657" max="6657" width="22.875" style="221" customWidth="1"/>
    <col min="6658" max="6663" width="12.5" style="221" customWidth="1"/>
    <col min="6664" max="6912" width="10.375" style="221"/>
    <col min="6913" max="6913" width="22.875" style="221" customWidth="1"/>
    <col min="6914" max="6919" width="12.5" style="221" customWidth="1"/>
    <col min="6920" max="7168" width="10.375" style="221"/>
    <col min="7169" max="7169" width="22.875" style="221" customWidth="1"/>
    <col min="7170" max="7175" width="12.5" style="221" customWidth="1"/>
    <col min="7176" max="7424" width="10.375" style="221"/>
    <col min="7425" max="7425" width="22.875" style="221" customWidth="1"/>
    <col min="7426" max="7431" width="12.5" style="221" customWidth="1"/>
    <col min="7432" max="7680" width="10.375" style="221"/>
    <col min="7681" max="7681" width="22.875" style="221" customWidth="1"/>
    <col min="7682" max="7687" width="12.5" style="221" customWidth="1"/>
    <col min="7688" max="7936" width="10.375" style="221"/>
    <col min="7937" max="7937" width="22.875" style="221" customWidth="1"/>
    <col min="7938" max="7943" width="12.5" style="221" customWidth="1"/>
    <col min="7944" max="8192" width="10.375" style="221"/>
    <col min="8193" max="8193" width="22.875" style="221" customWidth="1"/>
    <col min="8194" max="8199" width="12.5" style="221" customWidth="1"/>
    <col min="8200" max="8448" width="10.375" style="221"/>
    <col min="8449" max="8449" width="22.875" style="221" customWidth="1"/>
    <col min="8450" max="8455" width="12.5" style="221" customWidth="1"/>
    <col min="8456" max="8704" width="10.375" style="221"/>
    <col min="8705" max="8705" width="22.875" style="221" customWidth="1"/>
    <col min="8706" max="8711" width="12.5" style="221" customWidth="1"/>
    <col min="8712" max="8960" width="10.375" style="221"/>
    <col min="8961" max="8961" width="22.875" style="221" customWidth="1"/>
    <col min="8962" max="8967" width="12.5" style="221" customWidth="1"/>
    <col min="8968" max="9216" width="10.375" style="221"/>
    <col min="9217" max="9217" width="22.875" style="221" customWidth="1"/>
    <col min="9218" max="9223" width="12.5" style="221" customWidth="1"/>
    <col min="9224" max="9472" width="10.375" style="221"/>
    <col min="9473" max="9473" width="22.875" style="221" customWidth="1"/>
    <col min="9474" max="9479" width="12.5" style="221" customWidth="1"/>
    <col min="9480" max="9728" width="10.375" style="221"/>
    <col min="9729" max="9729" width="22.875" style="221" customWidth="1"/>
    <col min="9730" max="9735" width="12.5" style="221" customWidth="1"/>
    <col min="9736" max="9984" width="10.375" style="221"/>
    <col min="9985" max="9985" width="22.875" style="221" customWidth="1"/>
    <col min="9986" max="9991" width="12.5" style="221" customWidth="1"/>
    <col min="9992" max="10240" width="10.375" style="221"/>
    <col min="10241" max="10241" width="22.875" style="221" customWidth="1"/>
    <col min="10242" max="10247" width="12.5" style="221" customWidth="1"/>
    <col min="10248" max="10496" width="10.375" style="221"/>
    <col min="10497" max="10497" width="22.875" style="221" customWidth="1"/>
    <col min="10498" max="10503" width="12.5" style="221" customWidth="1"/>
    <col min="10504" max="10752" width="10.375" style="221"/>
    <col min="10753" max="10753" width="22.875" style="221" customWidth="1"/>
    <col min="10754" max="10759" width="12.5" style="221" customWidth="1"/>
    <col min="10760" max="11008" width="10.375" style="221"/>
    <col min="11009" max="11009" width="22.875" style="221" customWidth="1"/>
    <col min="11010" max="11015" width="12.5" style="221" customWidth="1"/>
    <col min="11016" max="11264" width="10.375" style="221"/>
    <col min="11265" max="11265" width="22.875" style="221" customWidth="1"/>
    <col min="11266" max="11271" width="12.5" style="221" customWidth="1"/>
    <col min="11272" max="11520" width="10.375" style="221"/>
    <col min="11521" max="11521" width="22.875" style="221" customWidth="1"/>
    <col min="11522" max="11527" width="12.5" style="221" customWidth="1"/>
    <col min="11528" max="11776" width="10.375" style="221"/>
    <col min="11777" max="11777" width="22.875" style="221" customWidth="1"/>
    <col min="11778" max="11783" width="12.5" style="221" customWidth="1"/>
    <col min="11784" max="12032" width="10.375" style="221"/>
    <col min="12033" max="12033" width="22.875" style="221" customWidth="1"/>
    <col min="12034" max="12039" width="12.5" style="221" customWidth="1"/>
    <col min="12040" max="12288" width="10.375" style="221"/>
    <col min="12289" max="12289" width="22.875" style="221" customWidth="1"/>
    <col min="12290" max="12295" width="12.5" style="221" customWidth="1"/>
    <col min="12296" max="12544" width="10.375" style="221"/>
    <col min="12545" max="12545" width="22.875" style="221" customWidth="1"/>
    <col min="12546" max="12551" width="12.5" style="221" customWidth="1"/>
    <col min="12552" max="12800" width="10.375" style="221"/>
    <col min="12801" max="12801" width="22.875" style="221" customWidth="1"/>
    <col min="12802" max="12807" width="12.5" style="221" customWidth="1"/>
    <col min="12808" max="13056" width="10.375" style="221"/>
    <col min="13057" max="13057" width="22.875" style="221" customWidth="1"/>
    <col min="13058" max="13063" width="12.5" style="221" customWidth="1"/>
    <col min="13064" max="13312" width="10.375" style="221"/>
    <col min="13313" max="13313" width="22.875" style="221" customWidth="1"/>
    <col min="13314" max="13319" width="12.5" style="221" customWidth="1"/>
    <col min="13320" max="13568" width="10.375" style="221"/>
    <col min="13569" max="13569" width="22.875" style="221" customWidth="1"/>
    <col min="13570" max="13575" width="12.5" style="221" customWidth="1"/>
    <col min="13576" max="13824" width="10.375" style="221"/>
    <col min="13825" max="13825" width="22.875" style="221" customWidth="1"/>
    <col min="13826" max="13831" width="12.5" style="221" customWidth="1"/>
    <col min="13832" max="14080" width="10.375" style="221"/>
    <col min="14081" max="14081" width="22.875" style="221" customWidth="1"/>
    <col min="14082" max="14087" width="12.5" style="221" customWidth="1"/>
    <col min="14088" max="14336" width="10.375" style="221"/>
    <col min="14337" max="14337" width="22.875" style="221" customWidth="1"/>
    <col min="14338" max="14343" width="12.5" style="221" customWidth="1"/>
    <col min="14344" max="14592" width="10.375" style="221"/>
    <col min="14593" max="14593" width="22.875" style="221" customWidth="1"/>
    <col min="14594" max="14599" width="12.5" style="221" customWidth="1"/>
    <col min="14600" max="14848" width="10.375" style="221"/>
    <col min="14849" max="14849" width="22.875" style="221" customWidth="1"/>
    <col min="14850" max="14855" width="12.5" style="221" customWidth="1"/>
    <col min="14856" max="15104" width="10.375" style="221"/>
    <col min="15105" max="15105" width="22.875" style="221" customWidth="1"/>
    <col min="15106" max="15111" width="12.5" style="221" customWidth="1"/>
    <col min="15112" max="15360" width="10.375" style="221"/>
    <col min="15361" max="15361" width="22.875" style="221" customWidth="1"/>
    <col min="15362" max="15367" width="12.5" style="221" customWidth="1"/>
    <col min="15368" max="15616" width="10.375" style="221"/>
    <col min="15617" max="15617" width="22.875" style="221" customWidth="1"/>
    <col min="15618" max="15623" width="12.5" style="221" customWidth="1"/>
    <col min="15624" max="15872" width="10.375" style="221"/>
    <col min="15873" max="15873" width="22.875" style="221" customWidth="1"/>
    <col min="15874" max="15879" width="12.5" style="221" customWidth="1"/>
    <col min="15880" max="16128" width="10.375" style="221"/>
    <col min="16129" max="16129" width="22.875" style="221" customWidth="1"/>
    <col min="16130" max="16135" width="12.5" style="221" customWidth="1"/>
    <col min="16136" max="16384" width="10.375" style="221"/>
  </cols>
  <sheetData>
    <row r="1" spans="1:8" ht="16.7" customHeight="1">
      <c r="A1" s="220" t="s">
        <v>148</v>
      </c>
      <c r="B1" s="220"/>
      <c r="D1" s="222"/>
      <c r="G1" s="221"/>
    </row>
    <row r="2" spans="1:8" ht="2.25" customHeight="1">
      <c r="A2" s="220"/>
      <c r="B2" s="220"/>
      <c r="D2" s="222"/>
      <c r="G2" s="221"/>
    </row>
    <row r="3" spans="1:8" ht="16.7" customHeight="1" thickBot="1">
      <c r="A3" s="223" t="s">
        <v>149</v>
      </c>
      <c r="B3" s="224"/>
      <c r="C3" s="225"/>
      <c r="D3" s="226"/>
      <c r="E3" s="227"/>
      <c r="F3" s="227" t="s">
        <v>150</v>
      </c>
      <c r="G3" s="221"/>
    </row>
    <row r="4" spans="1:8" s="225" customFormat="1" ht="16.7" customHeight="1">
      <c r="A4" s="228" t="s">
        <v>151</v>
      </c>
      <c r="B4" s="229" t="s">
        <v>13</v>
      </c>
      <c r="C4" s="229">
        <v>24</v>
      </c>
      <c r="D4" s="229">
        <v>25</v>
      </c>
      <c r="E4" s="229">
        <v>26</v>
      </c>
      <c r="F4" s="230">
        <v>27</v>
      </c>
    </row>
    <row r="5" spans="1:8" s="225" customFormat="1" ht="16.7" customHeight="1">
      <c r="A5" s="231" t="s">
        <v>152</v>
      </c>
      <c r="B5" s="232">
        <v>2869027</v>
      </c>
      <c r="C5" s="232">
        <v>2853839</v>
      </c>
      <c r="D5" s="232">
        <v>2897690</v>
      </c>
      <c r="E5" s="232">
        <v>2853307</v>
      </c>
      <c r="F5" s="233">
        <v>2742810</v>
      </c>
      <c r="H5" s="225" t="s">
        <v>153</v>
      </c>
    </row>
    <row r="6" spans="1:8" s="225" customFormat="1" ht="16.7" customHeight="1">
      <c r="A6" s="234" t="s">
        <v>154</v>
      </c>
      <c r="B6" s="235">
        <v>2117762</v>
      </c>
      <c r="C6" s="235">
        <v>2112801</v>
      </c>
      <c r="D6" s="235">
        <v>2074471</v>
      </c>
      <c r="E6" s="235">
        <v>2221570</v>
      </c>
      <c r="F6" s="236">
        <v>1955122</v>
      </c>
    </row>
    <row r="7" spans="1:8" s="225" customFormat="1" ht="16.7" customHeight="1">
      <c r="A7" s="234" t="s">
        <v>155</v>
      </c>
      <c r="B7" s="235">
        <v>443569</v>
      </c>
      <c r="C7" s="235">
        <v>546112</v>
      </c>
      <c r="D7" s="235">
        <v>599921</v>
      </c>
      <c r="E7" s="235">
        <v>605763</v>
      </c>
      <c r="F7" s="236">
        <v>588166</v>
      </c>
    </row>
    <row r="8" spans="1:8" s="225" customFormat="1" ht="16.7" customHeight="1">
      <c r="A8" s="234" t="s">
        <v>156</v>
      </c>
      <c r="B8" s="235">
        <v>1133948</v>
      </c>
      <c r="C8" s="235">
        <v>671551</v>
      </c>
      <c r="D8" s="235">
        <v>1189182</v>
      </c>
      <c r="E8" s="235">
        <v>1029348</v>
      </c>
      <c r="F8" s="236">
        <v>1236950</v>
      </c>
    </row>
    <row r="9" spans="1:8" s="225" customFormat="1" ht="16.7" customHeight="1">
      <c r="A9" s="234" t="s">
        <v>157</v>
      </c>
      <c r="B9" s="235">
        <v>554418</v>
      </c>
      <c r="C9" s="235">
        <v>491116</v>
      </c>
      <c r="D9" s="235">
        <v>406800</v>
      </c>
      <c r="E9" s="235">
        <v>481759</v>
      </c>
      <c r="F9" s="236">
        <v>558335</v>
      </c>
    </row>
    <row r="10" spans="1:8" s="225" customFormat="1" ht="16.7" customHeight="1" thickBot="1">
      <c r="A10" s="237" t="s">
        <v>68</v>
      </c>
      <c r="B10" s="238">
        <v>4057557</v>
      </c>
      <c r="C10" s="238">
        <v>4744338</v>
      </c>
      <c r="D10" s="238">
        <v>5160122</v>
      </c>
      <c r="E10" s="238">
        <f>E11-SUM(E5:E9)</f>
        <v>4916761</v>
      </c>
      <c r="F10" s="239">
        <f>F11-SUM(F5:F9)</f>
        <v>6451425</v>
      </c>
    </row>
    <row r="11" spans="1:8" s="225" customFormat="1" ht="16.7" customHeight="1" thickTop="1" thickBot="1">
      <c r="A11" s="240" t="s">
        <v>158</v>
      </c>
      <c r="B11" s="241">
        <v>11178281</v>
      </c>
      <c r="C11" s="241">
        <v>11419757</v>
      </c>
      <c r="D11" s="241">
        <v>11738662</v>
      </c>
      <c r="E11" s="241">
        <v>12108508</v>
      </c>
      <c r="F11" s="242">
        <v>13532808</v>
      </c>
    </row>
    <row r="12" spans="1:8" ht="3" customHeight="1">
      <c r="A12" s="243"/>
      <c r="B12" s="235"/>
      <c r="C12" s="235"/>
      <c r="D12" s="235"/>
      <c r="E12" s="235"/>
      <c r="F12" s="236"/>
      <c r="G12" s="221"/>
    </row>
    <row r="13" spans="1:8" s="225" customFormat="1" ht="16.7" customHeight="1" thickBot="1">
      <c r="A13" s="244" t="s">
        <v>159</v>
      </c>
      <c r="B13" s="245"/>
      <c r="C13" s="245"/>
      <c r="D13" s="245"/>
      <c r="E13" s="227"/>
      <c r="F13" s="246" t="s">
        <v>150</v>
      </c>
    </row>
    <row r="14" spans="1:8" s="225" customFormat="1" ht="16.7" customHeight="1">
      <c r="A14" s="247" t="s">
        <v>151</v>
      </c>
      <c r="B14" s="229" t="s">
        <v>13</v>
      </c>
      <c r="C14" s="229">
        <v>24</v>
      </c>
      <c r="D14" s="229">
        <v>25</v>
      </c>
      <c r="E14" s="229">
        <v>26</v>
      </c>
      <c r="F14" s="230">
        <v>27</v>
      </c>
    </row>
    <row r="15" spans="1:8" s="225" customFormat="1" ht="16.7" customHeight="1">
      <c r="A15" s="231" t="s">
        <v>160</v>
      </c>
      <c r="B15" s="232">
        <v>155666</v>
      </c>
      <c r="C15" s="232">
        <v>150095</v>
      </c>
      <c r="D15" s="232">
        <v>140593</v>
      </c>
      <c r="E15" s="232">
        <v>138966</v>
      </c>
      <c r="F15" s="233">
        <v>139141</v>
      </c>
    </row>
    <row r="16" spans="1:8" s="225" customFormat="1" ht="16.7" customHeight="1">
      <c r="A16" s="234" t="s">
        <v>161</v>
      </c>
      <c r="B16" s="235">
        <v>6791825</v>
      </c>
      <c r="C16" s="235">
        <v>7032153</v>
      </c>
      <c r="D16" s="235">
        <v>7028895</v>
      </c>
      <c r="E16" s="235">
        <v>7377960</v>
      </c>
      <c r="F16" s="236">
        <v>7651969</v>
      </c>
    </row>
    <row r="17" spans="1:8" s="225" customFormat="1" ht="16.7" customHeight="1">
      <c r="A17" s="234" t="s">
        <v>162</v>
      </c>
      <c r="B17" s="235">
        <v>96986</v>
      </c>
      <c r="C17" s="235">
        <v>95767</v>
      </c>
      <c r="D17" s="235">
        <v>97287</v>
      </c>
      <c r="E17" s="235">
        <v>99791</v>
      </c>
      <c r="F17" s="236">
        <v>105034</v>
      </c>
    </row>
    <row r="18" spans="1:8" s="225" customFormat="1" ht="16.7" customHeight="1">
      <c r="A18" s="234" t="s">
        <v>163</v>
      </c>
      <c r="B18" s="235">
        <v>9</v>
      </c>
      <c r="C18" s="235">
        <v>200</v>
      </c>
      <c r="D18" s="235">
        <v>29</v>
      </c>
      <c r="E18" s="248">
        <v>35</v>
      </c>
      <c r="F18" s="249">
        <v>5</v>
      </c>
    </row>
    <row r="19" spans="1:8" s="225" customFormat="1" ht="16.7" customHeight="1">
      <c r="A19" s="234" t="s">
        <v>164</v>
      </c>
      <c r="B19" s="235">
        <v>621424</v>
      </c>
      <c r="C19" s="235">
        <v>678141</v>
      </c>
      <c r="D19" s="235">
        <v>695691</v>
      </c>
      <c r="E19" s="235">
        <v>680019</v>
      </c>
      <c r="F19" s="236">
        <v>614694</v>
      </c>
    </row>
    <row r="20" spans="1:8" s="225" customFormat="1" ht="16.7" customHeight="1">
      <c r="A20" s="234" t="s">
        <v>165</v>
      </c>
      <c r="B20" s="235">
        <v>1643439</v>
      </c>
      <c r="C20" s="235">
        <v>1552196</v>
      </c>
      <c r="D20" s="235">
        <v>1759630</v>
      </c>
      <c r="E20" s="235">
        <f>1527211+1196+56</f>
        <v>1528463</v>
      </c>
      <c r="F20" s="236">
        <v>1543399</v>
      </c>
    </row>
    <row r="21" spans="1:8" s="225" customFormat="1" ht="16.7" customHeight="1" thickBot="1">
      <c r="A21" s="237" t="s">
        <v>166</v>
      </c>
      <c r="B21" s="238">
        <v>1375816</v>
      </c>
      <c r="C21" s="238">
        <v>1504405</v>
      </c>
      <c r="D21" s="238">
        <v>1534778</v>
      </c>
      <c r="E21" s="238">
        <f>E22-SUM(E15:E20)</f>
        <v>1724939</v>
      </c>
      <c r="F21" s="239">
        <f>F22-SUM(F15:F20)</f>
        <v>3027695</v>
      </c>
    </row>
    <row r="22" spans="1:8" s="225" customFormat="1" ht="16.7" customHeight="1" thickTop="1">
      <c r="A22" s="250" t="s">
        <v>167</v>
      </c>
      <c r="B22" s="251">
        <v>10685165</v>
      </c>
      <c r="C22" s="251">
        <v>11012957</v>
      </c>
      <c r="D22" s="251">
        <v>11256903</v>
      </c>
      <c r="E22" s="251">
        <v>11550173</v>
      </c>
      <c r="F22" s="252">
        <v>13081937</v>
      </c>
    </row>
    <row r="23" spans="1:8" s="225" customFormat="1" ht="16.7" customHeight="1" thickBot="1">
      <c r="A23" s="253" t="s">
        <v>168</v>
      </c>
      <c r="B23" s="254">
        <v>491116</v>
      </c>
      <c r="C23" s="254">
        <v>406800</v>
      </c>
      <c r="D23" s="254">
        <v>481759</v>
      </c>
      <c r="E23" s="254">
        <f>E11-E22</f>
        <v>558335</v>
      </c>
      <c r="F23" s="255">
        <f>F11-F22</f>
        <v>450871</v>
      </c>
    </row>
    <row r="24" spans="1:8" s="225" customFormat="1" ht="16.7" customHeight="1">
      <c r="A24" s="256" t="s">
        <v>169</v>
      </c>
      <c r="E24" s="257"/>
      <c r="F24" s="257"/>
      <c r="G24" s="257"/>
    </row>
    <row r="25" spans="1:8" s="225" customFormat="1" ht="10.5" customHeight="1">
      <c r="A25" s="256"/>
      <c r="E25" s="257"/>
      <c r="F25" s="257"/>
      <c r="G25" s="257"/>
    </row>
    <row r="26" spans="1:8" ht="16.7" customHeight="1">
      <c r="A26" s="258" t="s">
        <v>170</v>
      </c>
    </row>
    <row r="27" spans="1:8" ht="16.7" customHeight="1" thickBot="1">
      <c r="B27" s="259"/>
      <c r="C27" s="260" t="s">
        <v>171</v>
      </c>
      <c r="D27" s="261"/>
    </row>
    <row r="28" spans="1:8" ht="18" customHeight="1">
      <c r="A28" s="262" t="s">
        <v>172</v>
      </c>
      <c r="B28" s="263" t="s">
        <v>173</v>
      </c>
      <c r="C28" s="264" t="s">
        <v>174</v>
      </c>
    </row>
    <row r="29" spans="1:8" ht="16.7" customHeight="1">
      <c r="A29" s="265" t="s">
        <v>175</v>
      </c>
      <c r="B29" s="266"/>
      <c r="C29" s="267"/>
      <c r="H29" s="221" t="s">
        <v>176</v>
      </c>
    </row>
    <row r="30" spans="1:8" ht="13.5" customHeight="1">
      <c r="A30" s="268" t="s">
        <v>177</v>
      </c>
      <c r="B30" s="269">
        <f>SUM(B32:B43)</f>
        <v>25328</v>
      </c>
      <c r="C30" s="270">
        <f>SUM(C32:C43)</f>
        <v>502002</v>
      </c>
    </row>
    <row r="31" spans="1:8" ht="13.5" customHeight="1">
      <c r="A31" s="271" t="s">
        <v>178</v>
      </c>
      <c r="B31" s="272">
        <v>4117</v>
      </c>
      <c r="C31" s="273">
        <v>51506</v>
      </c>
    </row>
    <row r="32" spans="1:8" ht="13.5" customHeight="1">
      <c r="A32" s="271" t="s">
        <v>179</v>
      </c>
      <c r="B32" s="274">
        <v>669</v>
      </c>
      <c r="C32" s="249">
        <v>37513</v>
      </c>
    </row>
    <row r="33" spans="1:3" ht="13.5" customHeight="1">
      <c r="A33" s="271" t="s">
        <v>180</v>
      </c>
      <c r="B33" s="274">
        <v>2791</v>
      </c>
      <c r="C33" s="249">
        <v>65832</v>
      </c>
    </row>
    <row r="34" spans="1:3" ht="13.5" customHeight="1">
      <c r="A34" s="271" t="s">
        <v>181</v>
      </c>
      <c r="B34" s="274">
        <v>1015</v>
      </c>
      <c r="C34" s="249">
        <v>23034</v>
      </c>
    </row>
    <row r="35" spans="1:3" ht="13.5" customHeight="1">
      <c r="A35" s="271" t="s">
        <v>182</v>
      </c>
      <c r="B35" s="274">
        <v>2470</v>
      </c>
      <c r="C35" s="249">
        <v>38243</v>
      </c>
    </row>
    <row r="36" spans="1:3" ht="13.5" customHeight="1">
      <c r="A36" s="271" t="s">
        <v>183</v>
      </c>
      <c r="B36" s="274">
        <v>4583</v>
      </c>
      <c r="C36" s="249">
        <v>84815</v>
      </c>
    </row>
    <row r="37" spans="1:3" ht="13.5" customHeight="1">
      <c r="A37" s="271" t="s">
        <v>184</v>
      </c>
      <c r="B37" s="274">
        <v>1836</v>
      </c>
      <c r="C37" s="249">
        <v>29287</v>
      </c>
    </row>
    <row r="38" spans="1:3" ht="13.5" customHeight="1">
      <c r="A38" s="271" t="s">
        <v>185</v>
      </c>
      <c r="B38" s="274">
        <v>4521</v>
      </c>
      <c r="C38" s="249">
        <v>63852</v>
      </c>
    </row>
    <row r="39" spans="1:3" ht="13.5" customHeight="1">
      <c r="A39" s="271" t="s">
        <v>186</v>
      </c>
      <c r="B39" s="274">
        <v>1153</v>
      </c>
      <c r="C39" s="249">
        <v>11600</v>
      </c>
    </row>
    <row r="40" spans="1:3" ht="13.5" customHeight="1">
      <c r="A40" s="271" t="s">
        <v>187</v>
      </c>
      <c r="B40" s="274">
        <v>2297</v>
      </c>
      <c r="C40" s="249">
        <v>43604</v>
      </c>
    </row>
    <row r="41" spans="1:3" ht="13.5" customHeight="1">
      <c r="A41" s="271" t="s">
        <v>188</v>
      </c>
      <c r="B41" s="274">
        <v>738</v>
      </c>
      <c r="C41" s="249">
        <v>41746</v>
      </c>
    </row>
    <row r="42" spans="1:3" ht="13.5" customHeight="1">
      <c r="A42" s="275" t="s">
        <v>189</v>
      </c>
      <c r="B42" s="274">
        <v>777</v>
      </c>
      <c r="C42" s="276">
        <v>9773</v>
      </c>
    </row>
    <row r="43" spans="1:3" ht="13.5" customHeight="1">
      <c r="A43" s="271" t="s">
        <v>68</v>
      </c>
      <c r="B43" s="277">
        <f>25328-22850</f>
        <v>2478</v>
      </c>
      <c r="C43" s="278">
        <f>502002-449299</f>
        <v>52703</v>
      </c>
    </row>
    <row r="44" spans="1:3" ht="16.7" customHeight="1">
      <c r="A44" s="265" t="s">
        <v>190</v>
      </c>
      <c r="B44" s="279"/>
      <c r="C44" s="280"/>
    </row>
    <row r="45" spans="1:3" ht="12.75" customHeight="1">
      <c r="A45" s="268" t="s">
        <v>177</v>
      </c>
      <c r="B45" s="269">
        <f>SUM(B46:B58)</f>
        <v>524</v>
      </c>
      <c r="C45" s="270">
        <f>SUM(C46:C58)</f>
        <v>257539</v>
      </c>
    </row>
    <row r="46" spans="1:3" ht="12.75" customHeight="1">
      <c r="A46" s="271" t="s">
        <v>179</v>
      </c>
      <c r="B46" s="281">
        <v>67</v>
      </c>
      <c r="C46" s="282">
        <v>40067</v>
      </c>
    </row>
    <row r="47" spans="1:3" ht="12.75" customHeight="1">
      <c r="A47" s="275" t="s">
        <v>180</v>
      </c>
      <c r="B47" s="274">
        <v>14</v>
      </c>
      <c r="C47" s="276">
        <v>7740</v>
      </c>
    </row>
    <row r="48" spans="1:3" ht="12.75" customHeight="1">
      <c r="A48" s="271" t="s">
        <v>181</v>
      </c>
      <c r="B48" s="274">
        <v>124</v>
      </c>
      <c r="C48" s="276">
        <v>44721</v>
      </c>
    </row>
    <row r="49" spans="1:3" ht="12.75" customHeight="1">
      <c r="A49" s="271" t="s">
        <v>191</v>
      </c>
      <c r="B49" s="274">
        <v>35</v>
      </c>
      <c r="C49" s="276">
        <v>16805</v>
      </c>
    </row>
    <row r="50" spans="1:3" ht="12.75" customHeight="1">
      <c r="A50" s="271" t="s">
        <v>192</v>
      </c>
      <c r="B50" s="274">
        <v>18</v>
      </c>
      <c r="C50" s="276">
        <v>5012</v>
      </c>
    </row>
    <row r="51" spans="1:3" ht="12.75" customHeight="1">
      <c r="A51" s="275" t="s">
        <v>183</v>
      </c>
      <c r="B51" s="274">
        <v>62</v>
      </c>
      <c r="C51" s="276">
        <v>44533</v>
      </c>
    </row>
    <row r="52" spans="1:3" ht="12.75" customHeight="1">
      <c r="A52" s="275" t="s">
        <v>184</v>
      </c>
      <c r="B52" s="274">
        <v>15</v>
      </c>
      <c r="C52" s="276">
        <v>7375</v>
      </c>
    </row>
    <row r="53" spans="1:3" ht="12.75" customHeight="1">
      <c r="A53" s="271" t="s">
        <v>185</v>
      </c>
      <c r="B53" s="274">
        <v>37</v>
      </c>
      <c r="C53" s="276">
        <v>11516</v>
      </c>
    </row>
    <row r="54" spans="1:3" ht="12.75" customHeight="1">
      <c r="A54" s="275" t="s">
        <v>187</v>
      </c>
      <c r="B54" s="274">
        <v>22</v>
      </c>
      <c r="C54" s="276">
        <v>14834</v>
      </c>
    </row>
    <row r="55" spans="1:3" ht="12.75" customHeight="1">
      <c r="A55" s="271" t="s">
        <v>188</v>
      </c>
      <c r="B55" s="274">
        <v>25</v>
      </c>
      <c r="C55" s="276">
        <v>8720</v>
      </c>
    </row>
    <row r="56" spans="1:3" ht="12.75" customHeight="1">
      <c r="A56" s="275" t="s">
        <v>193</v>
      </c>
      <c r="B56" s="274">
        <v>7</v>
      </c>
      <c r="C56" s="276">
        <v>2778</v>
      </c>
    </row>
    <row r="57" spans="1:3" ht="12.75" customHeight="1">
      <c r="A57" s="275" t="s">
        <v>194</v>
      </c>
      <c r="B57" s="274">
        <v>42</v>
      </c>
      <c r="C57" s="276">
        <v>21093</v>
      </c>
    </row>
    <row r="58" spans="1:3" ht="12.75" customHeight="1" thickBot="1">
      <c r="A58" s="283" t="s">
        <v>195</v>
      </c>
      <c r="B58" s="284">
        <f>524-468</f>
        <v>56</v>
      </c>
      <c r="C58" s="285">
        <f>257539-225194</f>
        <v>32345</v>
      </c>
    </row>
    <row r="59" spans="1:3" ht="16.7" customHeight="1">
      <c r="A59" s="286" t="s">
        <v>169</v>
      </c>
      <c r="B59" s="287"/>
      <c r="C59" s="287"/>
    </row>
  </sheetData>
  <phoneticPr fontId="3"/>
  <printOptions gridLinesSet="0"/>
  <pageMargins left="0.78740157480314965" right="0.78740157480314965" top="0.78740157480314965" bottom="0.78740157480314965" header="0" footer="0"/>
  <pageSetup paperSize="9" scale="93" firstPageNumber="145" pageOrder="overThenDown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4"/>
  <sheetViews>
    <sheetView zoomScaleNormal="100" zoomScaleSheetLayoutView="100" workbookViewId="0">
      <selection activeCell="M8" sqref="M8"/>
    </sheetView>
  </sheetViews>
  <sheetFormatPr defaultRowHeight="12.75"/>
  <cols>
    <col min="1" max="1" width="2.375" style="289" customWidth="1"/>
    <col min="2" max="2" width="7.125" style="289" customWidth="1"/>
    <col min="3" max="5" width="11.125" style="289" customWidth="1"/>
    <col min="6" max="6" width="6.875" style="289" customWidth="1"/>
    <col min="7" max="7" width="9.625" style="289" customWidth="1"/>
    <col min="8" max="10" width="9.375" style="289" customWidth="1"/>
    <col min="11" max="11" width="7.125" style="289" customWidth="1"/>
    <col min="12" max="12" width="8.375" style="289" customWidth="1"/>
    <col min="13" max="14" width="9.375" style="289" customWidth="1"/>
    <col min="15" max="256" width="9" style="289"/>
    <col min="257" max="257" width="2.375" style="289" customWidth="1"/>
    <col min="258" max="258" width="7.125" style="289" customWidth="1"/>
    <col min="259" max="261" width="11.125" style="289" customWidth="1"/>
    <col min="262" max="262" width="6.875" style="289" customWidth="1"/>
    <col min="263" max="263" width="9.625" style="289" customWidth="1"/>
    <col min="264" max="266" width="9.375" style="289" customWidth="1"/>
    <col min="267" max="267" width="7.125" style="289" customWidth="1"/>
    <col min="268" max="268" width="8.375" style="289" customWidth="1"/>
    <col min="269" max="270" width="9.375" style="289" customWidth="1"/>
    <col min="271" max="512" width="9" style="289"/>
    <col min="513" max="513" width="2.375" style="289" customWidth="1"/>
    <col min="514" max="514" width="7.125" style="289" customWidth="1"/>
    <col min="515" max="517" width="11.125" style="289" customWidth="1"/>
    <col min="518" max="518" width="6.875" style="289" customWidth="1"/>
    <col min="519" max="519" width="9.625" style="289" customWidth="1"/>
    <col min="520" max="522" width="9.375" style="289" customWidth="1"/>
    <col min="523" max="523" width="7.125" style="289" customWidth="1"/>
    <col min="524" max="524" width="8.375" style="289" customWidth="1"/>
    <col min="525" max="526" width="9.375" style="289" customWidth="1"/>
    <col min="527" max="768" width="9" style="289"/>
    <col min="769" max="769" width="2.375" style="289" customWidth="1"/>
    <col min="770" max="770" width="7.125" style="289" customWidth="1"/>
    <col min="771" max="773" width="11.125" style="289" customWidth="1"/>
    <col min="774" max="774" width="6.875" style="289" customWidth="1"/>
    <col min="775" max="775" width="9.625" style="289" customWidth="1"/>
    <col min="776" max="778" width="9.375" style="289" customWidth="1"/>
    <col min="779" max="779" width="7.125" style="289" customWidth="1"/>
    <col min="780" max="780" width="8.375" style="289" customWidth="1"/>
    <col min="781" max="782" width="9.375" style="289" customWidth="1"/>
    <col min="783" max="1024" width="9" style="289"/>
    <col min="1025" max="1025" width="2.375" style="289" customWidth="1"/>
    <col min="1026" max="1026" width="7.125" style="289" customWidth="1"/>
    <col min="1027" max="1029" width="11.125" style="289" customWidth="1"/>
    <col min="1030" max="1030" width="6.875" style="289" customWidth="1"/>
    <col min="1031" max="1031" width="9.625" style="289" customWidth="1"/>
    <col min="1032" max="1034" width="9.375" style="289" customWidth="1"/>
    <col min="1035" max="1035" width="7.125" style="289" customWidth="1"/>
    <col min="1036" max="1036" width="8.375" style="289" customWidth="1"/>
    <col min="1037" max="1038" width="9.375" style="289" customWidth="1"/>
    <col min="1039" max="1280" width="9" style="289"/>
    <col min="1281" max="1281" width="2.375" style="289" customWidth="1"/>
    <col min="1282" max="1282" width="7.125" style="289" customWidth="1"/>
    <col min="1283" max="1285" width="11.125" style="289" customWidth="1"/>
    <col min="1286" max="1286" width="6.875" style="289" customWidth="1"/>
    <col min="1287" max="1287" width="9.625" style="289" customWidth="1"/>
    <col min="1288" max="1290" width="9.375" style="289" customWidth="1"/>
    <col min="1291" max="1291" width="7.125" style="289" customWidth="1"/>
    <col min="1292" max="1292" width="8.375" style="289" customWidth="1"/>
    <col min="1293" max="1294" width="9.375" style="289" customWidth="1"/>
    <col min="1295" max="1536" width="9" style="289"/>
    <col min="1537" max="1537" width="2.375" style="289" customWidth="1"/>
    <col min="1538" max="1538" width="7.125" style="289" customWidth="1"/>
    <col min="1539" max="1541" width="11.125" style="289" customWidth="1"/>
    <col min="1542" max="1542" width="6.875" style="289" customWidth="1"/>
    <col min="1543" max="1543" width="9.625" style="289" customWidth="1"/>
    <col min="1544" max="1546" width="9.375" style="289" customWidth="1"/>
    <col min="1547" max="1547" width="7.125" style="289" customWidth="1"/>
    <col min="1548" max="1548" width="8.375" style="289" customWidth="1"/>
    <col min="1549" max="1550" width="9.375" style="289" customWidth="1"/>
    <col min="1551" max="1792" width="9" style="289"/>
    <col min="1793" max="1793" width="2.375" style="289" customWidth="1"/>
    <col min="1794" max="1794" width="7.125" style="289" customWidth="1"/>
    <col min="1795" max="1797" width="11.125" style="289" customWidth="1"/>
    <col min="1798" max="1798" width="6.875" style="289" customWidth="1"/>
    <col min="1799" max="1799" width="9.625" style="289" customWidth="1"/>
    <col min="1800" max="1802" width="9.375" style="289" customWidth="1"/>
    <col min="1803" max="1803" width="7.125" style="289" customWidth="1"/>
    <col min="1804" max="1804" width="8.375" style="289" customWidth="1"/>
    <col min="1805" max="1806" width="9.375" style="289" customWidth="1"/>
    <col min="1807" max="2048" width="9" style="289"/>
    <col min="2049" max="2049" width="2.375" style="289" customWidth="1"/>
    <col min="2050" max="2050" width="7.125" style="289" customWidth="1"/>
    <col min="2051" max="2053" width="11.125" style="289" customWidth="1"/>
    <col min="2054" max="2054" width="6.875" style="289" customWidth="1"/>
    <col min="2055" max="2055" width="9.625" style="289" customWidth="1"/>
    <col min="2056" max="2058" width="9.375" style="289" customWidth="1"/>
    <col min="2059" max="2059" width="7.125" style="289" customWidth="1"/>
    <col min="2060" max="2060" width="8.375" style="289" customWidth="1"/>
    <col min="2061" max="2062" width="9.375" style="289" customWidth="1"/>
    <col min="2063" max="2304" width="9" style="289"/>
    <col min="2305" max="2305" width="2.375" style="289" customWidth="1"/>
    <col min="2306" max="2306" width="7.125" style="289" customWidth="1"/>
    <col min="2307" max="2309" width="11.125" style="289" customWidth="1"/>
    <col min="2310" max="2310" width="6.875" style="289" customWidth="1"/>
    <col min="2311" max="2311" width="9.625" style="289" customWidth="1"/>
    <col min="2312" max="2314" width="9.375" style="289" customWidth="1"/>
    <col min="2315" max="2315" width="7.125" style="289" customWidth="1"/>
    <col min="2316" max="2316" width="8.375" style="289" customWidth="1"/>
    <col min="2317" max="2318" width="9.375" style="289" customWidth="1"/>
    <col min="2319" max="2560" width="9" style="289"/>
    <col min="2561" max="2561" width="2.375" style="289" customWidth="1"/>
    <col min="2562" max="2562" width="7.125" style="289" customWidth="1"/>
    <col min="2563" max="2565" width="11.125" style="289" customWidth="1"/>
    <col min="2566" max="2566" width="6.875" style="289" customWidth="1"/>
    <col min="2567" max="2567" width="9.625" style="289" customWidth="1"/>
    <col min="2568" max="2570" width="9.375" style="289" customWidth="1"/>
    <col min="2571" max="2571" width="7.125" style="289" customWidth="1"/>
    <col min="2572" max="2572" width="8.375" style="289" customWidth="1"/>
    <col min="2573" max="2574" width="9.375" style="289" customWidth="1"/>
    <col min="2575" max="2816" width="9" style="289"/>
    <col min="2817" max="2817" width="2.375" style="289" customWidth="1"/>
    <col min="2818" max="2818" width="7.125" style="289" customWidth="1"/>
    <col min="2819" max="2821" width="11.125" style="289" customWidth="1"/>
    <col min="2822" max="2822" width="6.875" style="289" customWidth="1"/>
    <col min="2823" max="2823" width="9.625" style="289" customWidth="1"/>
    <col min="2824" max="2826" width="9.375" style="289" customWidth="1"/>
    <col min="2827" max="2827" width="7.125" style="289" customWidth="1"/>
    <col min="2828" max="2828" width="8.375" style="289" customWidth="1"/>
    <col min="2829" max="2830" width="9.375" style="289" customWidth="1"/>
    <col min="2831" max="3072" width="9" style="289"/>
    <col min="3073" max="3073" width="2.375" style="289" customWidth="1"/>
    <col min="3074" max="3074" width="7.125" style="289" customWidth="1"/>
    <col min="3075" max="3077" width="11.125" style="289" customWidth="1"/>
    <col min="3078" max="3078" width="6.875" style="289" customWidth="1"/>
    <col min="3079" max="3079" width="9.625" style="289" customWidth="1"/>
    <col min="3080" max="3082" width="9.375" style="289" customWidth="1"/>
    <col min="3083" max="3083" width="7.125" style="289" customWidth="1"/>
    <col min="3084" max="3084" width="8.375" style="289" customWidth="1"/>
    <col min="3085" max="3086" width="9.375" style="289" customWidth="1"/>
    <col min="3087" max="3328" width="9" style="289"/>
    <col min="3329" max="3329" width="2.375" style="289" customWidth="1"/>
    <col min="3330" max="3330" width="7.125" style="289" customWidth="1"/>
    <col min="3331" max="3333" width="11.125" style="289" customWidth="1"/>
    <col min="3334" max="3334" width="6.875" style="289" customWidth="1"/>
    <col min="3335" max="3335" width="9.625" style="289" customWidth="1"/>
    <col min="3336" max="3338" width="9.375" style="289" customWidth="1"/>
    <col min="3339" max="3339" width="7.125" style="289" customWidth="1"/>
    <col min="3340" max="3340" width="8.375" style="289" customWidth="1"/>
    <col min="3341" max="3342" width="9.375" style="289" customWidth="1"/>
    <col min="3343" max="3584" width="9" style="289"/>
    <col min="3585" max="3585" width="2.375" style="289" customWidth="1"/>
    <col min="3586" max="3586" width="7.125" style="289" customWidth="1"/>
    <col min="3587" max="3589" width="11.125" style="289" customWidth="1"/>
    <col min="3590" max="3590" width="6.875" style="289" customWidth="1"/>
    <col min="3591" max="3591" width="9.625" style="289" customWidth="1"/>
    <col min="3592" max="3594" width="9.375" style="289" customWidth="1"/>
    <col min="3595" max="3595" width="7.125" style="289" customWidth="1"/>
    <col min="3596" max="3596" width="8.375" style="289" customWidth="1"/>
    <col min="3597" max="3598" width="9.375" style="289" customWidth="1"/>
    <col min="3599" max="3840" width="9" style="289"/>
    <col min="3841" max="3841" width="2.375" style="289" customWidth="1"/>
    <col min="3842" max="3842" width="7.125" style="289" customWidth="1"/>
    <col min="3843" max="3845" width="11.125" style="289" customWidth="1"/>
    <col min="3846" max="3846" width="6.875" style="289" customWidth="1"/>
    <col min="3847" max="3847" width="9.625" style="289" customWidth="1"/>
    <col min="3848" max="3850" width="9.375" style="289" customWidth="1"/>
    <col min="3851" max="3851" width="7.125" style="289" customWidth="1"/>
    <col min="3852" max="3852" width="8.375" style="289" customWidth="1"/>
    <col min="3853" max="3854" width="9.375" style="289" customWidth="1"/>
    <col min="3855" max="4096" width="9" style="289"/>
    <col min="4097" max="4097" width="2.375" style="289" customWidth="1"/>
    <col min="4098" max="4098" width="7.125" style="289" customWidth="1"/>
    <col min="4099" max="4101" width="11.125" style="289" customWidth="1"/>
    <col min="4102" max="4102" width="6.875" style="289" customWidth="1"/>
    <col min="4103" max="4103" width="9.625" style="289" customWidth="1"/>
    <col min="4104" max="4106" width="9.375" style="289" customWidth="1"/>
    <col min="4107" max="4107" width="7.125" style="289" customWidth="1"/>
    <col min="4108" max="4108" width="8.375" style="289" customWidth="1"/>
    <col min="4109" max="4110" width="9.375" style="289" customWidth="1"/>
    <col min="4111" max="4352" width="9" style="289"/>
    <col min="4353" max="4353" width="2.375" style="289" customWidth="1"/>
    <col min="4354" max="4354" width="7.125" style="289" customWidth="1"/>
    <col min="4355" max="4357" width="11.125" style="289" customWidth="1"/>
    <col min="4358" max="4358" width="6.875" style="289" customWidth="1"/>
    <col min="4359" max="4359" width="9.625" style="289" customWidth="1"/>
    <col min="4360" max="4362" width="9.375" style="289" customWidth="1"/>
    <col min="4363" max="4363" width="7.125" style="289" customWidth="1"/>
    <col min="4364" max="4364" width="8.375" style="289" customWidth="1"/>
    <col min="4365" max="4366" width="9.375" style="289" customWidth="1"/>
    <col min="4367" max="4608" width="9" style="289"/>
    <col min="4609" max="4609" width="2.375" style="289" customWidth="1"/>
    <col min="4610" max="4610" width="7.125" style="289" customWidth="1"/>
    <col min="4611" max="4613" width="11.125" style="289" customWidth="1"/>
    <col min="4614" max="4614" width="6.875" style="289" customWidth="1"/>
    <col min="4615" max="4615" width="9.625" style="289" customWidth="1"/>
    <col min="4616" max="4618" width="9.375" style="289" customWidth="1"/>
    <col min="4619" max="4619" width="7.125" style="289" customWidth="1"/>
    <col min="4620" max="4620" width="8.375" style="289" customWidth="1"/>
    <col min="4621" max="4622" width="9.375" style="289" customWidth="1"/>
    <col min="4623" max="4864" width="9" style="289"/>
    <col min="4865" max="4865" width="2.375" style="289" customWidth="1"/>
    <col min="4866" max="4866" width="7.125" style="289" customWidth="1"/>
    <col min="4867" max="4869" width="11.125" style="289" customWidth="1"/>
    <col min="4870" max="4870" width="6.875" style="289" customWidth="1"/>
    <col min="4871" max="4871" width="9.625" style="289" customWidth="1"/>
    <col min="4872" max="4874" width="9.375" style="289" customWidth="1"/>
    <col min="4875" max="4875" width="7.125" style="289" customWidth="1"/>
    <col min="4876" max="4876" width="8.375" style="289" customWidth="1"/>
    <col min="4877" max="4878" width="9.375" style="289" customWidth="1"/>
    <col min="4879" max="5120" width="9" style="289"/>
    <col min="5121" max="5121" width="2.375" style="289" customWidth="1"/>
    <col min="5122" max="5122" width="7.125" style="289" customWidth="1"/>
    <col min="5123" max="5125" width="11.125" style="289" customWidth="1"/>
    <col min="5126" max="5126" width="6.875" style="289" customWidth="1"/>
    <col min="5127" max="5127" width="9.625" style="289" customWidth="1"/>
    <col min="5128" max="5130" width="9.375" style="289" customWidth="1"/>
    <col min="5131" max="5131" width="7.125" style="289" customWidth="1"/>
    <col min="5132" max="5132" width="8.375" style="289" customWidth="1"/>
    <col min="5133" max="5134" width="9.375" style="289" customWidth="1"/>
    <col min="5135" max="5376" width="9" style="289"/>
    <col min="5377" max="5377" width="2.375" style="289" customWidth="1"/>
    <col min="5378" max="5378" width="7.125" style="289" customWidth="1"/>
    <col min="5379" max="5381" width="11.125" style="289" customWidth="1"/>
    <col min="5382" max="5382" width="6.875" style="289" customWidth="1"/>
    <col min="5383" max="5383" width="9.625" style="289" customWidth="1"/>
    <col min="5384" max="5386" width="9.375" style="289" customWidth="1"/>
    <col min="5387" max="5387" width="7.125" style="289" customWidth="1"/>
    <col min="5388" max="5388" width="8.375" style="289" customWidth="1"/>
    <col min="5389" max="5390" width="9.375" style="289" customWidth="1"/>
    <col min="5391" max="5632" width="9" style="289"/>
    <col min="5633" max="5633" width="2.375" style="289" customWidth="1"/>
    <col min="5634" max="5634" width="7.125" style="289" customWidth="1"/>
    <col min="5635" max="5637" width="11.125" style="289" customWidth="1"/>
    <col min="5638" max="5638" width="6.875" style="289" customWidth="1"/>
    <col min="5639" max="5639" width="9.625" style="289" customWidth="1"/>
    <col min="5640" max="5642" width="9.375" style="289" customWidth="1"/>
    <col min="5643" max="5643" width="7.125" style="289" customWidth="1"/>
    <col min="5644" max="5644" width="8.375" style="289" customWidth="1"/>
    <col min="5645" max="5646" width="9.375" style="289" customWidth="1"/>
    <col min="5647" max="5888" width="9" style="289"/>
    <col min="5889" max="5889" width="2.375" style="289" customWidth="1"/>
    <col min="5890" max="5890" width="7.125" style="289" customWidth="1"/>
    <col min="5891" max="5893" width="11.125" style="289" customWidth="1"/>
    <col min="5894" max="5894" width="6.875" style="289" customWidth="1"/>
    <col min="5895" max="5895" width="9.625" style="289" customWidth="1"/>
    <col min="5896" max="5898" width="9.375" style="289" customWidth="1"/>
    <col min="5899" max="5899" width="7.125" style="289" customWidth="1"/>
    <col min="5900" max="5900" width="8.375" style="289" customWidth="1"/>
    <col min="5901" max="5902" width="9.375" style="289" customWidth="1"/>
    <col min="5903" max="6144" width="9" style="289"/>
    <col min="6145" max="6145" width="2.375" style="289" customWidth="1"/>
    <col min="6146" max="6146" width="7.125" style="289" customWidth="1"/>
    <col min="6147" max="6149" width="11.125" style="289" customWidth="1"/>
    <col min="6150" max="6150" width="6.875" style="289" customWidth="1"/>
    <col min="6151" max="6151" width="9.625" style="289" customWidth="1"/>
    <col min="6152" max="6154" width="9.375" style="289" customWidth="1"/>
    <col min="6155" max="6155" width="7.125" style="289" customWidth="1"/>
    <col min="6156" max="6156" width="8.375" style="289" customWidth="1"/>
    <col min="6157" max="6158" width="9.375" style="289" customWidth="1"/>
    <col min="6159" max="6400" width="9" style="289"/>
    <col min="6401" max="6401" width="2.375" style="289" customWidth="1"/>
    <col min="6402" max="6402" width="7.125" style="289" customWidth="1"/>
    <col min="6403" max="6405" width="11.125" style="289" customWidth="1"/>
    <col min="6406" max="6406" width="6.875" style="289" customWidth="1"/>
    <col min="6407" max="6407" width="9.625" style="289" customWidth="1"/>
    <col min="6408" max="6410" width="9.375" style="289" customWidth="1"/>
    <col min="6411" max="6411" width="7.125" style="289" customWidth="1"/>
    <col min="6412" max="6412" width="8.375" style="289" customWidth="1"/>
    <col min="6413" max="6414" width="9.375" style="289" customWidth="1"/>
    <col min="6415" max="6656" width="9" style="289"/>
    <col min="6657" max="6657" width="2.375" style="289" customWidth="1"/>
    <col min="6658" max="6658" width="7.125" style="289" customWidth="1"/>
    <col min="6659" max="6661" width="11.125" style="289" customWidth="1"/>
    <col min="6662" max="6662" width="6.875" style="289" customWidth="1"/>
    <col min="6663" max="6663" width="9.625" style="289" customWidth="1"/>
    <col min="6664" max="6666" width="9.375" style="289" customWidth="1"/>
    <col min="6667" max="6667" width="7.125" style="289" customWidth="1"/>
    <col min="6668" max="6668" width="8.375" style="289" customWidth="1"/>
    <col min="6669" max="6670" width="9.375" style="289" customWidth="1"/>
    <col min="6671" max="6912" width="9" style="289"/>
    <col min="6913" max="6913" width="2.375" style="289" customWidth="1"/>
    <col min="6914" max="6914" width="7.125" style="289" customWidth="1"/>
    <col min="6915" max="6917" width="11.125" style="289" customWidth="1"/>
    <col min="6918" max="6918" width="6.875" style="289" customWidth="1"/>
    <col min="6919" max="6919" width="9.625" style="289" customWidth="1"/>
    <col min="6920" max="6922" width="9.375" style="289" customWidth="1"/>
    <col min="6923" max="6923" width="7.125" style="289" customWidth="1"/>
    <col min="6924" max="6924" width="8.375" style="289" customWidth="1"/>
    <col min="6925" max="6926" width="9.375" style="289" customWidth="1"/>
    <col min="6927" max="7168" width="9" style="289"/>
    <col min="7169" max="7169" width="2.375" style="289" customWidth="1"/>
    <col min="7170" max="7170" width="7.125" style="289" customWidth="1"/>
    <col min="7171" max="7173" width="11.125" style="289" customWidth="1"/>
    <col min="7174" max="7174" width="6.875" style="289" customWidth="1"/>
    <col min="7175" max="7175" width="9.625" style="289" customWidth="1"/>
    <col min="7176" max="7178" width="9.375" style="289" customWidth="1"/>
    <col min="7179" max="7179" width="7.125" style="289" customWidth="1"/>
    <col min="7180" max="7180" width="8.375" style="289" customWidth="1"/>
    <col min="7181" max="7182" width="9.375" style="289" customWidth="1"/>
    <col min="7183" max="7424" width="9" style="289"/>
    <col min="7425" max="7425" width="2.375" style="289" customWidth="1"/>
    <col min="7426" max="7426" width="7.125" style="289" customWidth="1"/>
    <col min="7427" max="7429" width="11.125" style="289" customWidth="1"/>
    <col min="7430" max="7430" width="6.875" style="289" customWidth="1"/>
    <col min="7431" max="7431" width="9.625" style="289" customWidth="1"/>
    <col min="7432" max="7434" width="9.375" style="289" customWidth="1"/>
    <col min="7435" max="7435" width="7.125" style="289" customWidth="1"/>
    <col min="7436" max="7436" width="8.375" style="289" customWidth="1"/>
    <col min="7437" max="7438" width="9.375" style="289" customWidth="1"/>
    <col min="7439" max="7680" width="9" style="289"/>
    <col min="7681" max="7681" width="2.375" style="289" customWidth="1"/>
    <col min="7682" max="7682" width="7.125" style="289" customWidth="1"/>
    <col min="7683" max="7685" width="11.125" style="289" customWidth="1"/>
    <col min="7686" max="7686" width="6.875" style="289" customWidth="1"/>
    <col min="7687" max="7687" width="9.625" style="289" customWidth="1"/>
    <col min="7688" max="7690" width="9.375" style="289" customWidth="1"/>
    <col min="7691" max="7691" width="7.125" style="289" customWidth="1"/>
    <col min="7692" max="7692" width="8.375" style="289" customWidth="1"/>
    <col min="7693" max="7694" width="9.375" style="289" customWidth="1"/>
    <col min="7695" max="7936" width="9" style="289"/>
    <col min="7937" max="7937" width="2.375" style="289" customWidth="1"/>
    <col min="7938" max="7938" width="7.125" style="289" customWidth="1"/>
    <col min="7939" max="7941" width="11.125" style="289" customWidth="1"/>
    <col min="7942" max="7942" width="6.875" style="289" customWidth="1"/>
    <col min="7943" max="7943" width="9.625" style="289" customWidth="1"/>
    <col min="7944" max="7946" width="9.375" style="289" customWidth="1"/>
    <col min="7947" max="7947" width="7.125" style="289" customWidth="1"/>
    <col min="7948" max="7948" width="8.375" style="289" customWidth="1"/>
    <col min="7949" max="7950" width="9.375" style="289" customWidth="1"/>
    <col min="7951" max="8192" width="9" style="289"/>
    <col min="8193" max="8193" width="2.375" style="289" customWidth="1"/>
    <col min="8194" max="8194" width="7.125" style="289" customWidth="1"/>
    <col min="8195" max="8197" width="11.125" style="289" customWidth="1"/>
    <col min="8198" max="8198" width="6.875" style="289" customWidth="1"/>
    <col min="8199" max="8199" width="9.625" style="289" customWidth="1"/>
    <col min="8200" max="8202" width="9.375" style="289" customWidth="1"/>
    <col min="8203" max="8203" width="7.125" style="289" customWidth="1"/>
    <col min="8204" max="8204" width="8.375" style="289" customWidth="1"/>
    <col min="8205" max="8206" width="9.375" style="289" customWidth="1"/>
    <col min="8207" max="8448" width="9" style="289"/>
    <col min="8449" max="8449" width="2.375" style="289" customWidth="1"/>
    <col min="8450" max="8450" width="7.125" style="289" customWidth="1"/>
    <col min="8451" max="8453" width="11.125" style="289" customWidth="1"/>
    <col min="8454" max="8454" width="6.875" style="289" customWidth="1"/>
    <col min="8455" max="8455" width="9.625" style="289" customWidth="1"/>
    <col min="8456" max="8458" width="9.375" style="289" customWidth="1"/>
    <col min="8459" max="8459" width="7.125" style="289" customWidth="1"/>
    <col min="8460" max="8460" width="8.375" style="289" customWidth="1"/>
    <col min="8461" max="8462" width="9.375" style="289" customWidth="1"/>
    <col min="8463" max="8704" width="9" style="289"/>
    <col min="8705" max="8705" width="2.375" style="289" customWidth="1"/>
    <col min="8706" max="8706" width="7.125" style="289" customWidth="1"/>
    <col min="8707" max="8709" width="11.125" style="289" customWidth="1"/>
    <col min="8710" max="8710" width="6.875" style="289" customWidth="1"/>
    <col min="8711" max="8711" width="9.625" style="289" customWidth="1"/>
    <col min="8712" max="8714" width="9.375" style="289" customWidth="1"/>
    <col min="8715" max="8715" width="7.125" style="289" customWidth="1"/>
    <col min="8716" max="8716" width="8.375" style="289" customWidth="1"/>
    <col min="8717" max="8718" width="9.375" style="289" customWidth="1"/>
    <col min="8719" max="8960" width="9" style="289"/>
    <col min="8961" max="8961" width="2.375" style="289" customWidth="1"/>
    <col min="8962" max="8962" width="7.125" style="289" customWidth="1"/>
    <col min="8963" max="8965" width="11.125" style="289" customWidth="1"/>
    <col min="8966" max="8966" width="6.875" style="289" customWidth="1"/>
    <col min="8967" max="8967" width="9.625" style="289" customWidth="1"/>
    <col min="8968" max="8970" width="9.375" style="289" customWidth="1"/>
    <col min="8971" max="8971" width="7.125" style="289" customWidth="1"/>
    <col min="8972" max="8972" width="8.375" style="289" customWidth="1"/>
    <col min="8973" max="8974" width="9.375" style="289" customWidth="1"/>
    <col min="8975" max="9216" width="9" style="289"/>
    <col min="9217" max="9217" width="2.375" style="289" customWidth="1"/>
    <col min="9218" max="9218" width="7.125" style="289" customWidth="1"/>
    <col min="9219" max="9221" width="11.125" style="289" customWidth="1"/>
    <col min="9222" max="9222" width="6.875" style="289" customWidth="1"/>
    <col min="9223" max="9223" width="9.625" style="289" customWidth="1"/>
    <col min="9224" max="9226" width="9.375" style="289" customWidth="1"/>
    <col min="9227" max="9227" width="7.125" style="289" customWidth="1"/>
    <col min="9228" max="9228" width="8.375" style="289" customWidth="1"/>
    <col min="9229" max="9230" width="9.375" style="289" customWidth="1"/>
    <col min="9231" max="9472" width="9" style="289"/>
    <col min="9473" max="9473" width="2.375" style="289" customWidth="1"/>
    <col min="9474" max="9474" width="7.125" style="289" customWidth="1"/>
    <col min="9475" max="9477" width="11.125" style="289" customWidth="1"/>
    <col min="9478" max="9478" width="6.875" style="289" customWidth="1"/>
    <col min="9479" max="9479" width="9.625" style="289" customWidth="1"/>
    <col min="9480" max="9482" width="9.375" style="289" customWidth="1"/>
    <col min="9483" max="9483" width="7.125" style="289" customWidth="1"/>
    <col min="9484" max="9484" width="8.375" style="289" customWidth="1"/>
    <col min="9485" max="9486" width="9.375" style="289" customWidth="1"/>
    <col min="9487" max="9728" width="9" style="289"/>
    <col min="9729" max="9729" width="2.375" style="289" customWidth="1"/>
    <col min="9730" max="9730" width="7.125" style="289" customWidth="1"/>
    <col min="9731" max="9733" width="11.125" style="289" customWidth="1"/>
    <col min="9734" max="9734" width="6.875" style="289" customWidth="1"/>
    <col min="9735" max="9735" width="9.625" style="289" customWidth="1"/>
    <col min="9736" max="9738" width="9.375" style="289" customWidth="1"/>
    <col min="9739" max="9739" width="7.125" style="289" customWidth="1"/>
    <col min="9740" max="9740" width="8.375" style="289" customWidth="1"/>
    <col min="9741" max="9742" width="9.375" style="289" customWidth="1"/>
    <col min="9743" max="9984" width="9" style="289"/>
    <col min="9985" max="9985" width="2.375" style="289" customWidth="1"/>
    <col min="9986" max="9986" width="7.125" style="289" customWidth="1"/>
    <col min="9987" max="9989" width="11.125" style="289" customWidth="1"/>
    <col min="9990" max="9990" width="6.875" style="289" customWidth="1"/>
    <col min="9991" max="9991" width="9.625" style="289" customWidth="1"/>
    <col min="9992" max="9994" width="9.375" style="289" customWidth="1"/>
    <col min="9995" max="9995" width="7.125" style="289" customWidth="1"/>
    <col min="9996" max="9996" width="8.375" style="289" customWidth="1"/>
    <col min="9997" max="9998" width="9.375" style="289" customWidth="1"/>
    <col min="9999" max="10240" width="9" style="289"/>
    <col min="10241" max="10241" width="2.375" style="289" customWidth="1"/>
    <col min="10242" max="10242" width="7.125" style="289" customWidth="1"/>
    <col min="10243" max="10245" width="11.125" style="289" customWidth="1"/>
    <col min="10246" max="10246" width="6.875" style="289" customWidth="1"/>
    <col min="10247" max="10247" width="9.625" style="289" customWidth="1"/>
    <col min="10248" max="10250" width="9.375" style="289" customWidth="1"/>
    <col min="10251" max="10251" width="7.125" style="289" customWidth="1"/>
    <col min="10252" max="10252" width="8.375" style="289" customWidth="1"/>
    <col min="10253" max="10254" width="9.375" style="289" customWidth="1"/>
    <col min="10255" max="10496" width="9" style="289"/>
    <col min="10497" max="10497" width="2.375" style="289" customWidth="1"/>
    <col min="10498" max="10498" width="7.125" style="289" customWidth="1"/>
    <col min="10499" max="10501" width="11.125" style="289" customWidth="1"/>
    <col min="10502" max="10502" width="6.875" style="289" customWidth="1"/>
    <col min="10503" max="10503" width="9.625" style="289" customWidth="1"/>
    <col min="10504" max="10506" width="9.375" style="289" customWidth="1"/>
    <col min="10507" max="10507" width="7.125" style="289" customWidth="1"/>
    <col min="10508" max="10508" width="8.375" style="289" customWidth="1"/>
    <col min="10509" max="10510" width="9.375" style="289" customWidth="1"/>
    <col min="10511" max="10752" width="9" style="289"/>
    <col min="10753" max="10753" width="2.375" style="289" customWidth="1"/>
    <col min="10754" max="10754" width="7.125" style="289" customWidth="1"/>
    <col min="10755" max="10757" width="11.125" style="289" customWidth="1"/>
    <col min="10758" max="10758" width="6.875" style="289" customWidth="1"/>
    <col min="10759" max="10759" width="9.625" style="289" customWidth="1"/>
    <col min="10760" max="10762" width="9.375" style="289" customWidth="1"/>
    <col min="10763" max="10763" width="7.125" style="289" customWidth="1"/>
    <col min="10764" max="10764" width="8.375" style="289" customWidth="1"/>
    <col min="10765" max="10766" width="9.375" style="289" customWidth="1"/>
    <col min="10767" max="11008" width="9" style="289"/>
    <col min="11009" max="11009" width="2.375" style="289" customWidth="1"/>
    <col min="11010" max="11010" width="7.125" style="289" customWidth="1"/>
    <col min="11011" max="11013" width="11.125" style="289" customWidth="1"/>
    <col min="11014" max="11014" width="6.875" style="289" customWidth="1"/>
    <col min="11015" max="11015" width="9.625" style="289" customWidth="1"/>
    <col min="11016" max="11018" width="9.375" style="289" customWidth="1"/>
    <col min="11019" max="11019" width="7.125" style="289" customWidth="1"/>
    <col min="11020" max="11020" width="8.375" style="289" customWidth="1"/>
    <col min="11021" max="11022" width="9.375" style="289" customWidth="1"/>
    <col min="11023" max="11264" width="9" style="289"/>
    <col min="11265" max="11265" width="2.375" style="289" customWidth="1"/>
    <col min="11266" max="11266" width="7.125" style="289" customWidth="1"/>
    <col min="11267" max="11269" width="11.125" style="289" customWidth="1"/>
    <col min="11270" max="11270" width="6.875" style="289" customWidth="1"/>
    <col min="11271" max="11271" width="9.625" style="289" customWidth="1"/>
    <col min="11272" max="11274" width="9.375" style="289" customWidth="1"/>
    <col min="11275" max="11275" width="7.125" style="289" customWidth="1"/>
    <col min="11276" max="11276" width="8.375" style="289" customWidth="1"/>
    <col min="11277" max="11278" width="9.375" style="289" customWidth="1"/>
    <col min="11279" max="11520" width="9" style="289"/>
    <col min="11521" max="11521" width="2.375" style="289" customWidth="1"/>
    <col min="11522" max="11522" width="7.125" style="289" customWidth="1"/>
    <col min="11523" max="11525" width="11.125" style="289" customWidth="1"/>
    <col min="11526" max="11526" width="6.875" style="289" customWidth="1"/>
    <col min="11527" max="11527" width="9.625" style="289" customWidth="1"/>
    <col min="11528" max="11530" width="9.375" style="289" customWidth="1"/>
    <col min="11531" max="11531" width="7.125" style="289" customWidth="1"/>
    <col min="11532" max="11532" width="8.375" style="289" customWidth="1"/>
    <col min="11533" max="11534" width="9.375" style="289" customWidth="1"/>
    <col min="11535" max="11776" width="9" style="289"/>
    <col min="11777" max="11777" width="2.375" style="289" customWidth="1"/>
    <col min="11778" max="11778" width="7.125" style="289" customWidth="1"/>
    <col min="11779" max="11781" width="11.125" style="289" customWidth="1"/>
    <col min="11782" max="11782" width="6.875" style="289" customWidth="1"/>
    <col min="11783" max="11783" width="9.625" style="289" customWidth="1"/>
    <col min="11784" max="11786" width="9.375" style="289" customWidth="1"/>
    <col min="11787" max="11787" width="7.125" style="289" customWidth="1"/>
    <col min="11788" max="11788" width="8.375" style="289" customWidth="1"/>
    <col min="11789" max="11790" width="9.375" style="289" customWidth="1"/>
    <col min="11791" max="12032" width="9" style="289"/>
    <col min="12033" max="12033" width="2.375" style="289" customWidth="1"/>
    <col min="12034" max="12034" width="7.125" style="289" customWidth="1"/>
    <col min="12035" max="12037" width="11.125" style="289" customWidth="1"/>
    <col min="12038" max="12038" width="6.875" style="289" customWidth="1"/>
    <col min="12039" max="12039" width="9.625" style="289" customWidth="1"/>
    <col min="12040" max="12042" width="9.375" style="289" customWidth="1"/>
    <col min="12043" max="12043" width="7.125" style="289" customWidth="1"/>
    <col min="12044" max="12044" width="8.375" style="289" customWidth="1"/>
    <col min="12045" max="12046" width="9.375" style="289" customWidth="1"/>
    <col min="12047" max="12288" width="9" style="289"/>
    <col min="12289" max="12289" width="2.375" style="289" customWidth="1"/>
    <col min="12290" max="12290" width="7.125" style="289" customWidth="1"/>
    <col min="12291" max="12293" width="11.125" style="289" customWidth="1"/>
    <col min="12294" max="12294" width="6.875" style="289" customWidth="1"/>
    <col min="12295" max="12295" width="9.625" style="289" customWidth="1"/>
    <col min="12296" max="12298" width="9.375" style="289" customWidth="1"/>
    <col min="12299" max="12299" width="7.125" style="289" customWidth="1"/>
    <col min="12300" max="12300" width="8.375" style="289" customWidth="1"/>
    <col min="12301" max="12302" width="9.375" style="289" customWidth="1"/>
    <col min="12303" max="12544" width="9" style="289"/>
    <col min="12545" max="12545" width="2.375" style="289" customWidth="1"/>
    <col min="12546" max="12546" width="7.125" style="289" customWidth="1"/>
    <col min="12547" max="12549" width="11.125" style="289" customWidth="1"/>
    <col min="12550" max="12550" width="6.875" style="289" customWidth="1"/>
    <col min="12551" max="12551" width="9.625" style="289" customWidth="1"/>
    <col min="12552" max="12554" width="9.375" style="289" customWidth="1"/>
    <col min="12555" max="12555" width="7.125" style="289" customWidth="1"/>
    <col min="12556" max="12556" width="8.375" style="289" customWidth="1"/>
    <col min="12557" max="12558" width="9.375" style="289" customWidth="1"/>
    <col min="12559" max="12800" width="9" style="289"/>
    <col min="12801" max="12801" width="2.375" style="289" customWidth="1"/>
    <col min="12802" max="12802" width="7.125" style="289" customWidth="1"/>
    <col min="12803" max="12805" width="11.125" style="289" customWidth="1"/>
    <col min="12806" max="12806" width="6.875" style="289" customWidth="1"/>
    <col min="12807" max="12807" width="9.625" style="289" customWidth="1"/>
    <col min="12808" max="12810" width="9.375" style="289" customWidth="1"/>
    <col min="12811" max="12811" width="7.125" style="289" customWidth="1"/>
    <col min="12812" max="12812" width="8.375" style="289" customWidth="1"/>
    <col min="12813" max="12814" width="9.375" style="289" customWidth="1"/>
    <col min="12815" max="13056" width="9" style="289"/>
    <col min="13057" max="13057" width="2.375" style="289" customWidth="1"/>
    <col min="13058" max="13058" width="7.125" style="289" customWidth="1"/>
    <col min="13059" max="13061" width="11.125" style="289" customWidth="1"/>
    <col min="13062" max="13062" width="6.875" style="289" customWidth="1"/>
    <col min="13063" max="13063" width="9.625" style="289" customWidth="1"/>
    <col min="13064" max="13066" width="9.375" style="289" customWidth="1"/>
    <col min="13067" max="13067" width="7.125" style="289" customWidth="1"/>
    <col min="13068" max="13068" width="8.375" style="289" customWidth="1"/>
    <col min="13069" max="13070" width="9.375" style="289" customWidth="1"/>
    <col min="13071" max="13312" width="9" style="289"/>
    <col min="13313" max="13313" width="2.375" style="289" customWidth="1"/>
    <col min="13314" max="13314" width="7.125" style="289" customWidth="1"/>
    <col min="13315" max="13317" width="11.125" style="289" customWidth="1"/>
    <col min="13318" max="13318" width="6.875" style="289" customWidth="1"/>
    <col min="13319" max="13319" width="9.625" style="289" customWidth="1"/>
    <col min="13320" max="13322" width="9.375" style="289" customWidth="1"/>
    <col min="13323" max="13323" width="7.125" style="289" customWidth="1"/>
    <col min="13324" max="13324" width="8.375" style="289" customWidth="1"/>
    <col min="13325" max="13326" width="9.375" style="289" customWidth="1"/>
    <col min="13327" max="13568" width="9" style="289"/>
    <col min="13569" max="13569" width="2.375" style="289" customWidth="1"/>
    <col min="13570" max="13570" width="7.125" style="289" customWidth="1"/>
    <col min="13571" max="13573" width="11.125" style="289" customWidth="1"/>
    <col min="13574" max="13574" width="6.875" style="289" customWidth="1"/>
    <col min="13575" max="13575" width="9.625" style="289" customWidth="1"/>
    <col min="13576" max="13578" width="9.375" style="289" customWidth="1"/>
    <col min="13579" max="13579" width="7.125" style="289" customWidth="1"/>
    <col min="13580" max="13580" width="8.375" style="289" customWidth="1"/>
    <col min="13581" max="13582" width="9.375" style="289" customWidth="1"/>
    <col min="13583" max="13824" width="9" style="289"/>
    <col min="13825" max="13825" width="2.375" style="289" customWidth="1"/>
    <col min="13826" max="13826" width="7.125" style="289" customWidth="1"/>
    <col min="13827" max="13829" width="11.125" style="289" customWidth="1"/>
    <col min="13830" max="13830" width="6.875" style="289" customWidth="1"/>
    <col min="13831" max="13831" width="9.625" style="289" customWidth="1"/>
    <col min="13832" max="13834" width="9.375" style="289" customWidth="1"/>
    <col min="13835" max="13835" width="7.125" style="289" customWidth="1"/>
    <col min="13836" max="13836" width="8.375" style="289" customWidth="1"/>
    <col min="13837" max="13838" width="9.375" style="289" customWidth="1"/>
    <col min="13839" max="14080" width="9" style="289"/>
    <col min="14081" max="14081" width="2.375" style="289" customWidth="1"/>
    <col min="14082" max="14082" width="7.125" style="289" customWidth="1"/>
    <col min="14083" max="14085" width="11.125" style="289" customWidth="1"/>
    <col min="14086" max="14086" width="6.875" style="289" customWidth="1"/>
    <col min="14087" max="14087" width="9.625" style="289" customWidth="1"/>
    <col min="14088" max="14090" width="9.375" style="289" customWidth="1"/>
    <col min="14091" max="14091" width="7.125" style="289" customWidth="1"/>
    <col min="14092" max="14092" width="8.375" style="289" customWidth="1"/>
    <col min="14093" max="14094" width="9.375" style="289" customWidth="1"/>
    <col min="14095" max="14336" width="9" style="289"/>
    <col min="14337" max="14337" width="2.375" style="289" customWidth="1"/>
    <col min="14338" max="14338" width="7.125" style="289" customWidth="1"/>
    <col min="14339" max="14341" width="11.125" style="289" customWidth="1"/>
    <col min="14342" max="14342" width="6.875" style="289" customWidth="1"/>
    <col min="14343" max="14343" width="9.625" style="289" customWidth="1"/>
    <col min="14344" max="14346" width="9.375" style="289" customWidth="1"/>
    <col min="14347" max="14347" width="7.125" style="289" customWidth="1"/>
    <col min="14348" max="14348" width="8.375" style="289" customWidth="1"/>
    <col min="14349" max="14350" width="9.375" style="289" customWidth="1"/>
    <col min="14351" max="14592" width="9" style="289"/>
    <col min="14593" max="14593" width="2.375" style="289" customWidth="1"/>
    <col min="14594" max="14594" width="7.125" style="289" customWidth="1"/>
    <col min="14595" max="14597" width="11.125" style="289" customWidth="1"/>
    <col min="14598" max="14598" width="6.875" style="289" customWidth="1"/>
    <col min="14599" max="14599" width="9.625" style="289" customWidth="1"/>
    <col min="14600" max="14602" width="9.375" style="289" customWidth="1"/>
    <col min="14603" max="14603" width="7.125" style="289" customWidth="1"/>
    <col min="14604" max="14604" width="8.375" style="289" customWidth="1"/>
    <col min="14605" max="14606" width="9.375" style="289" customWidth="1"/>
    <col min="14607" max="14848" width="9" style="289"/>
    <col min="14849" max="14849" width="2.375" style="289" customWidth="1"/>
    <col min="14850" max="14850" width="7.125" style="289" customWidth="1"/>
    <col min="14851" max="14853" width="11.125" style="289" customWidth="1"/>
    <col min="14854" max="14854" width="6.875" style="289" customWidth="1"/>
    <col min="14855" max="14855" width="9.625" style="289" customWidth="1"/>
    <col min="14856" max="14858" width="9.375" style="289" customWidth="1"/>
    <col min="14859" max="14859" width="7.125" style="289" customWidth="1"/>
    <col min="14860" max="14860" width="8.375" style="289" customWidth="1"/>
    <col min="14861" max="14862" width="9.375" style="289" customWidth="1"/>
    <col min="14863" max="15104" width="9" style="289"/>
    <col min="15105" max="15105" width="2.375" style="289" customWidth="1"/>
    <col min="15106" max="15106" width="7.125" style="289" customWidth="1"/>
    <col min="15107" max="15109" width="11.125" style="289" customWidth="1"/>
    <col min="15110" max="15110" width="6.875" style="289" customWidth="1"/>
    <col min="15111" max="15111" width="9.625" style="289" customWidth="1"/>
    <col min="15112" max="15114" width="9.375" style="289" customWidth="1"/>
    <col min="15115" max="15115" width="7.125" style="289" customWidth="1"/>
    <col min="15116" max="15116" width="8.375" style="289" customWidth="1"/>
    <col min="15117" max="15118" width="9.375" style="289" customWidth="1"/>
    <col min="15119" max="15360" width="9" style="289"/>
    <col min="15361" max="15361" width="2.375" style="289" customWidth="1"/>
    <col min="15362" max="15362" width="7.125" style="289" customWidth="1"/>
    <col min="15363" max="15365" width="11.125" style="289" customWidth="1"/>
    <col min="15366" max="15366" width="6.875" style="289" customWidth="1"/>
    <col min="15367" max="15367" width="9.625" style="289" customWidth="1"/>
    <col min="15368" max="15370" width="9.375" style="289" customWidth="1"/>
    <col min="15371" max="15371" width="7.125" style="289" customWidth="1"/>
    <col min="15372" max="15372" width="8.375" style="289" customWidth="1"/>
    <col min="15373" max="15374" width="9.375" style="289" customWidth="1"/>
    <col min="15375" max="15616" width="9" style="289"/>
    <col min="15617" max="15617" width="2.375" style="289" customWidth="1"/>
    <col min="15618" max="15618" width="7.125" style="289" customWidth="1"/>
    <col min="15619" max="15621" width="11.125" style="289" customWidth="1"/>
    <col min="15622" max="15622" width="6.875" style="289" customWidth="1"/>
    <col min="15623" max="15623" width="9.625" style="289" customWidth="1"/>
    <col min="15624" max="15626" width="9.375" style="289" customWidth="1"/>
    <col min="15627" max="15627" width="7.125" style="289" customWidth="1"/>
    <col min="15628" max="15628" width="8.375" style="289" customWidth="1"/>
    <col min="15629" max="15630" width="9.375" style="289" customWidth="1"/>
    <col min="15631" max="15872" width="9" style="289"/>
    <col min="15873" max="15873" width="2.375" style="289" customWidth="1"/>
    <col min="15874" max="15874" width="7.125" style="289" customWidth="1"/>
    <col min="15875" max="15877" width="11.125" style="289" customWidth="1"/>
    <col min="15878" max="15878" width="6.875" style="289" customWidth="1"/>
    <col min="15879" max="15879" width="9.625" style="289" customWidth="1"/>
    <col min="15880" max="15882" width="9.375" style="289" customWidth="1"/>
    <col min="15883" max="15883" width="7.125" style="289" customWidth="1"/>
    <col min="15884" max="15884" width="8.375" style="289" customWidth="1"/>
    <col min="15885" max="15886" width="9.375" style="289" customWidth="1"/>
    <col min="15887" max="16128" width="9" style="289"/>
    <col min="16129" max="16129" width="2.375" style="289" customWidth="1"/>
    <col min="16130" max="16130" width="7.125" style="289" customWidth="1"/>
    <col min="16131" max="16133" width="11.125" style="289" customWidth="1"/>
    <col min="16134" max="16134" width="6.875" style="289" customWidth="1"/>
    <col min="16135" max="16135" width="9.625" style="289" customWidth="1"/>
    <col min="16136" max="16138" width="9.375" style="289" customWidth="1"/>
    <col min="16139" max="16139" width="7.125" style="289" customWidth="1"/>
    <col min="16140" max="16140" width="8.375" style="289" customWidth="1"/>
    <col min="16141" max="16142" width="9.375" style="289" customWidth="1"/>
    <col min="16143" max="16384" width="9" style="289"/>
  </cols>
  <sheetData>
    <row r="2" spans="2:16" ht="21" customHeight="1">
      <c r="B2" s="288" t="s">
        <v>196</v>
      </c>
    </row>
    <row r="3" spans="2:16" ht="13.5" thickBot="1">
      <c r="N3" s="290" t="s">
        <v>197</v>
      </c>
    </row>
    <row r="4" spans="2:16" ht="20.25" customHeight="1">
      <c r="B4" s="291" t="s">
        <v>198</v>
      </c>
      <c r="C4" s="292" t="s">
        <v>199</v>
      </c>
      <c r="D4" s="293"/>
      <c r="E4" s="293"/>
      <c r="F4" s="293"/>
      <c r="G4" s="294"/>
      <c r="H4" s="295" t="s">
        <v>200</v>
      </c>
      <c r="I4" s="296"/>
      <c r="J4" s="296"/>
      <c r="K4" s="296"/>
      <c r="L4" s="297"/>
      <c r="M4" s="295" t="s">
        <v>201</v>
      </c>
      <c r="N4" s="296"/>
    </row>
    <row r="5" spans="2:16" s="308" customFormat="1" ht="20.25" customHeight="1">
      <c r="B5" s="298"/>
      <c r="C5" s="299" t="s">
        <v>202</v>
      </c>
      <c r="D5" s="300" t="s">
        <v>203</v>
      </c>
      <c r="E5" s="300" t="s">
        <v>204</v>
      </c>
      <c r="F5" s="301" t="s">
        <v>205</v>
      </c>
      <c r="G5" s="302"/>
      <c r="H5" s="303" t="s">
        <v>206</v>
      </c>
      <c r="I5" s="303" t="s">
        <v>207</v>
      </c>
      <c r="J5" s="303" t="s">
        <v>208</v>
      </c>
      <c r="K5" s="304" t="s">
        <v>209</v>
      </c>
      <c r="L5" s="305"/>
      <c r="M5" s="306" t="s">
        <v>210</v>
      </c>
      <c r="N5" s="307" t="s">
        <v>211</v>
      </c>
    </row>
    <row r="6" spans="2:16" s="308" customFormat="1" ht="23.25" customHeight="1">
      <c r="B6" s="309" t="s">
        <v>212</v>
      </c>
      <c r="C6" s="310"/>
      <c r="D6" s="310"/>
      <c r="E6" s="311"/>
      <c r="F6" s="312" t="s">
        <v>213</v>
      </c>
      <c r="G6" s="313" t="s">
        <v>214</v>
      </c>
      <c r="H6" s="314"/>
      <c r="I6" s="315"/>
      <c r="J6" s="315"/>
      <c r="K6" s="316" t="s">
        <v>215</v>
      </c>
      <c r="L6" s="317" t="s">
        <v>216</v>
      </c>
      <c r="M6" s="318"/>
      <c r="N6" s="319"/>
    </row>
    <row r="7" spans="2:16" s="325" customFormat="1" ht="31.5" customHeight="1">
      <c r="B7" s="320" t="s">
        <v>217</v>
      </c>
      <c r="C7" s="321">
        <v>5750579</v>
      </c>
      <c r="D7" s="322">
        <v>4090270</v>
      </c>
      <c r="E7" s="322">
        <v>1601840</v>
      </c>
      <c r="F7" s="323" t="s">
        <v>218</v>
      </c>
      <c r="G7" s="320">
        <v>58469</v>
      </c>
      <c r="H7" s="320">
        <v>55833</v>
      </c>
      <c r="I7" s="324">
        <v>40372</v>
      </c>
      <c r="J7" s="324">
        <v>15461</v>
      </c>
      <c r="K7" s="323" t="s">
        <v>219</v>
      </c>
      <c r="L7" s="323" t="s">
        <v>220</v>
      </c>
      <c r="M7" s="323">
        <v>4664</v>
      </c>
      <c r="N7" s="323">
        <v>404887</v>
      </c>
    </row>
    <row r="8" spans="2:16" s="308" customFormat="1" ht="31.5" customHeight="1">
      <c r="B8" s="326">
        <v>20</v>
      </c>
      <c r="C8" s="321">
        <v>7463418</v>
      </c>
      <c r="D8" s="320">
        <v>5433810</v>
      </c>
      <c r="E8" s="320">
        <v>1856438</v>
      </c>
      <c r="F8" s="323" t="s">
        <v>218</v>
      </c>
      <c r="G8" s="320">
        <v>173170</v>
      </c>
      <c r="H8" s="320">
        <v>75923</v>
      </c>
      <c r="I8" s="320">
        <v>55656</v>
      </c>
      <c r="J8" s="320">
        <v>18770</v>
      </c>
      <c r="K8" s="323" t="s">
        <v>218</v>
      </c>
      <c r="L8" s="323">
        <v>1497</v>
      </c>
      <c r="M8" s="327">
        <v>8770</v>
      </c>
      <c r="N8" s="327">
        <v>547108</v>
      </c>
    </row>
    <row r="9" spans="2:16" s="308" customFormat="1" ht="31.5" customHeight="1">
      <c r="B9" s="326">
        <v>23</v>
      </c>
      <c r="C9" s="321">
        <v>8247538</v>
      </c>
      <c r="D9" s="320">
        <v>5985221</v>
      </c>
      <c r="E9" s="320">
        <v>2052134</v>
      </c>
      <c r="F9" s="323" t="s">
        <v>221</v>
      </c>
      <c r="G9" s="320">
        <v>210183</v>
      </c>
      <c r="H9" s="320">
        <v>85603</v>
      </c>
      <c r="I9" s="320">
        <v>62158</v>
      </c>
      <c r="J9" s="320">
        <v>21101</v>
      </c>
      <c r="K9" s="323" t="s">
        <v>218</v>
      </c>
      <c r="L9" s="323">
        <v>2344</v>
      </c>
      <c r="M9" s="327">
        <v>10098</v>
      </c>
      <c r="N9" s="327">
        <v>652477</v>
      </c>
    </row>
    <row r="10" spans="2:16" s="308" customFormat="1" ht="31.5" customHeight="1">
      <c r="B10" s="326">
        <v>24</v>
      </c>
      <c r="C10" s="321">
        <v>8478307</v>
      </c>
      <c r="D10" s="320">
        <v>6155343</v>
      </c>
      <c r="E10" s="320">
        <v>2107737</v>
      </c>
      <c r="F10" s="323" t="s">
        <v>221</v>
      </c>
      <c r="G10" s="320">
        <v>206227</v>
      </c>
      <c r="H10" s="320">
        <v>94004</v>
      </c>
      <c r="I10" s="320">
        <v>68623</v>
      </c>
      <c r="J10" s="320">
        <v>22713</v>
      </c>
      <c r="K10" s="323" t="s">
        <v>218</v>
      </c>
      <c r="L10" s="323">
        <v>2668</v>
      </c>
      <c r="M10" s="327">
        <v>10525</v>
      </c>
      <c r="N10" s="327">
        <v>697626</v>
      </c>
    </row>
    <row r="11" spans="2:16" s="308" customFormat="1" ht="31.5" customHeight="1">
      <c r="B11" s="326">
        <v>25</v>
      </c>
      <c r="C11" s="321">
        <v>8503894</v>
      </c>
      <c r="D11" s="320">
        <v>6178488</v>
      </c>
      <c r="E11" s="320">
        <v>2096288</v>
      </c>
      <c r="F11" s="323" t="s">
        <v>221</v>
      </c>
      <c r="G11" s="320">
        <v>229118</v>
      </c>
      <c r="H11" s="320">
        <v>95054</v>
      </c>
      <c r="I11" s="320">
        <v>69051</v>
      </c>
      <c r="J11" s="320">
        <v>23582</v>
      </c>
      <c r="K11" s="323" t="s">
        <v>219</v>
      </c>
      <c r="L11" s="323">
        <v>2421</v>
      </c>
      <c r="M11" s="327">
        <v>10694</v>
      </c>
      <c r="N11" s="327">
        <v>675590</v>
      </c>
      <c r="P11" s="308" t="s">
        <v>222</v>
      </c>
    </row>
    <row r="12" spans="2:16" s="308" customFormat="1" ht="31.5" customHeight="1">
      <c r="B12" s="326">
        <v>26</v>
      </c>
      <c r="C12" s="321">
        <v>8875939.9030000009</v>
      </c>
      <c r="D12" s="320">
        <v>6446089.6050000004</v>
      </c>
      <c r="E12" s="320">
        <v>2205152.804</v>
      </c>
      <c r="F12" s="323" t="s">
        <v>220</v>
      </c>
      <c r="G12" s="320">
        <v>224697.49400000001</v>
      </c>
      <c r="H12" s="320">
        <v>88384.066000000006</v>
      </c>
      <c r="I12" s="320">
        <v>64423.777999999998</v>
      </c>
      <c r="J12" s="320">
        <v>21535.921999999999</v>
      </c>
      <c r="K12" s="323" t="s">
        <v>218</v>
      </c>
      <c r="L12" s="323">
        <v>2424.366</v>
      </c>
      <c r="M12" s="323">
        <v>11933</v>
      </c>
      <c r="N12" s="323">
        <v>772389.86100000003</v>
      </c>
    </row>
    <row r="13" spans="2:16" s="308" customFormat="1" ht="31.5" customHeight="1" thickBot="1">
      <c r="B13" s="328">
        <v>27</v>
      </c>
      <c r="C13" s="329">
        <v>9173988</v>
      </c>
      <c r="D13" s="330">
        <v>6660772</v>
      </c>
      <c r="E13" s="330">
        <v>2300126</v>
      </c>
      <c r="F13" s="331" t="s">
        <v>218</v>
      </c>
      <c r="G13" s="330">
        <v>213090</v>
      </c>
      <c r="H13" s="330">
        <v>87462</v>
      </c>
      <c r="I13" s="330">
        <v>63692</v>
      </c>
      <c r="J13" s="330">
        <v>21830</v>
      </c>
      <c r="K13" s="331" t="s">
        <v>218</v>
      </c>
      <c r="L13" s="331">
        <v>1939</v>
      </c>
      <c r="M13" s="331">
        <v>13152</v>
      </c>
      <c r="N13" s="331">
        <v>824012</v>
      </c>
    </row>
    <row r="14" spans="2:16" s="308" customFormat="1" ht="27.75" customHeight="1">
      <c r="B14" s="332" t="s">
        <v>169</v>
      </c>
    </row>
  </sheetData>
  <mergeCells count="13">
    <mergeCell ref="K5:L5"/>
    <mergeCell ref="M5:M6"/>
    <mergeCell ref="N5:N6"/>
    <mergeCell ref="C4:G4"/>
    <mergeCell ref="H4:L4"/>
    <mergeCell ref="M4:N4"/>
    <mergeCell ref="C5:C6"/>
    <mergeCell ref="D5:D6"/>
    <mergeCell ref="E5:E6"/>
    <mergeCell ref="F5:G5"/>
    <mergeCell ref="H5:H6"/>
    <mergeCell ref="I5:I6"/>
    <mergeCell ref="J5:J6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5"/>
  <sheetViews>
    <sheetView view="pageBreakPreview" topLeftCell="A10" zoomScaleNormal="100" zoomScaleSheetLayoutView="100" workbookViewId="0">
      <selection activeCell="B13" sqref="B13"/>
    </sheetView>
  </sheetViews>
  <sheetFormatPr defaultColWidth="10.375" defaultRowHeight="16.7" customHeight="1"/>
  <cols>
    <col min="1" max="1" width="18.25" style="221" customWidth="1"/>
    <col min="2" max="2" width="14.5" style="415" customWidth="1"/>
    <col min="3" max="3" width="1.5" style="221" customWidth="1"/>
    <col min="4" max="4" width="14.5" style="221" customWidth="1"/>
    <col min="5" max="5" width="1.5" style="221" customWidth="1"/>
    <col min="6" max="6" width="14.5" style="221" customWidth="1"/>
    <col min="7" max="7" width="1.5" style="221" customWidth="1"/>
    <col min="8" max="8" width="14.5" style="221" customWidth="1"/>
    <col min="9" max="9" width="1.5" style="221" customWidth="1"/>
    <col min="10" max="14" width="9.125" style="221" customWidth="1"/>
    <col min="15" max="15" width="9.375" style="221" customWidth="1"/>
    <col min="16" max="256" width="10.375" style="221"/>
    <col min="257" max="257" width="18.25" style="221" customWidth="1"/>
    <col min="258" max="258" width="14.5" style="221" customWidth="1"/>
    <col min="259" max="259" width="1.5" style="221" customWidth="1"/>
    <col min="260" max="260" width="14.5" style="221" customWidth="1"/>
    <col min="261" max="261" width="1.5" style="221" customWidth="1"/>
    <col min="262" max="262" width="14.5" style="221" customWidth="1"/>
    <col min="263" max="263" width="1.5" style="221" customWidth="1"/>
    <col min="264" max="264" width="14.5" style="221" customWidth="1"/>
    <col min="265" max="265" width="1.5" style="221" customWidth="1"/>
    <col min="266" max="270" width="9.125" style="221" customWidth="1"/>
    <col min="271" max="271" width="9.375" style="221" customWidth="1"/>
    <col min="272" max="512" width="10.375" style="221"/>
    <col min="513" max="513" width="18.25" style="221" customWidth="1"/>
    <col min="514" max="514" width="14.5" style="221" customWidth="1"/>
    <col min="515" max="515" width="1.5" style="221" customWidth="1"/>
    <col min="516" max="516" width="14.5" style="221" customWidth="1"/>
    <col min="517" max="517" width="1.5" style="221" customWidth="1"/>
    <col min="518" max="518" width="14.5" style="221" customWidth="1"/>
    <col min="519" max="519" width="1.5" style="221" customWidth="1"/>
    <col min="520" max="520" width="14.5" style="221" customWidth="1"/>
    <col min="521" max="521" width="1.5" style="221" customWidth="1"/>
    <col min="522" max="526" width="9.125" style="221" customWidth="1"/>
    <col min="527" max="527" width="9.375" style="221" customWidth="1"/>
    <col min="528" max="768" width="10.375" style="221"/>
    <col min="769" max="769" width="18.25" style="221" customWidth="1"/>
    <col min="770" max="770" width="14.5" style="221" customWidth="1"/>
    <col min="771" max="771" width="1.5" style="221" customWidth="1"/>
    <col min="772" max="772" width="14.5" style="221" customWidth="1"/>
    <col min="773" max="773" width="1.5" style="221" customWidth="1"/>
    <col min="774" max="774" width="14.5" style="221" customWidth="1"/>
    <col min="775" max="775" width="1.5" style="221" customWidth="1"/>
    <col min="776" max="776" width="14.5" style="221" customWidth="1"/>
    <col min="777" max="777" width="1.5" style="221" customWidth="1"/>
    <col min="778" max="782" width="9.125" style="221" customWidth="1"/>
    <col min="783" max="783" width="9.375" style="221" customWidth="1"/>
    <col min="784" max="1024" width="10.375" style="221"/>
    <col min="1025" max="1025" width="18.25" style="221" customWidth="1"/>
    <col min="1026" max="1026" width="14.5" style="221" customWidth="1"/>
    <col min="1027" max="1027" width="1.5" style="221" customWidth="1"/>
    <col min="1028" max="1028" width="14.5" style="221" customWidth="1"/>
    <col min="1029" max="1029" width="1.5" style="221" customWidth="1"/>
    <col min="1030" max="1030" width="14.5" style="221" customWidth="1"/>
    <col min="1031" max="1031" width="1.5" style="221" customWidth="1"/>
    <col min="1032" max="1032" width="14.5" style="221" customWidth="1"/>
    <col min="1033" max="1033" width="1.5" style="221" customWidth="1"/>
    <col min="1034" max="1038" width="9.125" style="221" customWidth="1"/>
    <col min="1039" max="1039" width="9.375" style="221" customWidth="1"/>
    <col min="1040" max="1280" width="10.375" style="221"/>
    <col min="1281" max="1281" width="18.25" style="221" customWidth="1"/>
    <col min="1282" max="1282" width="14.5" style="221" customWidth="1"/>
    <col min="1283" max="1283" width="1.5" style="221" customWidth="1"/>
    <col min="1284" max="1284" width="14.5" style="221" customWidth="1"/>
    <col min="1285" max="1285" width="1.5" style="221" customWidth="1"/>
    <col min="1286" max="1286" width="14.5" style="221" customWidth="1"/>
    <col min="1287" max="1287" width="1.5" style="221" customWidth="1"/>
    <col min="1288" max="1288" width="14.5" style="221" customWidth="1"/>
    <col min="1289" max="1289" width="1.5" style="221" customWidth="1"/>
    <col min="1290" max="1294" width="9.125" style="221" customWidth="1"/>
    <col min="1295" max="1295" width="9.375" style="221" customWidth="1"/>
    <col min="1296" max="1536" width="10.375" style="221"/>
    <col min="1537" max="1537" width="18.25" style="221" customWidth="1"/>
    <col min="1538" max="1538" width="14.5" style="221" customWidth="1"/>
    <col min="1539" max="1539" width="1.5" style="221" customWidth="1"/>
    <col min="1540" max="1540" width="14.5" style="221" customWidth="1"/>
    <col min="1541" max="1541" width="1.5" style="221" customWidth="1"/>
    <col min="1542" max="1542" width="14.5" style="221" customWidth="1"/>
    <col min="1543" max="1543" width="1.5" style="221" customWidth="1"/>
    <col min="1544" max="1544" width="14.5" style="221" customWidth="1"/>
    <col min="1545" max="1545" width="1.5" style="221" customWidth="1"/>
    <col min="1546" max="1550" width="9.125" style="221" customWidth="1"/>
    <col min="1551" max="1551" width="9.375" style="221" customWidth="1"/>
    <col min="1552" max="1792" width="10.375" style="221"/>
    <col min="1793" max="1793" width="18.25" style="221" customWidth="1"/>
    <col min="1794" max="1794" width="14.5" style="221" customWidth="1"/>
    <col min="1795" max="1795" width="1.5" style="221" customWidth="1"/>
    <col min="1796" max="1796" width="14.5" style="221" customWidth="1"/>
    <col min="1797" max="1797" width="1.5" style="221" customWidth="1"/>
    <col min="1798" max="1798" width="14.5" style="221" customWidth="1"/>
    <col min="1799" max="1799" width="1.5" style="221" customWidth="1"/>
    <col min="1800" max="1800" width="14.5" style="221" customWidth="1"/>
    <col min="1801" max="1801" width="1.5" style="221" customWidth="1"/>
    <col min="1802" max="1806" width="9.125" style="221" customWidth="1"/>
    <col min="1807" max="1807" width="9.375" style="221" customWidth="1"/>
    <col min="1808" max="2048" width="10.375" style="221"/>
    <col min="2049" max="2049" width="18.25" style="221" customWidth="1"/>
    <col min="2050" max="2050" width="14.5" style="221" customWidth="1"/>
    <col min="2051" max="2051" width="1.5" style="221" customWidth="1"/>
    <col min="2052" max="2052" width="14.5" style="221" customWidth="1"/>
    <col min="2053" max="2053" width="1.5" style="221" customWidth="1"/>
    <col min="2054" max="2054" width="14.5" style="221" customWidth="1"/>
    <col min="2055" max="2055" width="1.5" style="221" customWidth="1"/>
    <col min="2056" max="2056" width="14.5" style="221" customWidth="1"/>
    <col min="2057" max="2057" width="1.5" style="221" customWidth="1"/>
    <col min="2058" max="2062" width="9.125" style="221" customWidth="1"/>
    <col min="2063" max="2063" width="9.375" style="221" customWidth="1"/>
    <col min="2064" max="2304" width="10.375" style="221"/>
    <col min="2305" max="2305" width="18.25" style="221" customWidth="1"/>
    <col min="2306" max="2306" width="14.5" style="221" customWidth="1"/>
    <col min="2307" max="2307" width="1.5" style="221" customWidth="1"/>
    <col min="2308" max="2308" width="14.5" style="221" customWidth="1"/>
    <col min="2309" max="2309" width="1.5" style="221" customWidth="1"/>
    <col min="2310" max="2310" width="14.5" style="221" customWidth="1"/>
    <col min="2311" max="2311" width="1.5" style="221" customWidth="1"/>
    <col min="2312" max="2312" width="14.5" style="221" customWidth="1"/>
    <col min="2313" max="2313" width="1.5" style="221" customWidth="1"/>
    <col min="2314" max="2318" width="9.125" style="221" customWidth="1"/>
    <col min="2319" max="2319" width="9.375" style="221" customWidth="1"/>
    <col min="2320" max="2560" width="10.375" style="221"/>
    <col min="2561" max="2561" width="18.25" style="221" customWidth="1"/>
    <col min="2562" max="2562" width="14.5" style="221" customWidth="1"/>
    <col min="2563" max="2563" width="1.5" style="221" customWidth="1"/>
    <col min="2564" max="2564" width="14.5" style="221" customWidth="1"/>
    <col min="2565" max="2565" width="1.5" style="221" customWidth="1"/>
    <col min="2566" max="2566" width="14.5" style="221" customWidth="1"/>
    <col min="2567" max="2567" width="1.5" style="221" customWidth="1"/>
    <col min="2568" max="2568" width="14.5" style="221" customWidth="1"/>
    <col min="2569" max="2569" width="1.5" style="221" customWidth="1"/>
    <col min="2570" max="2574" width="9.125" style="221" customWidth="1"/>
    <col min="2575" max="2575" width="9.375" style="221" customWidth="1"/>
    <col min="2576" max="2816" width="10.375" style="221"/>
    <col min="2817" max="2817" width="18.25" style="221" customWidth="1"/>
    <col min="2818" max="2818" width="14.5" style="221" customWidth="1"/>
    <col min="2819" max="2819" width="1.5" style="221" customWidth="1"/>
    <col min="2820" max="2820" width="14.5" style="221" customWidth="1"/>
    <col min="2821" max="2821" width="1.5" style="221" customWidth="1"/>
    <col min="2822" max="2822" width="14.5" style="221" customWidth="1"/>
    <col min="2823" max="2823" width="1.5" style="221" customWidth="1"/>
    <col min="2824" max="2824" width="14.5" style="221" customWidth="1"/>
    <col min="2825" max="2825" width="1.5" style="221" customWidth="1"/>
    <col min="2826" max="2830" width="9.125" style="221" customWidth="1"/>
    <col min="2831" max="2831" width="9.375" style="221" customWidth="1"/>
    <col min="2832" max="3072" width="10.375" style="221"/>
    <col min="3073" max="3073" width="18.25" style="221" customWidth="1"/>
    <col min="3074" max="3074" width="14.5" style="221" customWidth="1"/>
    <col min="3075" max="3075" width="1.5" style="221" customWidth="1"/>
    <col min="3076" max="3076" width="14.5" style="221" customWidth="1"/>
    <col min="3077" max="3077" width="1.5" style="221" customWidth="1"/>
    <col min="3078" max="3078" width="14.5" style="221" customWidth="1"/>
    <col min="3079" max="3079" width="1.5" style="221" customWidth="1"/>
    <col min="3080" max="3080" width="14.5" style="221" customWidth="1"/>
    <col min="3081" max="3081" width="1.5" style="221" customWidth="1"/>
    <col min="3082" max="3086" width="9.125" style="221" customWidth="1"/>
    <col min="3087" max="3087" width="9.375" style="221" customWidth="1"/>
    <col min="3088" max="3328" width="10.375" style="221"/>
    <col min="3329" max="3329" width="18.25" style="221" customWidth="1"/>
    <col min="3330" max="3330" width="14.5" style="221" customWidth="1"/>
    <col min="3331" max="3331" width="1.5" style="221" customWidth="1"/>
    <col min="3332" max="3332" width="14.5" style="221" customWidth="1"/>
    <col min="3333" max="3333" width="1.5" style="221" customWidth="1"/>
    <col min="3334" max="3334" width="14.5" style="221" customWidth="1"/>
    <col min="3335" max="3335" width="1.5" style="221" customWidth="1"/>
    <col min="3336" max="3336" width="14.5" style="221" customWidth="1"/>
    <col min="3337" max="3337" width="1.5" style="221" customWidth="1"/>
    <col min="3338" max="3342" width="9.125" style="221" customWidth="1"/>
    <col min="3343" max="3343" width="9.375" style="221" customWidth="1"/>
    <col min="3344" max="3584" width="10.375" style="221"/>
    <col min="3585" max="3585" width="18.25" style="221" customWidth="1"/>
    <col min="3586" max="3586" width="14.5" style="221" customWidth="1"/>
    <col min="3587" max="3587" width="1.5" style="221" customWidth="1"/>
    <col min="3588" max="3588" width="14.5" style="221" customWidth="1"/>
    <col min="3589" max="3589" width="1.5" style="221" customWidth="1"/>
    <col min="3590" max="3590" width="14.5" style="221" customWidth="1"/>
    <col min="3591" max="3591" width="1.5" style="221" customWidth="1"/>
    <col min="3592" max="3592" width="14.5" style="221" customWidth="1"/>
    <col min="3593" max="3593" width="1.5" style="221" customWidth="1"/>
    <col min="3594" max="3598" width="9.125" style="221" customWidth="1"/>
    <col min="3599" max="3599" width="9.375" style="221" customWidth="1"/>
    <col min="3600" max="3840" width="10.375" style="221"/>
    <col min="3841" max="3841" width="18.25" style="221" customWidth="1"/>
    <col min="3842" max="3842" width="14.5" style="221" customWidth="1"/>
    <col min="3843" max="3843" width="1.5" style="221" customWidth="1"/>
    <col min="3844" max="3844" width="14.5" style="221" customWidth="1"/>
    <col min="3845" max="3845" width="1.5" style="221" customWidth="1"/>
    <col min="3846" max="3846" width="14.5" style="221" customWidth="1"/>
    <col min="3847" max="3847" width="1.5" style="221" customWidth="1"/>
    <col min="3848" max="3848" width="14.5" style="221" customWidth="1"/>
    <col min="3849" max="3849" width="1.5" style="221" customWidth="1"/>
    <col min="3850" max="3854" width="9.125" style="221" customWidth="1"/>
    <col min="3855" max="3855" width="9.375" style="221" customWidth="1"/>
    <col min="3856" max="4096" width="10.375" style="221"/>
    <col min="4097" max="4097" width="18.25" style="221" customWidth="1"/>
    <col min="4098" max="4098" width="14.5" style="221" customWidth="1"/>
    <col min="4099" max="4099" width="1.5" style="221" customWidth="1"/>
    <col min="4100" max="4100" width="14.5" style="221" customWidth="1"/>
    <col min="4101" max="4101" width="1.5" style="221" customWidth="1"/>
    <col min="4102" max="4102" width="14.5" style="221" customWidth="1"/>
    <col min="4103" max="4103" width="1.5" style="221" customWidth="1"/>
    <col min="4104" max="4104" width="14.5" style="221" customWidth="1"/>
    <col min="4105" max="4105" width="1.5" style="221" customWidth="1"/>
    <col min="4106" max="4110" width="9.125" style="221" customWidth="1"/>
    <col min="4111" max="4111" width="9.375" style="221" customWidth="1"/>
    <col min="4112" max="4352" width="10.375" style="221"/>
    <col min="4353" max="4353" width="18.25" style="221" customWidth="1"/>
    <col min="4354" max="4354" width="14.5" style="221" customWidth="1"/>
    <col min="4355" max="4355" width="1.5" style="221" customWidth="1"/>
    <col min="4356" max="4356" width="14.5" style="221" customWidth="1"/>
    <col min="4357" max="4357" width="1.5" style="221" customWidth="1"/>
    <col min="4358" max="4358" width="14.5" style="221" customWidth="1"/>
    <col min="4359" max="4359" width="1.5" style="221" customWidth="1"/>
    <col min="4360" max="4360" width="14.5" style="221" customWidth="1"/>
    <col min="4361" max="4361" width="1.5" style="221" customWidth="1"/>
    <col min="4362" max="4366" width="9.125" style="221" customWidth="1"/>
    <col min="4367" max="4367" width="9.375" style="221" customWidth="1"/>
    <col min="4368" max="4608" width="10.375" style="221"/>
    <col min="4609" max="4609" width="18.25" style="221" customWidth="1"/>
    <col min="4610" max="4610" width="14.5" style="221" customWidth="1"/>
    <col min="4611" max="4611" width="1.5" style="221" customWidth="1"/>
    <col min="4612" max="4612" width="14.5" style="221" customWidth="1"/>
    <col min="4613" max="4613" width="1.5" style="221" customWidth="1"/>
    <col min="4614" max="4614" width="14.5" style="221" customWidth="1"/>
    <col min="4615" max="4615" width="1.5" style="221" customWidth="1"/>
    <col min="4616" max="4616" width="14.5" style="221" customWidth="1"/>
    <col min="4617" max="4617" width="1.5" style="221" customWidth="1"/>
    <col min="4618" max="4622" width="9.125" style="221" customWidth="1"/>
    <col min="4623" max="4623" width="9.375" style="221" customWidth="1"/>
    <col min="4624" max="4864" width="10.375" style="221"/>
    <col min="4865" max="4865" width="18.25" style="221" customWidth="1"/>
    <col min="4866" max="4866" width="14.5" style="221" customWidth="1"/>
    <col min="4867" max="4867" width="1.5" style="221" customWidth="1"/>
    <col min="4868" max="4868" width="14.5" style="221" customWidth="1"/>
    <col min="4869" max="4869" width="1.5" style="221" customWidth="1"/>
    <col min="4870" max="4870" width="14.5" style="221" customWidth="1"/>
    <col min="4871" max="4871" width="1.5" style="221" customWidth="1"/>
    <col min="4872" max="4872" width="14.5" style="221" customWidth="1"/>
    <col min="4873" max="4873" width="1.5" style="221" customWidth="1"/>
    <col min="4874" max="4878" width="9.125" style="221" customWidth="1"/>
    <col min="4879" max="4879" width="9.375" style="221" customWidth="1"/>
    <col min="4880" max="5120" width="10.375" style="221"/>
    <col min="5121" max="5121" width="18.25" style="221" customWidth="1"/>
    <col min="5122" max="5122" width="14.5" style="221" customWidth="1"/>
    <col min="5123" max="5123" width="1.5" style="221" customWidth="1"/>
    <col min="5124" max="5124" width="14.5" style="221" customWidth="1"/>
    <col min="5125" max="5125" width="1.5" style="221" customWidth="1"/>
    <col min="5126" max="5126" width="14.5" style="221" customWidth="1"/>
    <col min="5127" max="5127" width="1.5" style="221" customWidth="1"/>
    <col min="5128" max="5128" width="14.5" style="221" customWidth="1"/>
    <col min="5129" max="5129" width="1.5" style="221" customWidth="1"/>
    <col min="5130" max="5134" width="9.125" style="221" customWidth="1"/>
    <col min="5135" max="5135" width="9.375" style="221" customWidth="1"/>
    <col min="5136" max="5376" width="10.375" style="221"/>
    <col min="5377" max="5377" width="18.25" style="221" customWidth="1"/>
    <col min="5378" max="5378" width="14.5" style="221" customWidth="1"/>
    <col min="5379" max="5379" width="1.5" style="221" customWidth="1"/>
    <col min="5380" max="5380" width="14.5" style="221" customWidth="1"/>
    <col min="5381" max="5381" width="1.5" style="221" customWidth="1"/>
    <col min="5382" max="5382" width="14.5" style="221" customWidth="1"/>
    <col min="5383" max="5383" width="1.5" style="221" customWidth="1"/>
    <col min="5384" max="5384" width="14.5" style="221" customWidth="1"/>
    <col min="5385" max="5385" width="1.5" style="221" customWidth="1"/>
    <col min="5386" max="5390" width="9.125" style="221" customWidth="1"/>
    <col min="5391" max="5391" width="9.375" style="221" customWidth="1"/>
    <col min="5392" max="5632" width="10.375" style="221"/>
    <col min="5633" max="5633" width="18.25" style="221" customWidth="1"/>
    <col min="5634" max="5634" width="14.5" style="221" customWidth="1"/>
    <col min="5635" max="5635" width="1.5" style="221" customWidth="1"/>
    <col min="5636" max="5636" width="14.5" style="221" customWidth="1"/>
    <col min="5637" max="5637" width="1.5" style="221" customWidth="1"/>
    <col min="5638" max="5638" width="14.5" style="221" customWidth="1"/>
    <col min="5639" max="5639" width="1.5" style="221" customWidth="1"/>
    <col min="5640" max="5640" width="14.5" style="221" customWidth="1"/>
    <col min="5641" max="5641" width="1.5" style="221" customWidth="1"/>
    <col min="5642" max="5646" width="9.125" style="221" customWidth="1"/>
    <col min="5647" max="5647" width="9.375" style="221" customWidth="1"/>
    <col min="5648" max="5888" width="10.375" style="221"/>
    <col min="5889" max="5889" width="18.25" style="221" customWidth="1"/>
    <col min="5890" max="5890" width="14.5" style="221" customWidth="1"/>
    <col min="5891" max="5891" width="1.5" style="221" customWidth="1"/>
    <col min="5892" max="5892" width="14.5" style="221" customWidth="1"/>
    <col min="5893" max="5893" width="1.5" style="221" customWidth="1"/>
    <col min="5894" max="5894" width="14.5" style="221" customWidth="1"/>
    <col min="5895" max="5895" width="1.5" style="221" customWidth="1"/>
    <col min="5896" max="5896" width="14.5" style="221" customWidth="1"/>
    <col min="5897" max="5897" width="1.5" style="221" customWidth="1"/>
    <col min="5898" max="5902" width="9.125" style="221" customWidth="1"/>
    <col min="5903" max="5903" width="9.375" style="221" customWidth="1"/>
    <col min="5904" max="6144" width="10.375" style="221"/>
    <col min="6145" max="6145" width="18.25" style="221" customWidth="1"/>
    <col min="6146" max="6146" width="14.5" style="221" customWidth="1"/>
    <col min="6147" max="6147" width="1.5" style="221" customWidth="1"/>
    <col min="6148" max="6148" width="14.5" style="221" customWidth="1"/>
    <col min="6149" max="6149" width="1.5" style="221" customWidth="1"/>
    <col min="6150" max="6150" width="14.5" style="221" customWidth="1"/>
    <col min="6151" max="6151" width="1.5" style="221" customWidth="1"/>
    <col min="6152" max="6152" width="14.5" style="221" customWidth="1"/>
    <col min="6153" max="6153" width="1.5" style="221" customWidth="1"/>
    <col min="6154" max="6158" width="9.125" style="221" customWidth="1"/>
    <col min="6159" max="6159" width="9.375" style="221" customWidth="1"/>
    <col min="6160" max="6400" width="10.375" style="221"/>
    <col min="6401" max="6401" width="18.25" style="221" customWidth="1"/>
    <col min="6402" max="6402" width="14.5" style="221" customWidth="1"/>
    <col min="6403" max="6403" width="1.5" style="221" customWidth="1"/>
    <col min="6404" max="6404" width="14.5" style="221" customWidth="1"/>
    <col min="6405" max="6405" width="1.5" style="221" customWidth="1"/>
    <col min="6406" max="6406" width="14.5" style="221" customWidth="1"/>
    <col min="6407" max="6407" width="1.5" style="221" customWidth="1"/>
    <col min="6408" max="6408" width="14.5" style="221" customWidth="1"/>
    <col min="6409" max="6409" width="1.5" style="221" customWidth="1"/>
    <col min="6410" max="6414" width="9.125" style="221" customWidth="1"/>
    <col min="6415" max="6415" width="9.375" style="221" customWidth="1"/>
    <col min="6416" max="6656" width="10.375" style="221"/>
    <col min="6657" max="6657" width="18.25" style="221" customWidth="1"/>
    <col min="6658" max="6658" width="14.5" style="221" customWidth="1"/>
    <col min="6659" max="6659" width="1.5" style="221" customWidth="1"/>
    <col min="6660" max="6660" width="14.5" style="221" customWidth="1"/>
    <col min="6661" max="6661" width="1.5" style="221" customWidth="1"/>
    <col min="6662" max="6662" width="14.5" style="221" customWidth="1"/>
    <col min="6663" max="6663" width="1.5" style="221" customWidth="1"/>
    <col min="6664" max="6664" width="14.5" style="221" customWidth="1"/>
    <col min="6665" max="6665" width="1.5" style="221" customWidth="1"/>
    <col min="6666" max="6670" width="9.125" style="221" customWidth="1"/>
    <col min="6671" max="6671" width="9.375" style="221" customWidth="1"/>
    <col min="6672" max="6912" width="10.375" style="221"/>
    <col min="6913" max="6913" width="18.25" style="221" customWidth="1"/>
    <col min="6914" max="6914" width="14.5" style="221" customWidth="1"/>
    <col min="6915" max="6915" width="1.5" style="221" customWidth="1"/>
    <col min="6916" max="6916" width="14.5" style="221" customWidth="1"/>
    <col min="6917" max="6917" width="1.5" style="221" customWidth="1"/>
    <col min="6918" max="6918" width="14.5" style="221" customWidth="1"/>
    <col min="6919" max="6919" width="1.5" style="221" customWidth="1"/>
    <col min="6920" max="6920" width="14.5" style="221" customWidth="1"/>
    <col min="6921" max="6921" width="1.5" style="221" customWidth="1"/>
    <col min="6922" max="6926" width="9.125" style="221" customWidth="1"/>
    <col min="6927" max="6927" width="9.375" style="221" customWidth="1"/>
    <col min="6928" max="7168" width="10.375" style="221"/>
    <col min="7169" max="7169" width="18.25" style="221" customWidth="1"/>
    <col min="7170" max="7170" width="14.5" style="221" customWidth="1"/>
    <col min="7171" max="7171" width="1.5" style="221" customWidth="1"/>
    <col min="7172" max="7172" width="14.5" style="221" customWidth="1"/>
    <col min="7173" max="7173" width="1.5" style="221" customWidth="1"/>
    <col min="7174" max="7174" width="14.5" style="221" customWidth="1"/>
    <col min="7175" max="7175" width="1.5" style="221" customWidth="1"/>
    <col min="7176" max="7176" width="14.5" style="221" customWidth="1"/>
    <col min="7177" max="7177" width="1.5" style="221" customWidth="1"/>
    <col min="7178" max="7182" width="9.125" style="221" customWidth="1"/>
    <col min="7183" max="7183" width="9.375" style="221" customWidth="1"/>
    <col min="7184" max="7424" width="10.375" style="221"/>
    <col min="7425" max="7425" width="18.25" style="221" customWidth="1"/>
    <col min="7426" max="7426" width="14.5" style="221" customWidth="1"/>
    <col min="7427" max="7427" width="1.5" style="221" customWidth="1"/>
    <col min="7428" max="7428" width="14.5" style="221" customWidth="1"/>
    <col min="7429" max="7429" width="1.5" style="221" customWidth="1"/>
    <col min="7430" max="7430" width="14.5" style="221" customWidth="1"/>
    <col min="7431" max="7431" width="1.5" style="221" customWidth="1"/>
    <col min="7432" max="7432" width="14.5" style="221" customWidth="1"/>
    <col min="7433" max="7433" width="1.5" style="221" customWidth="1"/>
    <col min="7434" max="7438" width="9.125" style="221" customWidth="1"/>
    <col min="7439" max="7439" width="9.375" style="221" customWidth="1"/>
    <col min="7440" max="7680" width="10.375" style="221"/>
    <col min="7681" max="7681" width="18.25" style="221" customWidth="1"/>
    <col min="7682" max="7682" width="14.5" style="221" customWidth="1"/>
    <col min="7683" max="7683" width="1.5" style="221" customWidth="1"/>
    <col min="7684" max="7684" width="14.5" style="221" customWidth="1"/>
    <col min="7685" max="7685" width="1.5" style="221" customWidth="1"/>
    <col min="7686" max="7686" width="14.5" style="221" customWidth="1"/>
    <col min="7687" max="7687" width="1.5" style="221" customWidth="1"/>
    <col min="7688" max="7688" width="14.5" style="221" customWidth="1"/>
    <col min="7689" max="7689" width="1.5" style="221" customWidth="1"/>
    <col min="7690" max="7694" width="9.125" style="221" customWidth="1"/>
    <col min="7695" max="7695" width="9.375" style="221" customWidth="1"/>
    <col min="7696" max="7936" width="10.375" style="221"/>
    <col min="7937" max="7937" width="18.25" style="221" customWidth="1"/>
    <col min="7938" max="7938" width="14.5" style="221" customWidth="1"/>
    <col min="7939" max="7939" width="1.5" style="221" customWidth="1"/>
    <col min="7940" max="7940" width="14.5" style="221" customWidth="1"/>
    <col min="7941" max="7941" width="1.5" style="221" customWidth="1"/>
    <col min="7942" max="7942" width="14.5" style="221" customWidth="1"/>
    <col min="7943" max="7943" width="1.5" style="221" customWidth="1"/>
    <col min="7944" max="7944" width="14.5" style="221" customWidth="1"/>
    <col min="7945" max="7945" width="1.5" style="221" customWidth="1"/>
    <col min="7946" max="7950" width="9.125" style="221" customWidth="1"/>
    <col min="7951" max="7951" width="9.375" style="221" customWidth="1"/>
    <col min="7952" max="8192" width="10.375" style="221"/>
    <col min="8193" max="8193" width="18.25" style="221" customWidth="1"/>
    <col min="8194" max="8194" width="14.5" style="221" customWidth="1"/>
    <col min="8195" max="8195" width="1.5" style="221" customWidth="1"/>
    <col min="8196" max="8196" width="14.5" style="221" customWidth="1"/>
    <col min="8197" max="8197" width="1.5" style="221" customWidth="1"/>
    <col min="8198" max="8198" width="14.5" style="221" customWidth="1"/>
    <col min="8199" max="8199" width="1.5" style="221" customWidth="1"/>
    <col min="8200" max="8200" width="14.5" style="221" customWidth="1"/>
    <col min="8201" max="8201" width="1.5" style="221" customWidth="1"/>
    <col min="8202" max="8206" width="9.125" style="221" customWidth="1"/>
    <col min="8207" max="8207" width="9.375" style="221" customWidth="1"/>
    <col min="8208" max="8448" width="10.375" style="221"/>
    <col min="8449" max="8449" width="18.25" style="221" customWidth="1"/>
    <col min="8450" max="8450" width="14.5" style="221" customWidth="1"/>
    <col min="8451" max="8451" width="1.5" style="221" customWidth="1"/>
    <col min="8452" max="8452" width="14.5" style="221" customWidth="1"/>
    <col min="8453" max="8453" width="1.5" style="221" customWidth="1"/>
    <col min="8454" max="8454" width="14.5" style="221" customWidth="1"/>
    <col min="8455" max="8455" width="1.5" style="221" customWidth="1"/>
    <col min="8456" max="8456" width="14.5" style="221" customWidth="1"/>
    <col min="8457" max="8457" width="1.5" style="221" customWidth="1"/>
    <col min="8458" max="8462" width="9.125" style="221" customWidth="1"/>
    <col min="8463" max="8463" width="9.375" style="221" customWidth="1"/>
    <col min="8464" max="8704" width="10.375" style="221"/>
    <col min="8705" max="8705" width="18.25" style="221" customWidth="1"/>
    <col min="8706" max="8706" width="14.5" style="221" customWidth="1"/>
    <col min="8707" max="8707" width="1.5" style="221" customWidth="1"/>
    <col min="8708" max="8708" width="14.5" style="221" customWidth="1"/>
    <col min="8709" max="8709" width="1.5" style="221" customWidth="1"/>
    <col min="8710" max="8710" width="14.5" style="221" customWidth="1"/>
    <col min="8711" max="8711" width="1.5" style="221" customWidth="1"/>
    <col min="8712" max="8712" width="14.5" style="221" customWidth="1"/>
    <col min="8713" max="8713" width="1.5" style="221" customWidth="1"/>
    <col min="8714" max="8718" width="9.125" style="221" customWidth="1"/>
    <col min="8719" max="8719" width="9.375" style="221" customWidth="1"/>
    <col min="8720" max="8960" width="10.375" style="221"/>
    <col min="8961" max="8961" width="18.25" style="221" customWidth="1"/>
    <col min="8962" max="8962" width="14.5" style="221" customWidth="1"/>
    <col min="8963" max="8963" width="1.5" style="221" customWidth="1"/>
    <col min="8964" max="8964" width="14.5" style="221" customWidth="1"/>
    <col min="8965" max="8965" width="1.5" style="221" customWidth="1"/>
    <col min="8966" max="8966" width="14.5" style="221" customWidth="1"/>
    <col min="8967" max="8967" width="1.5" style="221" customWidth="1"/>
    <col min="8968" max="8968" width="14.5" style="221" customWidth="1"/>
    <col min="8969" max="8969" width="1.5" style="221" customWidth="1"/>
    <col min="8970" max="8974" width="9.125" style="221" customWidth="1"/>
    <col min="8975" max="8975" width="9.375" style="221" customWidth="1"/>
    <col min="8976" max="9216" width="10.375" style="221"/>
    <col min="9217" max="9217" width="18.25" style="221" customWidth="1"/>
    <col min="9218" max="9218" width="14.5" style="221" customWidth="1"/>
    <col min="9219" max="9219" width="1.5" style="221" customWidth="1"/>
    <col min="9220" max="9220" width="14.5" style="221" customWidth="1"/>
    <col min="9221" max="9221" width="1.5" style="221" customWidth="1"/>
    <col min="9222" max="9222" width="14.5" style="221" customWidth="1"/>
    <col min="9223" max="9223" width="1.5" style="221" customWidth="1"/>
    <col min="9224" max="9224" width="14.5" style="221" customWidth="1"/>
    <col min="9225" max="9225" width="1.5" style="221" customWidth="1"/>
    <col min="9226" max="9230" width="9.125" style="221" customWidth="1"/>
    <col min="9231" max="9231" width="9.375" style="221" customWidth="1"/>
    <col min="9232" max="9472" width="10.375" style="221"/>
    <col min="9473" max="9473" width="18.25" style="221" customWidth="1"/>
    <col min="9474" max="9474" width="14.5" style="221" customWidth="1"/>
    <col min="9475" max="9475" width="1.5" style="221" customWidth="1"/>
    <col min="9476" max="9476" width="14.5" style="221" customWidth="1"/>
    <col min="9477" max="9477" width="1.5" style="221" customWidth="1"/>
    <col min="9478" max="9478" width="14.5" style="221" customWidth="1"/>
    <col min="9479" max="9479" width="1.5" style="221" customWidth="1"/>
    <col min="9480" max="9480" width="14.5" style="221" customWidth="1"/>
    <col min="9481" max="9481" width="1.5" style="221" customWidth="1"/>
    <col min="9482" max="9486" width="9.125" style="221" customWidth="1"/>
    <col min="9487" max="9487" width="9.375" style="221" customWidth="1"/>
    <col min="9488" max="9728" width="10.375" style="221"/>
    <col min="9729" max="9729" width="18.25" style="221" customWidth="1"/>
    <col min="9730" max="9730" width="14.5" style="221" customWidth="1"/>
    <col min="9731" max="9731" width="1.5" style="221" customWidth="1"/>
    <col min="9732" max="9732" width="14.5" style="221" customWidth="1"/>
    <col min="9733" max="9733" width="1.5" style="221" customWidth="1"/>
    <col min="9734" max="9734" width="14.5" style="221" customWidth="1"/>
    <col min="9735" max="9735" width="1.5" style="221" customWidth="1"/>
    <col min="9736" max="9736" width="14.5" style="221" customWidth="1"/>
    <col min="9737" max="9737" width="1.5" style="221" customWidth="1"/>
    <col min="9738" max="9742" width="9.125" style="221" customWidth="1"/>
    <col min="9743" max="9743" width="9.375" style="221" customWidth="1"/>
    <col min="9744" max="9984" width="10.375" style="221"/>
    <col min="9985" max="9985" width="18.25" style="221" customWidth="1"/>
    <col min="9986" max="9986" width="14.5" style="221" customWidth="1"/>
    <col min="9987" max="9987" width="1.5" style="221" customWidth="1"/>
    <col min="9988" max="9988" width="14.5" style="221" customWidth="1"/>
    <col min="9989" max="9989" width="1.5" style="221" customWidth="1"/>
    <col min="9990" max="9990" width="14.5" style="221" customWidth="1"/>
    <col min="9991" max="9991" width="1.5" style="221" customWidth="1"/>
    <col min="9992" max="9992" width="14.5" style="221" customWidth="1"/>
    <col min="9993" max="9993" width="1.5" style="221" customWidth="1"/>
    <col min="9994" max="9998" width="9.125" style="221" customWidth="1"/>
    <col min="9999" max="9999" width="9.375" style="221" customWidth="1"/>
    <col min="10000" max="10240" width="10.375" style="221"/>
    <col min="10241" max="10241" width="18.25" style="221" customWidth="1"/>
    <col min="10242" max="10242" width="14.5" style="221" customWidth="1"/>
    <col min="10243" max="10243" width="1.5" style="221" customWidth="1"/>
    <col min="10244" max="10244" width="14.5" style="221" customWidth="1"/>
    <col min="10245" max="10245" width="1.5" style="221" customWidth="1"/>
    <col min="10246" max="10246" width="14.5" style="221" customWidth="1"/>
    <col min="10247" max="10247" width="1.5" style="221" customWidth="1"/>
    <col min="10248" max="10248" width="14.5" style="221" customWidth="1"/>
    <col min="10249" max="10249" width="1.5" style="221" customWidth="1"/>
    <col min="10250" max="10254" width="9.125" style="221" customWidth="1"/>
    <col min="10255" max="10255" width="9.375" style="221" customWidth="1"/>
    <col min="10256" max="10496" width="10.375" style="221"/>
    <col min="10497" max="10497" width="18.25" style="221" customWidth="1"/>
    <col min="10498" max="10498" width="14.5" style="221" customWidth="1"/>
    <col min="10499" max="10499" width="1.5" style="221" customWidth="1"/>
    <col min="10500" max="10500" width="14.5" style="221" customWidth="1"/>
    <col min="10501" max="10501" width="1.5" style="221" customWidth="1"/>
    <col min="10502" max="10502" width="14.5" style="221" customWidth="1"/>
    <col min="10503" max="10503" width="1.5" style="221" customWidth="1"/>
    <col min="10504" max="10504" width="14.5" style="221" customWidth="1"/>
    <col min="10505" max="10505" width="1.5" style="221" customWidth="1"/>
    <col min="10506" max="10510" width="9.125" style="221" customWidth="1"/>
    <col min="10511" max="10511" width="9.375" style="221" customWidth="1"/>
    <col min="10512" max="10752" width="10.375" style="221"/>
    <col min="10753" max="10753" width="18.25" style="221" customWidth="1"/>
    <col min="10754" max="10754" width="14.5" style="221" customWidth="1"/>
    <col min="10755" max="10755" width="1.5" style="221" customWidth="1"/>
    <col min="10756" max="10756" width="14.5" style="221" customWidth="1"/>
    <col min="10757" max="10757" width="1.5" style="221" customWidth="1"/>
    <col min="10758" max="10758" width="14.5" style="221" customWidth="1"/>
    <col min="10759" max="10759" width="1.5" style="221" customWidth="1"/>
    <col min="10760" max="10760" width="14.5" style="221" customWidth="1"/>
    <col min="10761" max="10761" width="1.5" style="221" customWidth="1"/>
    <col min="10762" max="10766" width="9.125" style="221" customWidth="1"/>
    <col min="10767" max="10767" width="9.375" style="221" customWidth="1"/>
    <col min="10768" max="11008" width="10.375" style="221"/>
    <col min="11009" max="11009" width="18.25" style="221" customWidth="1"/>
    <col min="11010" max="11010" width="14.5" style="221" customWidth="1"/>
    <col min="11011" max="11011" width="1.5" style="221" customWidth="1"/>
    <col min="11012" max="11012" width="14.5" style="221" customWidth="1"/>
    <col min="11013" max="11013" width="1.5" style="221" customWidth="1"/>
    <col min="11014" max="11014" width="14.5" style="221" customWidth="1"/>
    <col min="11015" max="11015" width="1.5" style="221" customWidth="1"/>
    <col min="11016" max="11016" width="14.5" style="221" customWidth="1"/>
    <col min="11017" max="11017" width="1.5" style="221" customWidth="1"/>
    <col min="11018" max="11022" width="9.125" style="221" customWidth="1"/>
    <col min="11023" max="11023" width="9.375" style="221" customWidth="1"/>
    <col min="11024" max="11264" width="10.375" style="221"/>
    <col min="11265" max="11265" width="18.25" style="221" customWidth="1"/>
    <col min="11266" max="11266" width="14.5" style="221" customWidth="1"/>
    <col min="11267" max="11267" width="1.5" style="221" customWidth="1"/>
    <col min="11268" max="11268" width="14.5" style="221" customWidth="1"/>
    <col min="11269" max="11269" width="1.5" style="221" customWidth="1"/>
    <col min="11270" max="11270" width="14.5" style="221" customWidth="1"/>
    <col min="11271" max="11271" width="1.5" style="221" customWidth="1"/>
    <col min="11272" max="11272" width="14.5" style="221" customWidth="1"/>
    <col min="11273" max="11273" width="1.5" style="221" customWidth="1"/>
    <col min="11274" max="11278" width="9.125" style="221" customWidth="1"/>
    <col min="11279" max="11279" width="9.375" style="221" customWidth="1"/>
    <col min="11280" max="11520" width="10.375" style="221"/>
    <col min="11521" max="11521" width="18.25" style="221" customWidth="1"/>
    <col min="11522" max="11522" width="14.5" style="221" customWidth="1"/>
    <col min="11523" max="11523" width="1.5" style="221" customWidth="1"/>
    <col min="11524" max="11524" width="14.5" style="221" customWidth="1"/>
    <col min="11525" max="11525" width="1.5" style="221" customWidth="1"/>
    <col min="11526" max="11526" width="14.5" style="221" customWidth="1"/>
    <col min="11527" max="11527" width="1.5" style="221" customWidth="1"/>
    <col min="11528" max="11528" width="14.5" style="221" customWidth="1"/>
    <col min="11529" max="11529" width="1.5" style="221" customWidth="1"/>
    <col min="11530" max="11534" width="9.125" style="221" customWidth="1"/>
    <col min="11535" max="11535" width="9.375" style="221" customWidth="1"/>
    <col min="11536" max="11776" width="10.375" style="221"/>
    <col min="11777" max="11777" width="18.25" style="221" customWidth="1"/>
    <col min="11778" max="11778" width="14.5" style="221" customWidth="1"/>
    <col min="11779" max="11779" width="1.5" style="221" customWidth="1"/>
    <col min="11780" max="11780" width="14.5" style="221" customWidth="1"/>
    <col min="11781" max="11781" width="1.5" style="221" customWidth="1"/>
    <col min="11782" max="11782" width="14.5" style="221" customWidth="1"/>
    <col min="11783" max="11783" width="1.5" style="221" customWidth="1"/>
    <col min="11784" max="11784" width="14.5" style="221" customWidth="1"/>
    <col min="11785" max="11785" width="1.5" style="221" customWidth="1"/>
    <col min="11786" max="11790" width="9.125" style="221" customWidth="1"/>
    <col min="11791" max="11791" width="9.375" style="221" customWidth="1"/>
    <col min="11792" max="12032" width="10.375" style="221"/>
    <col min="12033" max="12033" width="18.25" style="221" customWidth="1"/>
    <col min="12034" max="12034" width="14.5" style="221" customWidth="1"/>
    <col min="12035" max="12035" width="1.5" style="221" customWidth="1"/>
    <col min="12036" max="12036" width="14.5" style="221" customWidth="1"/>
    <col min="12037" max="12037" width="1.5" style="221" customWidth="1"/>
    <col min="12038" max="12038" width="14.5" style="221" customWidth="1"/>
    <col min="12039" max="12039" width="1.5" style="221" customWidth="1"/>
    <col min="12040" max="12040" width="14.5" style="221" customWidth="1"/>
    <col min="12041" max="12041" width="1.5" style="221" customWidth="1"/>
    <col min="12042" max="12046" width="9.125" style="221" customWidth="1"/>
    <col min="12047" max="12047" width="9.375" style="221" customWidth="1"/>
    <col min="12048" max="12288" width="10.375" style="221"/>
    <col min="12289" max="12289" width="18.25" style="221" customWidth="1"/>
    <col min="12290" max="12290" width="14.5" style="221" customWidth="1"/>
    <col min="12291" max="12291" width="1.5" style="221" customWidth="1"/>
    <col min="12292" max="12292" width="14.5" style="221" customWidth="1"/>
    <col min="12293" max="12293" width="1.5" style="221" customWidth="1"/>
    <col min="12294" max="12294" width="14.5" style="221" customWidth="1"/>
    <col min="12295" max="12295" width="1.5" style="221" customWidth="1"/>
    <col min="12296" max="12296" width="14.5" style="221" customWidth="1"/>
    <col min="12297" max="12297" width="1.5" style="221" customWidth="1"/>
    <col min="12298" max="12302" width="9.125" style="221" customWidth="1"/>
    <col min="12303" max="12303" width="9.375" style="221" customWidth="1"/>
    <col min="12304" max="12544" width="10.375" style="221"/>
    <col min="12545" max="12545" width="18.25" style="221" customWidth="1"/>
    <col min="12546" max="12546" width="14.5" style="221" customWidth="1"/>
    <col min="12547" max="12547" width="1.5" style="221" customWidth="1"/>
    <col min="12548" max="12548" width="14.5" style="221" customWidth="1"/>
    <col min="12549" max="12549" width="1.5" style="221" customWidth="1"/>
    <col min="12550" max="12550" width="14.5" style="221" customWidth="1"/>
    <col min="12551" max="12551" width="1.5" style="221" customWidth="1"/>
    <col min="12552" max="12552" width="14.5" style="221" customWidth="1"/>
    <col min="12553" max="12553" width="1.5" style="221" customWidth="1"/>
    <col min="12554" max="12558" width="9.125" style="221" customWidth="1"/>
    <col min="12559" max="12559" width="9.375" style="221" customWidth="1"/>
    <col min="12560" max="12800" width="10.375" style="221"/>
    <col min="12801" max="12801" width="18.25" style="221" customWidth="1"/>
    <col min="12802" max="12802" width="14.5" style="221" customWidth="1"/>
    <col min="12803" max="12803" width="1.5" style="221" customWidth="1"/>
    <col min="12804" max="12804" width="14.5" style="221" customWidth="1"/>
    <col min="12805" max="12805" width="1.5" style="221" customWidth="1"/>
    <col min="12806" max="12806" width="14.5" style="221" customWidth="1"/>
    <col min="12807" max="12807" width="1.5" style="221" customWidth="1"/>
    <col min="12808" max="12808" width="14.5" style="221" customWidth="1"/>
    <col min="12809" max="12809" width="1.5" style="221" customWidth="1"/>
    <col min="12810" max="12814" width="9.125" style="221" customWidth="1"/>
    <col min="12815" max="12815" width="9.375" style="221" customWidth="1"/>
    <col min="12816" max="13056" width="10.375" style="221"/>
    <col min="13057" max="13057" width="18.25" style="221" customWidth="1"/>
    <col min="13058" max="13058" width="14.5" style="221" customWidth="1"/>
    <col min="13059" max="13059" width="1.5" style="221" customWidth="1"/>
    <col min="13060" max="13060" width="14.5" style="221" customWidth="1"/>
    <col min="13061" max="13061" width="1.5" style="221" customWidth="1"/>
    <col min="13062" max="13062" width="14.5" style="221" customWidth="1"/>
    <col min="13063" max="13063" width="1.5" style="221" customWidth="1"/>
    <col min="13064" max="13064" width="14.5" style="221" customWidth="1"/>
    <col min="13065" max="13065" width="1.5" style="221" customWidth="1"/>
    <col min="13066" max="13070" width="9.125" style="221" customWidth="1"/>
    <col min="13071" max="13071" width="9.375" style="221" customWidth="1"/>
    <col min="13072" max="13312" width="10.375" style="221"/>
    <col min="13313" max="13313" width="18.25" style="221" customWidth="1"/>
    <col min="13314" max="13314" width="14.5" style="221" customWidth="1"/>
    <col min="13315" max="13315" width="1.5" style="221" customWidth="1"/>
    <col min="13316" max="13316" width="14.5" style="221" customWidth="1"/>
    <col min="13317" max="13317" width="1.5" style="221" customWidth="1"/>
    <col min="13318" max="13318" width="14.5" style="221" customWidth="1"/>
    <col min="13319" max="13319" width="1.5" style="221" customWidth="1"/>
    <col min="13320" max="13320" width="14.5" style="221" customWidth="1"/>
    <col min="13321" max="13321" width="1.5" style="221" customWidth="1"/>
    <col min="13322" max="13326" width="9.125" style="221" customWidth="1"/>
    <col min="13327" max="13327" width="9.375" style="221" customWidth="1"/>
    <col min="13328" max="13568" width="10.375" style="221"/>
    <col min="13569" max="13569" width="18.25" style="221" customWidth="1"/>
    <col min="13570" max="13570" width="14.5" style="221" customWidth="1"/>
    <col min="13571" max="13571" width="1.5" style="221" customWidth="1"/>
    <col min="13572" max="13572" width="14.5" style="221" customWidth="1"/>
    <col min="13573" max="13573" width="1.5" style="221" customWidth="1"/>
    <col min="13574" max="13574" width="14.5" style="221" customWidth="1"/>
    <col min="13575" max="13575" width="1.5" style="221" customWidth="1"/>
    <col min="13576" max="13576" width="14.5" style="221" customWidth="1"/>
    <col min="13577" max="13577" width="1.5" style="221" customWidth="1"/>
    <col min="13578" max="13582" width="9.125" style="221" customWidth="1"/>
    <col min="13583" max="13583" width="9.375" style="221" customWidth="1"/>
    <col min="13584" max="13824" width="10.375" style="221"/>
    <col min="13825" max="13825" width="18.25" style="221" customWidth="1"/>
    <col min="13826" max="13826" width="14.5" style="221" customWidth="1"/>
    <col min="13827" max="13827" width="1.5" style="221" customWidth="1"/>
    <col min="13828" max="13828" width="14.5" style="221" customWidth="1"/>
    <col min="13829" max="13829" width="1.5" style="221" customWidth="1"/>
    <col min="13830" max="13830" width="14.5" style="221" customWidth="1"/>
    <col min="13831" max="13831" width="1.5" style="221" customWidth="1"/>
    <col min="13832" max="13832" width="14.5" style="221" customWidth="1"/>
    <col min="13833" max="13833" width="1.5" style="221" customWidth="1"/>
    <col min="13834" max="13838" width="9.125" style="221" customWidth="1"/>
    <col min="13839" max="13839" width="9.375" style="221" customWidth="1"/>
    <col min="13840" max="14080" width="10.375" style="221"/>
    <col min="14081" max="14081" width="18.25" style="221" customWidth="1"/>
    <col min="14082" max="14082" width="14.5" style="221" customWidth="1"/>
    <col min="14083" max="14083" width="1.5" style="221" customWidth="1"/>
    <col min="14084" max="14084" width="14.5" style="221" customWidth="1"/>
    <col min="14085" max="14085" width="1.5" style="221" customWidth="1"/>
    <col min="14086" max="14086" width="14.5" style="221" customWidth="1"/>
    <col min="14087" max="14087" width="1.5" style="221" customWidth="1"/>
    <col min="14088" max="14088" width="14.5" style="221" customWidth="1"/>
    <col min="14089" max="14089" width="1.5" style="221" customWidth="1"/>
    <col min="14090" max="14094" width="9.125" style="221" customWidth="1"/>
    <col min="14095" max="14095" width="9.375" style="221" customWidth="1"/>
    <col min="14096" max="14336" width="10.375" style="221"/>
    <col min="14337" max="14337" width="18.25" style="221" customWidth="1"/>
    <col min="14338" max="14338" width="14.5" style="221" customWidth="1"/>
    <col min="14339" max="14339" width="1.5" style="221" customWidth="1"/>
    <col min="14340" max="14340" width="14.5" style="221" customWidth="1"/>
    <col min="14341" max="14341" width="1.5" style="221" customWidth="1"/>
    <col min="14342" max="14342" width="14.5" style="221" customWidth="1"/>
    <col min="14343" max="14343" width="1.5" style="221" customWidth="1"/>
    <col min="14344" max="14344" width="14.5" style="221" customWidth="1"/>
    <col min="14345" max="14345" width="1.5" style="221" customWidth="1"/>
    <col min="14346" max="14350" width="9.125" style="221" customWidth="1"/>
    <col min="14351" max="14351" width="9.375" style="221" customWidth="1"/>
    <col min="14352" max="14592" width="10.375" style="221"/>
    <col min="14593" max="14593" width="18.25" style="221" customWidth="1"/>
    <col min="14594" max="14594" width="14.5" style="221" customWidth="1"/>
    <col min="14595" max="14595" width="1.5" style="221" customWidth="1"/>
    <col min="14596" max="14596" width="14.5" style="221" customWidth="1"/>
    <col min="14597" max="14597" width="1.5" style="221" customWidth="1"/>
    <col min="14598" max="14598" width="14.5" style="221" customWidth="1"/>
    <col min="14599" max="14599" width="1.5" style="221" customWidth="1"/>
    <col min="14600" max="14600" width="14.5" style="221" customWidth="1"/>
    <col min="14601" max="14601" width="1.5" style="221" customWidth="1"/>
    <col min="14602" max="14606" width="9.125" style="221" customWidth="1"/>
    <col min="14607" max="14607" width="9.375" style="221" customWidth="1"/>
    <col min="14608" max="14848" width="10.375" style="221"/>
    <col min="14849" max="14849" width="18.25" style="221" customWidth="1"/>
    <col min="14850" max="14850" width="14.5" style="221" customWidth="1"/>
    <col min="14851" max="14851" width="1.5" style="221" customWidth="1"/>
    <col min="14852" max="14852" width="14.5" style="221" customWidth="1"/>
    <col min="14853" max="14853" width="1.5" style="221" customWidth="1"/>
    <col min="14854" max="14854" width="14.5" style="221" customWidth="1"/>
    <col min="14855" max="14855" width="1.5" style="221" customWidth="1"/>
    <col min="14856" max="14856" width="14.5" style="221" customWidth="1"/>
    <col min="14857" max="14857" width="1.5" style="221" customWidth="1"/>
    <col min="14858" max="14862" width="9.125" style="221" customWidth="1"/>
    <col min="14863" max="14863" width="9.375" style="221" customWidth="1"/>
    <col min="14864" max="15104" width="10.375" style="221"/>
    <col min="15105" max="15105" width="18.25" style="221" customWidth="1"/>
    <col min="15106" max="15106" width="14.5" style="221" customWidth="1"/>
    <col min="15107" max="15107" width="1.5" style="221" customWidth="1"/>
    <col min="15108" max="15108" width="14.5" style="221" customWidth="1"/>
    <col min="15109" max="15109" width="1.5" style="221" customWidth="1"/>
    <col min="15110" max="15110" width="14.5" style="221" customWidth="1"/>
    <col min="15111" max="15111" width="1.5" style="221" customWidth="1"/>
    <col min="15112" max="15112" width="14.5" style="221" customWidth="1"/>
    <col min="15113" max="15113" width="1.5" style="221" customWidth="1"/>
    <col min="15114" max="15118" width="9.125" style="221" customWidth="1"/>
    <col min="15119" max="15119" width="9.375" style="221" customWidth="1"/>
    <col min="15120" max="15360" width="10.375" style="221"/>
    <col min="15361" max="15361" width="18.25" style="221" customWidth="1"/>
    <col min="15362" max="15362" width="14.5" style="221" customWidth="1"/>
    <col min="15363" max="15363" width="1.5" style="221" customWidth="1"/>
    <col min="15364" max="15364" width="14.5" style="221" customWidth="1"/>
    <col min="15365" max="15365" width="1.5" style="221" customWidth="1"/>
    <col min="15366" max="15366" width="14.5" style="221" customWidth="1"/>
    <col min="15367" max="15367" width="1.5" style="221" customWidth="1"/>
    <col min="15368" max="15368" width="14.5" style="221" customWidth="1"/>
    <col min="15369" max="15369" width="1.5" style="221" customWidth="1"/>
    <col min="15370" max="15374" width="9.125" style="221" customWidth="1"/>
    <col min="15375" max="15375" width="9.375" style="221" customWidth="1"/>
    <col min="15376" max="15616" width="10.375" style="221"/>
    <col min="15617" max="15617" width="18.25" style="221" customWidth="1"/>
    <col min="15618" max="15618" width="14.5" style="221" customWidth="1"/>
    <col min="15619" max="15619" width="1.5" style="221" customWidth="1"/>
    <col min="15620" max="15620" width="14.5" style="221" customWidth="1"/>
    <col min="15621" max="15621" width="1.5" style="221" customWidth="1"/>
    <col min="15622" max="15622" width="14.5" style="221" customWidth="1"/>
    <col min="15623" max="15623" width="1.5" style="221" customWidth="1"/>
    <col min="15624" max="15624" width="14.5" style="221" customWidth="1"/>
    <col min="15625" max="15625" width="1.5" style="221" customWidth="1"/>
    <col min="15626" max="15630" width="9.125" style="221" customWidth="1"/>
    <col min="15631" max="15631" width="9.375" style="221" customWidth="1"/>
    <col min="15632" max="15872" width="10.375" style="221"/>
    <col min="15873" max="15873" width="18.25" style="221" customWidth="1"/>
    <col min="15874" max="15874" width="14.5" style="221" customWidth="1"/>
    <col min="15875" max="15875" width="1.5" style="221" customWidth="1"/>
    <col min="15876" max="15876" width="14.5" style="221" customWidth="1"/>
    <col min="15877" max="15877" width="1.5" style="221" customWidth="1"/>
    <col min="15878" max="15878" width="14.5" style="221" customWidth="1"/>
    <col min="15879" max="15879" width="1.5" style="221" customWidth="1"/>
    <col min="15880" max="15880" width="14.5" style="221" customWidth="1"/>
    <col min="15881" max="15881" width="1.5" style="221" customWidth="1"/>
    <col min="15882" max="15886" width="9.125" style="221" customWidth="1"/>
    <col min="15887" max="15887" width="9.375" style="221" customWidth="1"/>
    <col min="15888" max="16128" width="10.375" style="221"/>
    <col min="16129" max="16129" width="18.25" style="221" customWidth="1"/>
    <col min="16130" max="16130" width="14.5" style="221" customWidth="1"/>
    <col min="16131" max="16131" width="1.5" style="221" customWidth="1"/>
    <col min="16132" max="16132" width="14.5" style="221" customWidth="1"/>
    <col min="16133" max="16133" width="1.5" style="221" customWidth="1"/>
    <col min="16134" max="16134" width="14.5" style="221" customWidth="1"/>
    <col min="16135" max="16135" width="1.5" style="221" customWidth="1"/>
    <col min="16136" max="16136" width="14.5" style="221" customWidth="1"/>
    <col min="16137" max="16137" width="1.5" style="221" customWidth="1"/>
    <col min="16138" max="16142" width="9.125" style="221" customWidth="1"/>
    <col min="16143" max="16143" width="9.375" style="221" customWidth="1"/>
    <col min="16144" max="16384" width="10.375" style="221"/>
  </cols>
  <sheetData>
    <row r="1" spans="1:17" s="308" customFormat="1" ht="20.25" customHeight="1">
      <c r="A1" s="333" t="s">
        <v>223</v>
      </c>
      <c r="B1" s="334"/>
      <c r="C1" s="333"/>
      <c r="D1" s="333"/>
      <c r="E1" s="333"/>
    </row>
    <row r="2" spans="1:17" s="308" customFormat="1" ht="13.5" thickBot="1">
      <c r="B2" s="335" t="s">
        <v>224</v>
      </c>
      <c r="C2" s="335"/>
      <c r="D2" s="335"/>
      <c r="E2" s="335"/>
      <c r="F2" s="335"/>
      <c r="G2" s="335"/>
    </row>
    <row r="3" spans="1:17" s="308" customFormat="1" ht="27.75" customHeight="1">
      <c r="A3" s="336" t="s">
        <v>225</v>
      </c>
      <c r="B3" s="337" t="s">
        <v>226</v>
      </c>
      <c r="C3" s="338"/>
      <c r="D3" s="337" t="s">
        <v>227</v>
      </c>
      <c r="E3" s="338"/>
      <c r="F3" s="339" t="s">
        <v>228</v>
      </c>
      <c r="G3" s="340"/>
      <c r="H3" s="341"/>
      <c r="I3" s="341"/>
    </row>
    <row r="4" spans="1:17" s="308" customFormat="1" ht="18.75" customHeight="1">
      <c r="A4" s="342" t="s">
        <v>229</v>
      </c>
      <c r="B4" s="343">
        <v>13061</v>
      </c>
      <c r="C4" s="344"/>
      <c r="D4" s="345">
        <v>34763</v>
      </c>
      <c r="E4" s="344"/>
      <c r="F4" s="345">
        <v>6575</v>
      </c>
      <c r="G4" s="346"/>
      <c r="H4" s="345"/>
      <c r="I4" s="346"/>
    </row>
    <row r="5" spans="1:17" s="308" customFormat="1" ht="18.75" customHeight="1">
      <c r="A5" s="342">
        <v>5</v>
      </c>
      <c r="B5" s="343">
        <v>13240</v>
      </c>
      <c r="C5" s="347"/>
      <c r="D5" s="345">
        <v>32815</v>
      </c>
      <c r="E5" s="347"/>
      <c r="F5" s="345">
        <v>7325</v>
      </c>
      <c r="G5" s="346"/>
      <c r="H5" s="345"/>
      <c r="I5" s="346"/>
    </row>
    <row r="6" spans="1:17" s="308" customFormat="1" ht="18.75" customHeight="1">
      <c r="A6" s="342">
        <v>10</v>
      </c>
      <c r="B6" s="343">
        <v>15224</v>
      </c>
      <c r="C6" s="347"/>
      <c r="D6" s="345">
        <v>34598</v>
      </c>
      <c r="E6" s="347"/>
      <c r="F6" s="345">
        <v>9742</v>
      </c>
      <c r="G6" s="346"/>
      <c r="H6" s="345"/>
      <c r="I6" s="346"/>
    </row>
    <row r="7" spans="1:17" s="308" customFormat="1" ht="18.75" customHeight="1">
      <c r="A7" s="342">
        <v>15</v>
      </c>
      <c r="B7" s="343">
        <v>18346</v>
      </c>
      <c r="C7" s="347"/>
      <c r="D7" s="345">
        <v>39823</v>
      </c>
      <c r="E7" s="347"/>
      <c r="F7" s="345">
        <v>11820</v>
      </c>
      <c r="G7" s="346"/>
      <c r="H7" s="345"/>
      <c r="I7" s="346"/>
    </row>
    <row r="8" spans="1:17" s="308" customFormat="1" ht="18.75" customHeight="1">
      <c r="A8" s="348">
        <v>20</v>
      </c>
      <c r="B8" s="343">
        <v>16087</v>
      </c>
      <c r="C8" s="347"/>
      <c r="D8" s="345">
        <v>29544</v>
      </c>
      <c r="E8" s="347"/>
      <c r="F8" s="345" t="s">
        <v>221</v>
      </c>
      <c r="G8" s="347"/>
      <c r="H8" s="345"/>
      <c r="I8" s="347"/>
      <c r="J8" s="349"/>
      <c r="K8" s="349"/>
      <c r="L8" s="349"/>
      <c r="M8" s="349"/>
      <c r="N8" s="349"/>
      <c r="O8" s="349"/>
      <c r="P8" s="349"/>
      <c r="Q8" s="349"/>
    </row>
    <row r="9" spans="1:17" s="308" customFormat="1" ht="18.75" customHeight="1">
      <c r="A9" s="348">
        <v>23</v>
      </c>
      <c r="B9" s="343">
        <v>16240</v>
      </c>
      <c r="C9" s="347"/>
      <c r="D9" s="345">
        <v>29924</v>
      </c>
      <c r="E9" s="347"/>
      <c r="F9" s="350" t="s">
        <v>221</v>
      </c>
      <c r="G9" s="347"/>
      <c r="H9" s="350"/>
      <c r="I9" s="347"/>
      <c r="J9" s="349"/>
      <c r="K9" s="349"/>
      <c r="L9" s="349"/>
      <c r="M9" s="349"/>
      <c r="N9" s="349"/>
      <c r="O9" s="349"/>
      <c r="P9" s="349"/>
      <c r="Q9" s="349"/>
    </row>
    <row r="10" spans="1:17" s="308" customFormat="1" ht="18.75" customHeight="1">
      <c r="A10" s="348">
        <v>24</v>
      </c>
      <c r="B10" s="343">
        <v>16249</v>
      </c>
      <c r="C10" s="347"/>
      <c r="D10" s="345">
        <v>29599</v>
      </c>
      <c r="E10" s="347"/>
      <c r="F10" s="350" t="s">
        <v>220</v>
      </c>
      <c r="G10" s="347"/>
      <c r="H10" s="350"/>
      <c r="I10" s="347"/>
      <c r="J10" s="351"/>
      <c r="K10" s="351"/>
      <c r="L10" s="351"/>
      <c r="M10" s="351"/>
      <c r="N10" s="351"/>
      <c r="O10" s="351"/>
      <c r="P10" s="351"/>
      <c r="Q10" s="351"/>
    </row>
    <row r="11" spans="1:17" s="308" customFormat="1" ht="18.75" customHeight="1">
      <c r="A11" s="348">
        <v>25</v>
      </c>
      <c r="B11" s="343">
        <v>16315</v>
      </c>
      <c r="C11" s="347"/>
      <c r="D11" s="345">
        <v>29393</v>
      </c>
      <c r="E11" s="347"/>
      <c r="F11" s="350" t="s">
        <v>221</v>
      </c>
      <c r="G11" s="347"/>
      <c r="H11" s="350"/>
      <c r="I11" s="347"/>
      <c r="J11" s="351"/>
      <c r="K11" s="351"/>
      <c r="L11" s="351"/>
      <c r="M11" s="351"/>
      <c r="N11" s="351"/>
      <c r="O11" s="351"/>
      <c r="P11" s="351"/>
      <c r="Q11" s="351"/>
    </row>
    <row r="12" spans="1:17" s="308" customFormat="1" ht="18.75" customHeight="1">
      <c r="A12" s="348">
        <v>26</v>
      </c>
      <c r="B12" s="343">
        <v>16202</v>
      </c>
      <c r="C12" s="347"/>
      <c r="D12" s="345">
        <v>28871</v>
      </c>
      <c r="E12" s="347"/>
      <c r="F12" s="350" t="s">
        <v>220</v>
      </c>
      <c r="G12" s="347"/>
      <c r="H12" s="350"/>
      <c r="I12" s="347"/>
      <c r="J12" s="351"/>
      <c r="K12" s="351"/>
      <c r="L12" s="351"/>
      <c r="M12" s="351"/>
      <c r="N12" s="351"/>
      <c r="O12" s="351"/>
      <c r="P12" s="351"/>
      <c r="Q12" s="351"/>
    </row>
    <row r="13" spans="1:17" s="308" customFormat="1" ht="18.75" customHeight="1" thickBot="1">
      <c r="A13" s="352">
        <v>27</v>
      </c>
      <c r="B13" s="343">
        <v>16076</v>
      </c>
      <c r="C13" s="353"/>
      <c r="D13" s="345">
        <v>28301</v>
      </c>
      <c r="E13" s="353"/>
      <c r="F13" s="350" t="s">
        <v>230</v>
      </c>
      <c r="G13" s="354"/>
      <c r="H13" s="350"/>
      <c r="I13" s="347"/>
      <c r="J13" s="351"/>
      <c r="K13" s="351"/>
      <c r="L13" s="351"/>
      <c r="M13" s="351"/>
      <c r="N13" s="351"/>
      <c r="O13" s="351"/>
      <c r="P13" s="351"/>
      <c r="Q13" s="351"/>
    </row>
    <row r="14" spans="1:17" s="308" customFormat="1" ht="14.25" customHeight="1">
      <c r="A14" s="355" t="s">
        <v>169</v>
      </c>
      <c r="B14" s="356"/>
      <c r="C14" s="357"/>
      <c r="D14" s="358"/>
      <c r="E14" s="358"/>
      <c r="F14" s="358"/>
      <c r="G14" s="359"/>
      <c r="H14" s="359"/>
      <c r="I14" s="359"/>
      <c r="J14" s="360"/>
      <c r="K14" s="360"/>
      <c r="L14" s="360"/>
      <c r="M14" s="360"/>
      <c r="N14" s="360"/>
      <c r="O14" s="360"/>
    </row>
    <row r="15" spans="1:17" s="308" customFormat="1" ht="13.5" customHeight="1">
      <c r="B15" s="361"/>
      <c r="J15" s="360"/>
      <c r="K15" s="360"/>
      <c r="L15" s="360"/>
      <c r="M15" s="360"/>
      <c r="N15" s="360"/>
      <c r="O15" s="360"/>
    </row>
    <row r="16" spans="1:17" s="308" customFormat="1" ht="20.25" customHeight="1">
      <c r="A16" s="362" t="s">
        <v>231</v>
      </c>
      <c r="B16" s="334"/>
      <c r="C16" s="362"/>
      <c r="J16" s="363"/>
      <c r="K16" s="363"/>
      <c r="L16" s="363"/>
      <c r="M16" s="360"/>
      <c r="N16" s="360"/>
      <c r="O16" s="360"/>
    </row>
    <row r="17" spans="1:25" s="308" customFormat="1" ht="13.5" thickBot="1">
      <c r="B17" s="364"/>
      <c r="C17" s="365"/>
      <c r="D17" s="366"/>
      <c r="E17" s="367"/>
      <c r="F17" s="359"/>
      <c r="G17" s="367"/>
      <c r="H17" s="359"/>
      <c r="I17" s="368" t="s">
        <v>232</v>
      </c>
      <c r="J17" s="360"/>
      <c r="K17" s="360"/>
      <c r="L17" s="360"/>
      <c r="M17" s="360"/>
      <c r="N17" s="360"/>
      <c r="O17" s="360"/>
    </row>
    <row r="18" spans="1:25" s="308" customFormat="1" ht="19.5" customHeight="1">
      <c r="A18" s="369" t="s">
        <v>233</v>
      </c>
      <c r="B18" s="370" t="s">
        <v>234</v>
      </c>
      <c r="C18" s="371"/>
      <c r="D18" s="370">
        <v>25</v>
      </c>
      <c r="E18" s="371"/>
      <c r="F18" s="370">
        <v>26</v>
      </c>
      <c r="G18" s="372"/>
      <c r="H18" s="370">
        <v>27</v>
      </c>
      <c r="I18" s="372"/>
    </row>
    <row r="19" spans="1:25" s="308" customFormat="1" ht="24" customHeight="1">
      <c r="A19" s="373" t="s">
        <v>235</v>
      </c>
      <c r="B19" s="374">
        <v>286439</v>
      </c>
      <c r="C19" s="375"/>
      <c r="D19" s="374">
        <v>292558</v>
      </c>
      <c r="E19" s="375"/>
      <c r="F19" s="374">
        <v>310496</v>
      </c>
      <c r="G19" s="375"/>
      <c r="H19" s="374">
        <v>327248</v>
      </c>
      <c r="I19" s="375"/>
    </row>
    <row r="20" spans="1:25" s="308" customFormat="1" ht="25.5" customHeight="1" thickBot="1">
      <c r="A20" s="376" t="s">
        <v>236</v>
      </c>
      <c r="B20" s="377">
        <v>97537</v>
      </c>
      <c r="C20" s="378"/>
      <c r="D20" s="377">
        <v>98729</v>
      </c>
      <c r="E20" s="378"/>
      <c r="F20" s="377">
        <v>98425</v>
      </c>
      <c r="G20" s="378"/>
      <c r="H20" s="377">
        <v>96463</v>
      </c>
      <c r="I20" s="378"/>
    </row>
    <row r="21" spans="1:25" s="308" customFormat="1" ht="14.25" customHeight="1">
      <c r="A21" s="379" t="s">
        <v>169</v>
      </c>
      <c r="J21" s="380"/>
      <c r="K21" s="360"/>
      <c r="L21" s="360"/>
      <c r="M21" s="360"/>
      <c r="N21" s="381"/>
      <c r="O21" s="381"/>
    </row>
    <row r="22" spans="1:25" s="308" customFormat="1" ht="14.25" customHeight="1">
      <c r="A22" s="379" t="s">
        <v>237</v>
      </c>
      <c r="J22" s="380"/>
      <c r="K22" s="360"/>
      <c r="L22" s="360"/>
      <c r="M22" s="360"/>
      <c r="N22" s="381"/>
      <c r="O22" s="381"/>
    </row>
    <row r="23" spans="1:25" s="308" customFormat="1" ht="12" customHeight="1">
      <c r="J23" s="380"/>
      <c r="K23" s="360"/>
      <c r="L23" s="360"/>
      <c r="M23" s="360"/>
      <c r="N23" s="381"/>
      <c r="O23" s="381"/>
    </row>
    <row r="24" spans="1:25" s="308" customFormat="1" ht="17.25">
      <c r="A24" s="362" t="s">
        <v>238</v>
      </c>
      <c r="P24" s="382"/>
      <c r="Q24" s="360"/>
      <c r="R24" s="360"/>
      <c r="S24" s="380"/>
      <c r="T24" s="380"/>
      <c r="U24" s="360"/>
      <c r="V24" s="360"/>
      <c r="W24" s="360"/>
      <c r="X24" s="381"/>
      <c r="Y24" s="381"/>
    </row>
    <row r="25" spans="1:25" s="308" customFormat="1" ht="6" customHeight="1">
      <c r="A25" s="362"/>
      <c r="P25" s="382"/>
      <c r="Q25" s="360"/>
      <c r="R25" s="360"/>
      <c r="S25" s="380"/>
      <c r="T25" s="380"/>
      <c r="U25" s="360"/>
      <c r="V25" s="360"/>
      <c r="W25" s="360"/>
      <c r="X25" s="381"/>
      <c r="Y25" s="381"/>
    </row>
    <row r="26" spans="1:25" s="308" customFormat="1" ht="15" thickBot="1">
      <c r="A26" s="383" t="s">
        <v>149</v>
      </c>
      <c r="B26" s="384"/>
      <c r="C26" s="384"/>
      <c r="E26" s="384"/>
      <c r="G26" s="384"/>
      <c r="I26" s="385" t="s">
        <v>239</v>
      </c>
      <c r="P26" s="382"/>
      <c r="Q26" s="360"/>
      <c r="R26" s="360"/>
      <c r="S26" s="380"/>
      <c r="T26" s="380"/>
      <c r="U26" s="360"/>
      <c r="V26" s="360"/>
      <c r="W26" s="360"/>
      <c r="X26" s="381"/>
      <c r="Y26" s="381"/>
    </row>
    <row r="27" spans="1:25" s="308" customFormat="1" ht="13.5">
      <c r="A27" s="386" t="s">
        <v>240</v>
      </c>
      <c r="B27" s="387" t="s">
        <v>234</v>
      </c>
      <c r="C27" s="388"/>
      <c r="D27" s="387">
        <v>25</v>
      </c>
      <c r="E27" s="388"/>
      <c r="F27" s="387">
        <v>26</v>
      </c>
      <c r="G27" s="389"/>
      <c r="H27" s="387">
        <v>27</v>
      </c>
      <c r="I27" s="389"/>
      <c r="P27" s="382"/>
      <c r="Q27" s="360"/>
      <c r="R27" s="360"/>
      <c r="S27" s="360"/>
      <c r="T27" s="360"/>
      <c r="U27" s="360"/>
      <c r="V27" s="360"/>
      <c r="W27" s="360"/>
      <c r="X27" s="381"/>
      <c r="Y27" s="381"/>
    </row>
    <row r="28" spans="1:25" s="308" customFormat="1" ht="13.5">
      <c r="A28" s="390" t="s">
        <v>241</v>
      </c>
      <c r="B28" s="391"/>
      <c r="C28" s="392"/>
      <c r="D28" s="391"/>
      <c r="E28" s="392"/>
      <c r="F28" s="391"/>
      <c r="G28" s="393"/>
      <c r="H28" s="391"/>
      <c r="I28" s="393"/>
      <c r="P28" s="394"/>
      <c r="Q28" s="360"/>
      <c r="R28" s="360"/>
      <c r="S28" s="360"/>
      <c r="T28" s="360"/>
      <c r="U28" s="360"/>
      <c r="V28" s="360"/>
      <c r="W28" s="360"/>
      <c r="X28" s="381"/>
      <c r="Y28" s="381"/>
    </row>
    <row r="29" spans="1:25" s="308" customFormat="1" ht="18.75" customHeight="1">
      <c r="A29" s="395" t="s">
        <v>242</v>
      </c>
      <c r="B29" s="396">
        <v>3893821684</v>
      </c>
      <c r="C29" s="397"/>
      <c r="D29" s="396">
        <v>4039270423</v>
      </c>
      <c r="E29" s="397"/>
      <c r="F29" s="345">
        <v>4199413966</v>
      </c>
      <c r="G29" s="397"/>
      <c r="H29" s="345">
        <v>4470177827</v>
      </c>
      <c r="I29" s="397"/>
      <c r="P29" s="359"/>
      <c r="Q29" s="398"/>
      <c r="R29" s="359"/>
      <c r="S29" s="359"/>
      <c r="T29" s="359"/>
      <c r="U29" s="359"/>
      <c r="V29" s="359"/>
      <c r="W29" s="359"/>
    </row>
    <row r="30" spans="1:25" s="308" customFormat="1" ht="18.75" customHeight="1">
      <c r="A30" s="399" t="s">
        <v>243</v>
      </c>
      <c r="B30" s="396">
        <v>25352990</v>
      </c>
      <c r="C30" s="397"/>
      <c r="D30" s="396">
        <v>63954000</v>
      </c>
      <c r="E30" s="397"/>
      <c r="F30" s="345">
        <v>80392000</v>
      </c>
      <c r="G30" s="397"/>
      <c r="H30" s="345">
        <v>0</v>
      </c>
      <c r="I30" s="397"/>
      <c r="P30" s="382"/>
      <c r="Q30" s="342"/>
      <c r="R30" s="342"/>
      <c r="S30" s="342"/>
      <c r="T30" s="342"/>
      <c r="U30" s="342"/>
      <c r="V30" s="342"/>
      <c r="W30" s="342"/>
    </row>
    <row r="31" spans="1:25" s="308" customFormat="1" ht="18.75" customHeight="1">
      <c r="A31" s="399" t="s">
        <v>244</v>
      </c>
      <c r="B31" s="396">
        <v>1791285599</v>
      </c>
      <c r="C31" s="397"/>
      <c r="D31" s="396">
        <v>1854922095</v>
      </c>
      <c r="E31" s="397"/>
      <c r="F31" s="345">
        <v>1960597633</v>
      </c>
      <c r="G31" s="397"/>
      <c r="H31" s="345">
        <v>1936796248</v>
      </c>
      <c r="I31" s="397"/>
      <c r="P31" s="382"/>
      <c r="Q31" s="360"/>
      <c r="R31" s="360"/>
      <c r="S31" s="360"/>
      <c r="T31" s="360"/>
      <c r="U31" s="360"/>
      <c r="V31" s="360"/>
      <c r="W31" s="360"/>
    </row>
    <row r="32" spans="1:25" s="308" customFormat="1" ht="18.75" customHeight="1">
      <c r="A32" s="399" t="s">
        <v>245</v>
      </c>
      <c r="B32" s="396">
        <v>1233813117</v>
      </c>
      <c r="C32" s="397"/>
      <c r="D32" s="396">
        <v>1204576791</v>
      </c>
      <c r="E32" s="397"/>
      <c r="F32" s="345">
        <v>1300451211</v>
      </c>
      <c r="G32" s="397"/>
      <c r="H32" s="345">
        <v>1300634087</v>
      </c>
      <c r="I32" s="397"/>
      <c r="P32" s="382"/>
      <c r="Q32" s="360"/>
      <c r="R32" s="360"/>
      <c r="S32" s="360"/>
      <c r="T32" s="360"/>
      <c r="U32" s="360"/>
      <c r="V32" s="360"/>
      <c r="W32" s="360"/>
    </row>
    <row r="33" spans="1:23" s="308" customFormat="1" ht="18.75" customHeight="1">
      <c r="A33" s="399" t="s">
        <v>246</v>
      </c>
      <c r="B33" s="396">
        <v>1154449596</v>
      </c>
      <c r="C33" s="397"/>
      <c r="D33" s="396">
        <v>1200640421</v>
      </c>
      <c r="E33" s="397"/>
      <c r="F33" s="345">
        <v>1235226797</v>
      </c>
      <c r="G33" s="397"/>
      <c r="H33" s="345">
        <v>1247540157</v>
      </c>
      <c r="I33" s="397"/>
      <c r="P33" s="382"/>
      <c r="Q33" s="360"/>
      <c r="R33" s="360"/>
      <c r="S33" s="360"/>
      <c r="T33" s="360"/>
      <c r="U33" s="360"/>
      <c r="V33" s="360"/>
      <c r="W33" s="360"/>
    </row>
    <row r="34" spans="1:23" s="308" customFormat="1" ht="18.75" customHeight="1">
      <c r="A34" s="399" t="s">
        <v>247</v>
      </c>
      <c r="B34" s="396">
        <v>23538000</v>
      </c>
      <c r="C34" s="397"/>
      <c r="D34" s="396">
        <v>23661000</v>
      </c>
      <c r="E34" s="397"/>
      <c r="F34" s="345">
        <v>23202000</v>
      </c>
      <c r="G34" s="397"/>
      <c r="H34" s="345">
        <v>25457000</v>
      </c>
      <c r="I34" s="397"/>
      <c r="P34" s="382"/>
      <c r="Q34" s="363"/>
      <c r="R34" s="359"/>
      <c r="S34" s="400"/>
      <c r="T34" s="400"/>
      <c r="U34" s="363"/>
      <c r="V34" s="400"/>
      <c r="W34" s="359"/>
    </row>
    <row r="35" spans="1:23" s="308" customFormat="1" ht="18.75" customHeight="1">
      <c r="A35" s="399" t="s">
        <v>248</v>
      </c>
      <c r="B35" s="396">
        <v>81652213</v>
      </c>
      <c r="C35" s="397"/>
      <c r="D35" s="396">
        <v>14556978</v>
      </c>
      <c r="E35" s="397"/>
      <c r="F35" s="345">
        <v>7181373</v>
      </c>
      <c r="G35" s="397"/>
      <c r="H35" s="345">
        <v>186078034</v>
      </c>
      <c r="I35" s="397"/>
      <c r="P35" s="382"/>
      <c r="Q35" s="363"/>
      <c r="R35" s="359"/>
      <c r="S35" s="400"/>
      <c r="T35" s="400"/>
      <c r="U35" s="363"/>
      <c r="V35" s="400"/>
      <c r="W35" s="359"/>
    </row>
    <row r="36" spans="1:23" s="308" customFormat="1" ht="18.75" customHeight="1" thickBot="1">
      <c r="A36" s="401" t="s">
        <v>249</v>
      </c>
      <c r="B36" s="402">
        <v>12551712</v>
      </c>
      <c r="C36" s="403"/>
      <c r="D36" s="402">
        <v>12597414</v>
      </c>
      <c r="E36" s="403"/>
      <c r="F36" s="404">
        <v>7583158</v>
      </c>
      <c r="G36" s="403"/>
      <c r="H36" s="404">
        <v>6938207</v>
      </c>
      <c r="I36" s="403"/>
      <c r="P36" s="382"/>
      <c r="Q36" s="363"/>
      <c r="R36" s="360"/>
      <c r="S36" s="360"/>
      <c r="T36" s="360"/>
      <c r="U36" s="360"/>
      <c r="V36" s="360"/>
      <c r="W36" s="360"/>
    </row>
    <row r="37" spans="1:23" s="308" customFormat="1" ht="18.75" customHeight="1" thickTop="1" thickBot="1">
      <c r="A37" s="405" t="s">
        <v>250</v>
      </c>
      <c r="B37" s="406">
        <f>SUM(B29:B36)</f>
        <v>8216464911</v>
      </c>
      <c r="C37" s="407"/>
      <c r="D37" s="406">
        <f>SUM(D29:D36)</f>
        <v>8414179122</v>
      </c>
      <c r="E37" s="407"/>
      <c r="F37" s="406">
        <f>SUM(F29:F36)</f>
        <v>8814048138</v>
      </c>
      <c r="G37" s="407"/>
      <c r="H37" s="406">
        <f>SUM(H29:H36)</f>
        <v>9173621560</v>
      </c>
      <c r="I37" s="407"/>
      <c r="P37" s="382"/>
      <c r="Q37" s="363"/>
      <c r="R37" s="360"/>
      <c r="S37" s="360"/>
      <c r="T37" s="360"/>
      <c r="U37" s="360"/>
      <c r="V37" s="360"/>
      <c r="W37" s="360"/>
    </row>
    <row r="38" spans="1:23" s="308" customFormat="1" ht="8.25" customHeight="1">
      <c r="A38" s="382"/>
      <c r="P38" s="382"/>
      <c r="Q38" s="363"/>
      <c r="R38" s="360"/>
      <c r="S38" s="360"/>
      <c r="T38" s="360"/>
      <c r="U38" s="360"/>
      <c r="V38" s="360"/>
      <c r="W38" s="360"/>
    </row>
    <row r="39" spans="1:23" s="308" customFormat="1" ht="15" thickBot="1">
      <c r="A39" s="383" t="s">
        <v>159</v>
      </c>
      <c r="B39" s="384"/>
      <c r="C39" s="384"/>
      <c r="D39" s="384"/>
      <c r="E39" s="384"/>
      <c r="F39" s="384"/>
      <c r="G39" s="384"/>
      <c r="H39" s="384"/>
      <c r="I39" s="385" t="s">
        <v>239</v>
      </c>
      <c r="P39" s="394"/>
      <c r="Q39" s="360"/>
      <c r="R39" s="360"/>
      <c r="S39" s="360"/>
      <c r="T39" s="360"/>
      <c r="U39" s="360"/>
      <c r="V39" s="360"/>
      <c r="W39" s="360"/>
    </row>
    <row r="40" spans="1:23" s="308" customFormat="1" ht="13.5">
      <c r="A40" s="386" t="s">
        <v>240</v>
      </c>
      <c r="B40" s="387" t="s">
        <v>234</v>
      </c>
      <c r="C40" s="388"/>
      <c r="D40" s="387">
        <v>25</v>
      </c>
      <c r="E40" s="388"/>
      <c r="F40" s="387">
        <v>26</v>
      </c>
      <c r="G40" s="389"/>
      <c r="H40" s="387">
        <v>27</v>
      </c>
      <c r="I40" s="389"/>
      <c r="P40" s="394"/>
      <c r="Q40" s="360"/>
      <c r="R40" s="360"/>
      <c r="S40" s="360"/>
      <c r="T40" s="360"/>
      <c r="U40" s="360"/>
      <c r="V40" s="360"/>
      <c r="W40" s="360"/>
    </row>
    <row r="41" spans="1:23" s="308" customFormat="1" ht="13.5">
      <c r="A41" s="390" t="s">
        <v>241</v>
      </c>
      <c r="B41" s="391"/>
      <c r="C41" s="392"/>
      <c r="D41" s="391"/>
      <c r="E41" s="392"/>
      <c r="F41" s="391"/>
      <c r="G41" s="393"/>
      <c r="H41" s="391"/>
      <c r="I41" s="393"/>
      <c r="P41" s="366"/>
      <c r="Q41" s="359"/>
      <c r="R41" s="359"/>
      <c r="S41" s="359"/>
      <c r="T41" s="359"/>
      <c r="U41" s="359"/>
      <c r="V41" s="359"/>
      <c r="W41" s="359"/>
    </row>
    <row r="42" spans="1:23" s="308" customFormat="1" ht="18.75" customHeight="1">
      <c r="A42" s="395" t="s">
        <v>251</v>
      </c>
      <c r="B42" s="396">
        <v>176883981</v>
      </c>
      <c r="C42" s="397"/>
      <c r="D42" s="396">
        <v>173642763</v>
      </c>
      <c r="E42" s="397"/>
      <c r="F42" s="345">
        <v>184218293</v>
      </c>
      <c r="G42" s="397"/>
      <c r="H42" s="345">
        <v>195274760</v>
      </c>
      <c r="I42" s="397"/>
      <c r="P42" s="359"/>
      <c r="Q42" s="359"/>
      <c r="R42" s="359"/>
      <c r="S42" s="359"/>
      <c r="T42" s="359"/>
      <c r="U42" s="359"/>
      <c r="V42" s="359"/>
      <c r="W42" s="359"/>
    </row>
    <row r="43" spans="1:23" s="308" customFormat="1" ht="18.75" customHeight="1">
      <c r="A43" s="399" t="s">
        <v>252</v>
      </c>
      <c r="B43" s="396">
        <v>7872333144</v>
      </c>
      <c r="C43" s="397"/>
      <c r="D43" s="396">
        <v>8220098201</v>
      </c>
      <c r="E43" s="397"/>
      <c r="F43" s="345">
        <v>8431687081</v>
      </c>
      <c r="G43" s="397"/>
      <c r="H43" s="345">
        <v>8397533399</v>
      </c>
      <c r="I43" s="397"/>
      <c r="P43" s="390"/>
      <c r="Q43" s="398"/>
      <c r="R43" s="359"/>
      <c r="S43" s="359"/>
      <c r="T43" s="359"/>
      <c r="U43" s="359"/>
      <c r="V43" s="367"/>
      <c r="W43" s="367"/>
    </row>
    <row r="44" spans="1:23" s="308" customFormat="1" ht="18.75" customHeight="1">
      <c r="A44" s="399" t="s">
        <v>253</v>
      </c>
      <c r="B44" s="396" t="s">
        <v>254</v>
      </c>
      <c r="C44" s="397"/>
      <c r="D44" s="396" t="s">
        <v>255</v>
      </c>
      <c r="E44" s="397"/>
      <c r="F44" s="345" t="s">
        <v>14</v>
      </c>
      <c r="G44" s="397"/>
      <c r="H44" s="345" t="s">
        <v>14</v>
      </c>
      <c r="I44" s="397"/>
      <c r="P44" s="382"/>
      <c r="Q44" s="342"/>
      <c r="R44" s="342"/>
      <c r="S44" s="342"/>
      <c r="T44" s="342"/>
      <c r="U44" s="342"/>
      <c r="V44" s="342"/>
      <c r="W44" s="342"/>
    </row>
    <row r="45" spans="1:23" s="308" customFormat="1" ht="18.75" customHeight="1">
      <c r="A45" s="399" t="s">
        <v>256</v>
      </c>
      <c r="B45" s="396">
        <v>114093153</v>
      </c>
      <c r="C45" s="397"/>
      <c r="D45" s="396">
        <v>280363</v>
      </c>
      <c r="E45" s="397"/>
      <c r="F45" s="345">
        <v>180141</v>
      </c>
      <c r="G45" s="397"/>
      <c r="H45" s="345">
        <v>318877550</v>
      </c>
      <c r="I45" s="397"/>
      <c r="P45" s="382"/>
      <c r="Q45" s="360"/>
      <c r="R45" s="360"/>
      <c r="S45" s="360"/>
      <c r="T45" s="360"/>
      <c r="U45" s="360"/>
      <c r="V45" s="360"/>
      <c r="W45" s="360"/>
    </row>
    <row r="46" spans="1:23" s="308" customFormat="1" ht="18.75" customHeight="1" thickBot="1">
      <c r="A46" s="401" t="s">
        <v>249</v>
      </c>
      <c r="B46" s="402">
        <v>38597655</v>
      </c>
      <c r="C46" s="403"/>
      <c r="D46" s="402">
        <v>12976422</v>
      </c>
      <c r="E46" s="403"/>
      <c r="F46" s="404">
        <v>11884589</v>
      </c>
      <c r="G46" s="403"/>
      <c r="H46" s="404">
        <v>100323598</v>
      </c>
      <c r="I46" s="403"/>
      <c r="P46" s="382"/>
      <c r="Q46" s="360"/>
      <c r="R46" s="360"/>
      <c r="S46" s="360"/>
      <c r="T46" s="360"/>
      <c r="U46" s="360"/>
      <c r="V46" s="360"/>
      <c r="W46" s="360"/>
    </row>
    <row r="47" spans="1:23" s="308" customFormat="1" ht="18.75" customHeight="1" thickTop="1" thickBot="1">
      <c r="A47" s="405" t="s">
        <v>257</v>
      </c>
      <c r="B47" s="377">
        <f>SUM(B42:B46)</f>
        <v>8201907933</v>
      </c>
      <c r="C47" s="408"/>
      <c r="D47" s="377">
        <f>SUM(D42:D46)</f>
        <v>8406997749</v>
      </c>
      <c r="E47" s="408"/>
      <c r="F47" s="377">
        <f>SUM(F42:F46)</f>
        <v>8627970104</v>
      </c>
      <c r="G47" s="408"/>
      <c r="H47" s="377">
        <f>SUM(H42:H46)</f>
        <v>9012009307</v>
      </c>
      <c r="I47" s="408"/>
      <c r="P47" s="382"/>
      <c r="Q47" s="360"/>
      <c r="R47" s="360"/>
      <c r="S47" s="360"/>
      <c r="T47" s="360"/>
      <c r="U47" s="360"/>
      <c r="V47" s="360"/>
      <c r="W47" s="360"/>
    </row>
    <row r="48" spans="1:23" s="308" customFormat="1" ht="15.75" customHeight="1">
      <c r="A48" s="409" t="s">
        <v>258</v>
      </c>
      <c r="P48" s="382"/>
      <c r="Q48" s="360"/>
      <c r="R48" s="360"/>
      <c r="S48" s="360"/>
      <c r="T48" s="360"/>
      <c r="U48" s="360"/>
      <c r="V48" s="360"/>
      <c r="W48" s="360"/>
    </row>
    <row r="99" spans="10:15" ht="16.5" customHeight="1">
      <c r="J99" s="410"/>
      <c r="K99" s="410"/>
      <c r="L99" s="410"/>
      <c r="M99" s="410"/>
      <c r="N99" s="410"/>
      <c r="O99" s="410"/>
    </row>
    <row r="100" spans="10:15" ht="16.5" customHeight="1">
      <c r="J100" s="410"/>
      <c r="K100" s="410"/>
      <c r="L100" s="410"/>
      <c r="M100" s="410"/>
      <c r="N100" s="410"/>
      <c r="O100" s="410"/>
    </row>
    <row r="101" spans="10:15" ht="14.25" customHeight="1">
      <c r="J101" s="287"/>
      <c r="K101" s="287"/>
      <c r="L101" s="287"/>
      <c r="M101" s="287"/>
      <c r="N101" s="287"/>
      <c r="O101" s="287"/>
    </row>
    <row r="102" spans="10:15" ht="14.25" customHeight="1">
      <c r="J102" s="411"/>
      <c r="K102" s="411"/>
      <c r="L102" s="411"/>
      <c r="M102" s="411"/>
      <c r="N102" s="411"/>
      <c r="O102" s="411"/>
    </row>
    <row r="103" spans="10:15" ht="14.25" customHeight="1">
      <c r="J103" s="410"/>
      <c r="K103" s="410"/>
      <c r="L103" s="410"/>
      <c r="M103" s="410"/>
      <c r="N103" s="410"/>
      <c r="O103" s="410"/>
    </row>
    <row r="104" spans="10:15" ht="14.25" customHeight="1">
      <c r="J104" s="410"/>
      <c r="K104" s="410"/>
      <c r="L104" s="410"/>
      <c r="M104" s="410"/>
      <c r="N104" s="410"/>
      <c r="O104" s="410"/>
    </row>
    <row r="105" spans="10:15" ht="14.25" customHeight="1">
      <c r="J105" s="410"/>
      <c r="K105" s="410"/>
      <c r="L105" s="410"/>
      <c r="M105" s="410"/>
      <c r="N105" s="410"/>
      <c r="O105" s="410"/>
    </row>
    <row r="106" spans="10:15" ht="14.25" customHeight="1">
      <c r="J106" s="412"/>
      <c r="K106" s="413"/>
      <c r="L106" s="413"/>
      <c r="M106" s="414"/>
      <c r="N106" s="413"/>
      <c r="O106" s="412"/>
    </row>
    <row r="107" spans="10:15" ht="14.25" customHeight="1">
      <c r="J107" s="414"/>
      <c r="K107" s="414"/>
      <c r="L107" s="414"/>
      <c r="M107" s="410"/>
      <c r="N107" s="410"/>
      <c r="O107" s="410"/>
    </row>
    <row r="108" spans="10:15" ht="14.25" customHeight="1">
      <c r="J108" s="410"/>
      <c r="K108" s="410"/>
      <c r="L108" s="410"/>
      <c r="M108" s="410"/>
      <c r="N108" s="410"/>
      <c r="O108" s="410"/>
    </row>
    <row r="109" spans="10:15" ht="14.25" customHeight="1">
      <c r="J109" s="410"/>
      <c r="K109" s="410"/>
      <c r="L109" s="410"/>
      <c r="M109" s="410"/>
      <c r="N109" s="410"/>
      <c r="O109" s="410"/>
    </row>
    <row r="110" spans="10:15" ht="15.75" customHeight="1">
      <c r="J110" s="410"/>
      <c r="K110" s="410"/>
      <c r="L110" s="410"/>
      <c r="M110" s="410"/>
      <c r="N110" s="410"/>
      <c r="O110" s="410"/>
    </row>
    <row r="111" spans="10:15" ht="16.7" customHeight="1">
      <c r="J111" s="410"/>
      <c r="K111" s="410"/>
      <c r="L111" s="410"/>
      <c r="M111" s="410"/>
      <c r="N111" s="410"/>
      <c r="O111" s="410"/>
    </row>
    <row r="112" spans="10:15" ht="16.7" customHeight="1">
      <c r="J112" s="287"/>
      <c r="K112" s="287"/>
      <c r="L112" s="287"/>
      <c r="M112" s="287"/>
      <c r="N112" s="287"/>
      <c r="O112" s="287"/>
    </row>
    <row r="113" spans="10:15" ht="16.7" customHeight="1">
      <c r="J113" s="287"/>
      <c r="K113" s="287"/>
      <c r="L113" s="287"/>
      <c r="M113" s="287"/>
      <c r="N113" s="287"/>
      <c r="O113" s="287"/>
    </row>
    <row r="114" spans="10:15" ht="16.7" customHeight="1">
      <c r="J114" s="287"/>
      <c r="K114" s="287"/>
      <c r="L114" s="287"/>
      <c r="M114" s="287"/>
      <c r="N114" s="287"/>
      <c r="O114" s="287"/>
    </row>
    <row r="115" spans="10:15" ht="16.7" customHeight="1">
      <c r="J115" s="287"/>
      <c r="K115" s="287"/>
      <c r="L115" s="287"/>
      <c r="M115" s="287"/>
      <c r="N115" s="287"/>
      <c r="O115" s="287"/>
    </row>
  </sheetData>
  <mergeCells count="21">
    <mergeCell ref="B27:C28"/>
    <mergeCell ref="D27:E28"/>
    <mergeCell ref="F27:G28"/>
    <mergeCell ref="H27:I28"/>
    <mergeCell ref="B40:C41"/>
    <mergeCell ref="D40:E41"/>
    <mergeCell ref="F40:G41"/>
    <mergeCell ref="H40:I41"/>
    <mergeCell ref="O8:Q8"/>
    <mergeCell ref="J9:N9"/>
    <mergeCell ref="O9:Q9"/>
    <mergeCell ref="B18:C18"/>
    <mergeCell ref="D18:E18"/>
    <mergeCell ref="F18:G18"/>
    <mergeCell ref="H18:I18"/>
    <mergeCell ref="B2:G2"/>
    <mergeCell ref="B3:C3"/>
    <mergeCell ref="D3:E3"/>
    <mergeCell ref="F3:G3"/>
    <mergeCell ref="H3:I3"/>
    <mergeCell ref="J8:N8"/>
  </mergeCells>
  <phoneticPr fontId="3"/>
  <printOptions gridLinesSet="0"/>
  <pageMargins left="0.78740157480314965" right="0.78740157480314965" top="0.78740157480314965" bottom="0.78740157480314965" header="0" footer="0"/>
  <pageSetup paperSize="9" scale="95" firstPageNumber="147" pageOrder="overThenDown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8"/>
  <sheetViews>
    <sheetView topLeftCell="A40" zoomScaleNormal="100" workbookViewId="0">
      <selection activeCell="J27" sqref="J27"/>
    </sheetView>
  </sheetViews>
  <sheetFormatPr defaultRowHeight="13.5"/>
  <cols>
    <col min="1" max="39" width="2.375" style="1215" customWidth="1"/>
    <col min="40" max="45" width="2.5" style="1215" customWidth="1"/>
    <col min="46" max="127" width="2.625" style="1215" customWidth="1"/>
    <col min="128" max="256" width="9" style="1215"/>
    <col min="257" max="295" width="2.375" style="1215" customWidth="1"/>
    <col min="296" max="301" width="2.5" style="1215" customWidth="1"/>
    <col min="302" max="383" width="2.625" style="1215" customWidth="1"/>
    <col min="384" max="512" width="9" style="1215"/>
    <col min="513" max="551" width="2.375" style="1215" customWidth="1"/>
    <col min="552" max="557" width="2.5" style="1215" customWidth="1"/>
    <col min="558" max="639" width="2.625" style="1215" customWidth="1"/>
    <col min="640" max="768" width="9" style="1215"/>
    <col min="769" max="807" width="2.375" style="1215" customWidth="1"/>
    <col min="808" max="813" width="2.5" style="1215" customWidth="1"/>
    <col min="814" max="895" width="2.625" style="1215" customWidth="1"/>
    <col min="896" max="1024" width="9" style="1215"/>
    <col min="1025" max="1063" width="2.375" style="1215" customWidth="1"/>
    <col min="1064" max="1069" width="2.5" style="1215" customWidth="1"/>
    <col min="1070" max="1151" width="2.625" style="1215" customWidth="1"/>
    <col min="1152" max="1280" width="9" style="1215"/>
    <col min="1281" max="1319" width="2.375" style="1215" customWidth="1"/>
    <col min="1320" max="1325" width="2.5" style="1215" customWidth="1"/>
    <col min="1326" max="1407" width="2.625" style="1215" customWidth="1"/>
    <col min="1408" max="1536" width="9" style="1215"/>
    <col min="1537" max="1575" width="2.375" style="1215" customWidth="1"/>
    <col min="1576" max="1581" width="2.5" style="1215" customWidth="1"/>
    <col min="1582" max="1663" width="2.625" style="1215" customWidth="1"/>
    <col min="1664" max="1792" width="9" style="1215"/>
    <col min="1793" max="1831" width="2.375" style="1215" customWidth="1"/>
    <col min="1832" max="1837" width="2.5" style="1215" customWidth="1"/>
    <col min="1838" max="1919" width="2.625" style="1215" customWidth="1"/>
    <col min="1920" max="2048" width="9" style="1215"/>
    <col min="2049" max="2087" width="2.375" style="1215" customWidth="1"/>
    <col min="2088" max="2093" width="2.5" style="1215" customWidth="1"/>
    <col min="2094" max="2175" width="2.625" style="1215" customWidth="1"/>
    <col min="2176" max="2304" width="9" style="1215"/>
    <col min="2305" max="2343" width="2.375" style="1215" customWidth="1"/>
    <col min="2344" max="2349" width="2.5" style="1215" customWidth="1"/>
    <col min="2350" max="2431" width="2.625" style="1215" customWidth="1"/>
    <col min="2432" max="2560" width="9" style="1215"/>
    <col min="2561" max="2599" width="2.375" style="1215" customWidth="1"/>
    <col min="2600" max="2605" width="2.5" style="1215" customWidth="1"/>
    <col min="2606" max="2687" width="2.625" style="1215" customWidth="1"/>
    <col min="2688" max="2816" width="9" style="1215"/>
    <col min="2817" max="2855" width="2.375" style="1215" customWidth="1"/>
    <col min="2856" max="2861" width="2.5" style="1215" customWidth="1"/>
    <col min="2862" max="2943" width="2.625" style="1215" customWidth="1"/>
    <col min="2944" max="3072" width="9" style="1215"/>
    <col min="3073" max="3111" width="2.375" style="1215" customWidth="1"/>
    <col min="3112" max="3117" width="2.5" style="1215" customWidth="1"/>
    <col min="3118" max="3199" width="2.625" style="1215" customWidth="1"/>
    <col min="3200" max="3328" width="9" style="1215"/>
    <col min="3329" max="3367" width="2.375" style="1215" customWidth="1"/>
    <col min="3368" max="3373" width="2.5" style="1215" customWidth="1"/>
    <col min="3374" max="3455" width="2.625" style="1215" customWidth="1"/>
    <col min="3456" max="3584" width="9" style="1215"/>
    <col min="3585" max="3623" width="2.375" style="1215" customWidth="1"/>
    <col min="3624" max="3629" width="2.5" style="1215" customWidth="1"/>
    <col min="3630" max="3711" width="2.625" style="1215" customWidth="1"/>
    <col min="3712" max="3840" width="9" style="1215"/>
    <col min="3841" max="3879" width="2.375" style="1215" customWidth="1"/>
    <col min="3880" max="3885" width="2.5" style="1215" customWidth="1"/>
    <col min="3886" max="3967" width="2.625" style="1215" customWidth="1"/>
    <col min="3968" max="4096" width="9" style="1215"/>
    <col min="4097" max="4135" width="2.375" style="1215" customWidth="1"/>
    <col min="4136" max="4141" width="2.5" style="1215" customWidth="1"/>
    <col min="4142" max="4223" width="2.625" style="1215" customWidth="1"/>
    <col min="4224" max="4352" width="9" style="1215"/>
    <col min="4353" max="4391" width="2.375" style="1215" customWidth="1"/>
    <col min="4392" max="4397" width="2.5" style="1215" customWidth="1"/>
    <col min="4398" max="4479" width="2.625" style="1215" customWidth="1"/>
    <col min="4480" max="4608" width="9" style="1215"/>
    <col min="4609" max="4647" width="2.375" style="1215" customWidth="1"/>
    <col min="4648" max="4653" width="2.5" style="1215" customWidth="1"/>
    <col min="4654" max="4735" width="2.625" style="1215" customWidth="1"/>
    <col min="4736" max="4864" width="9" style="1215"/>
    <col min="4865" max="4903" width="2.375" style="1215" customWidth="1"/>
    <col min="4904" max="4909" width="2.5" style="1215" customWidth="1"/>
    <col min="4910" max="4991" width="2.625" style="1215" customWidth="1"/>
    <col min="4992" max="5120" width="9" style="1215"/>
    <col min="5121" max="5159" width="2.375" style="1215" customWidth="1"/>
    <col min="5160" max="5165" width="2.5" style="1215" customWidth="1"/>
    <col min="5166" max="5247" width="2.625" style="1215" customWidth="1"/>
    <col min="5248" max="5376" width="9" style="1215"/>
    <col min="5377" max="5415" width="2.375" style="1215" customWidth="1"/>
    <col min="5416" max="5421" width="2.5" style="1215" customWidth="1"/>
    <col min="5422" max="5503" width="2.625" style="1215" customWidth="1"/>
    <col min="5504" max="5632" width="9" style="1215"/>
    <col min="5633" max="5671" width="2.375" style="1215" customWidth="1"/>
    <col min="5672" max="5677" width="2.5" style="1215" customWidth="1"/>
    <col min="5678" max="5759" width="2.625" style="1215" customWidth="1"/>
    <col min="5760" max="5888" width="9" style="1215"/>
    <col min="5889" max="5927" width="2.375" style="1215" customWidth="1"/>
    <col min="5928" max="5933" width="2.5" style="1215" customWidth="1"/>
    <col min="5934" max="6015" width="2.625" style="1215" customWidth="1"/>
    <col min="6016" max="6144" width="9" style="1215"/>
    <col min="6145" max="6183" width="2.375" style="1215" customWidth="1"/>
    <col min="6184" max="6189" width="2.5" style="1215" customWidth="1"/>
    <col min="6190" max="6271" width="2.625" style="1215" customWidth="1"/>
    <col min="6272" max="6400" width="9" style="1215"/>
    <col min="6401" max="6439" width="2.375" style="1215" customWidth="1"/>
    <col min="6440" max="6445" width="2.5" style="1215" customWidth="1"/>
    <col min="6446" max="6527" width="2.625" style="1215" customWidth="1"/>
    <col min="6528" max="6656" width="9" style="1215"/>
    <col min="6657" max="6695" width="2.375" style="1215" customWidth="1"/>
    <col min="6696" max="6701" width="2.5" style="1215" customWidth="1"/>
    <col min="6702" max="6783" width="2.625" style="1215" customWidth="1"/>
    <col min="6784" max="6912" width="9" style="1215"/>
    <col min="6913" max="6951" width="2.375" style="1215" customWidth="1"/>
    <col min="6952" max="6957" width="2.5" style="1215" customWidth="1"/>
    <col min="6958" max="7039" width="2.625" style="1215" customWidth="1"/>
    <col min="7040" max="7168" width="9" style="1215"/>
    <col min="7169" max="7207" width="2.375" style="1215" customWidth="1"/>
    <col min="7208" max="7213" width="2.5" style="1215" customWidth="1"/>
    <col min="7214" max="7295" width="2.625" style="1215" customWidth="1"/>
    <col min="7296" max="7424" width="9" style="1215"/>
    <col min="7425" max="7463" width="2.375" style="1215" customWidth="1"/>
    <col min="7464" max="7469" width="2.5" style="1215" customWidth="1"/>
    <col min="7470" max="7551" width="2.625" style="1215" customWidth="1"/>
    <col min="7552" max="7680" width="9" style="1215"/>
    <col min="7681" max="7719" width="2.375" style="1215" customWidth="1"/>
    <col min="7720" max="7725" width="2.5" style="1215" customWidth="1"/>
    <col min="7726" max="7807" width="2.625" style="1215" customWidth="1"/>
    <col min="7808" max="7936" width="9" style="1215"/>
    <col min="7937" max="7975" width="2.375" style="1215" customWidth="1"/>
    <col min="7976" max="7981" width="2.5" style="1215" customWidth="1"/>
    <col min="7982" max="8063" width="2.625" style="1215" customWidth="1"/>
    <col min="8064" max="8192" width="9" style="1215"/>
    <col min="8193" max="8231" width="2.375" style="1215" customWidth="1"/>
    <col min="8232" max="8237" width="2.5" style="1215" customWidth="1"/>
    <col min="8238" max="8319" width="2.625" style="1215" customWidth="1"/>
    <col min="8320" max="8448" width="9" style="1215"/>
    <col min="8449" max="8487" width="2.375" style="1215" customWidth="1"/>
    <col min="8488" max="8493" width="2.5" style="1215" customWidth="1"/>
    <col min="8494" max="8575" width="2.625" style="1215" customWidth="1"/>
    <col min="8576" max="8704" width="9" style="1215"/>
    <col min="8705" max="8743" width="2.375" style="1215" customWidth="1"/>
    <col min="8744" max="8749" width="2.5" style="1215" customWidth="1"/>
    <col min="8750" max="8831" width="2.625" style="1215" customWidth="1"/>
    <col min="8832" max="8960" width="9" style="1215"/>
    <col min="8961" max="8999" width="2.375" style="1215" customWidth="1"/>
    <col min="9000" max="9005" width="2.5" style="1215" customWidth="1"/>
    <col min="9006" max="9087" width="2.625" style="1215" customWidth="1"/>
    <col min="9088" max="9216" width="9" style="1215"/>
    <col min="9217" max="9255" width="2.375" style="1215" customWidth="1"/>
    <col min="9256" max="9261" width="2.5" style="1215" customWidth="1"/>
    <col min="9262" max="9343" width="2.625" style="1215" customWidth="1"/>
    <col min="9344" max="9472" width="9" style="1215"/>
    <col min="9473" max="9511" width="2.375" style="1215" customWidth="1"/>
    <col min="9512" max="9517" width="2.5" style="1215" customWidth="1"/>
    <col min="9518" max="9599" width="2.625" style="1215" customWidth="1"/>
    <col min="9600" max="9728" width="9" style="1215"/>
    <col min="9729" max="9767" width="2.375" style="1215" customWidth="1"/>
    <col min="9768" max="9773" width="2.5" style="1215" customWidth="1"/>
    <col min="9774" max="9855" width="2.625" style="1215" customWidth="1"/>
    <col min="9856" max="9984" width="9" style="1215"/>
    <col min="9985" max="10023" width="2.375" style="1215" customWidth="1"/>
    <col min="10024" max="10029" width="2.5" style="1215" customWidth="1"/>
    <col min="10030" max="10111" width="2.625" style="1215" customWidth="1"/>
    <col min="10112" max="10240" width="9" style="1215"/>
    <col min="10241" max="10279" width="2.375" style="1215" customWidth="1"/>
    <col min="10280" max="10285" width="2.5" style="1215" customWidth="1"/>
    <col min="10286" max="10367" width="2.625" style="1215" customWidth="1"/>
    <col min="10368" max="10496" width="9" style="1215"/>
    <col min="10497" max="10535" width="2.375" style="1215" customWidth="1"/>
    <col min="10536" max="10541" width="2.5" style="1215" customWidth="1"/>
    <col min="10542" max="10623" width="2.625" style="1215" customWidth="1"/>
    <col min="10624" max="10752" width="9" style="1215"/>
    <col min="10753" max="10791" width="2.375" style="1215" customWidth="1"/>
    <col min="10792" max="10797" width="2.5" style="1215" customWidth="1"/>
    <col min="10798" max="10879" width="2.625" style="1215" customWidth="1"/>
    <col min="10880" max="11008" width="9" style="1215"/>
    <col min="11009" max="11047" width="2.375" style="1215" customWidth="1"/>
    <col min="11048" max="11053" width="2.5" style="1215" customWidth="1"/>
    <col min="11054" max="11135" width="2.625" style="1215" customWidth="1"/>
    <col min="11136" max="11264" width="9" style="1215"/>
    <col min="11265" max="11303" width="2.375" style="1215" customWidth="1"/>
    <col min="11304" max="11309" width="2.5" style="1215" customWidth="1"/>
    <col min="11310" max="11391" width="2.625" style="1215" customWidth="1"/>
    <col min="11392" max="11520" width="9" style="1215"/>
    <col min="11521" max="11559" width="2.375" style="1215" customWidth="1"/>
    <col min="11560" max="11565" width="2.5" style="1215" customWidth="1"/>
    <col min="11566" max="11647" width="2.625" style="1215" customWidth="1"/>
    <col min="11648" max="11776" width="9" style="1215"/>
    <col min="11777" max="11815" width="2.375" style="1215" customWidth="1"/>
    <col min="11816" max="11821" width="2.5" style="1215" customWidth="1"/>
    <col min="11822" max="11903" width="2.625" style="1215" customWidth="1"/>
    <col min="11904" max="12032" width="9" style="1215"/>
    <col min="12033" max="12071" width="2.375" style="1215" customWidth="1"/>
    <col min="12072" max="12077" width="2.5" style="1215" customWidth="1"/>
    <col min="12078" max="12159" width="2.625" style="1215" customWidth="1"/>
    <col min="12160" max="12288" width="9" style="1215"/>
    <col min="12289" max="12327" width="2.375" style="1215" customWidth="1"/>
    <col min="12328" max="12333" width="2.5" style="1215" customWidth="1"/>
    <col min="12334" max="12415" width="2.625" style="1215" customWidth="1"/>
    <col min="12416" max="12544" width="9" style="1215"/>
    <col min="12545" max="12583" width="2.375" style="1215" customWidth="1"/>
    <col min="12584" max="12589" width="2.5" style="1215" customWidth="1"/>
    <col min="12590" max="12671" width="2.625" style="1215" customWidth="1"/>
    <col min="12672" max="12800" width="9" style="1215"/>
    <col min="12801" max="12839" width="2.375" style="1215" customWidth="1"/>
    <col min="12840" max="12845" width="2.5" style="1215" customWidth="1"/>
    <col min="12846" max="12927" width="2.625" style="1215" customWidth="1"/>
    <col min="12928" max="13056" width="9" style="1215"/>
    <col min="13057" max="13095" width="2.375" style="1215" customWidth="1"/>
    <col min="13096" max="13101" width="2.5" style="1215" customWidth="1"/>
    <col min="13102" max="13183" width="2.625" style="1215" customWidth="1"/>
    <col min="13184" max="13312" width="9" style="1215"/>
    <col min="13313" max="13351" width="2.375" style="1215" customWidth="1"/>
    <col min="13352" max="13357" width="2.5" style="1215" customWidth="1"/>
    <col min="13358" max="13439" width="2.625" style="1215" customWidth="1"/>
    <col min="13440" max="13568" width="9" style="1215"/>
    <col min="13569" max="13607" width="2.375" style="1215" customWidth="1"/>
    <col min="13608" max="13613" width="2.5" style="1215" customWidth="1"/>
    <col min="13614" max="13695" width="2.625" style="1215" customWidth="1"/>
    <col min="13696" max="13824" width="9" style="1215"/>
    <col min="13825" max="13863" width="2.375" style="1215" customWidth="1"/>
    <col min="13864" max="13869" width="2.5" style="1215" customWidth="1"/>
    <col min="13870" max="13951" width="2.625" style="1215" customWidth="1"/>
    <col min="13952" max="14080" width="9" style="1215"/>
    <col min="14081" max="14119" width="2.375" style="1215" customWidth="1"/>
    <col min="14120" max="14125" width="2.5" style="1215" customWidth="1"/>
    <col min="14126" max="14207" width="2.625" style="1215" customWidth="1"/>
    <col min="14208" max="14336" width="9" style="1215"/>
    <col min="14337" max="14375" width="2.375" style="1215" customWidth="1"/>
    <col min="14376" max="14381" width="2.5" style="1215" customWidth="1"/>
    <col min="14382" max="14463" width="2.625" style="1215" customWidth="1"/>
    <col min="14464" max="14592" width="9" style="1215"/>
    <col min="14593" max="14631" width="2.375" style="1215" customWidth="1"/>
    <col min="14632" max="14637" width="2.5" style="1215" customWidth="1"/>
    <col min="14638" max="14719" width="2.625" style="1215" customWidth="1"/>
    <col min="14720" max="14848" width="9" style="1215"/>
    <col min="14849" max="14887" width="2.375" style="1215" customWidth="1"/>
    <col min="14888" max="14893" width="2.5" style="1215" customWidth="1"/>
    <col min="14894" max="14975" width="2.625" style="1215" customWidth="1"/>
    <col min="14976" max="15104" width="9" style="1215"/>
    <col min="15105" max="15143" width="2.375" style="1215" customWidth="1"/>
    <col min="15144" max="15149" width="2.5" style="1215" customWidth="1"/>
    <col min="15150" max="15231" width="2.625" style="1215" customWidth="1"/>
    <col min="15232" max="15360" width="9" style="1215"/>
    <col min="15361" max="15399" width="2.375" style="1215" customWidth="1"/>
    <col min="15400" max="15405" width="2.5" style="1215" customWidth="1"/>
    <col min="15406" max="15487" width="2.625" style="1215" customWidth="1"/>
    <col min="15488" max="15616" width="9" style="1215"/>
    <col min="15617" max="15655" width="2.375" style="1215" customWidth="1"/>
    <col min="15656" max="15661" width="2.5" style="1215" customWidth="1"/>
    <col min="15662" max="15743" width="2.625" style="1215" customWidth="1"/>
    <col min="15744" max="15872" width="9" style="1215"/>
    <col min="15873" max="15911" width="2.375" style="1215" customWidth="1"/>
    <col min="15912" max="15917" width="2.5" style="1215" customWidth="1"/>
    <col min="15918" max="15999" width="2.625" style="1215" customWidth="1"/>
    <col min="16000" max="16128" width="9" style="1215"/>
    <col min="16129" max="16167" width="2.375" style="1215" customWidth="1"/>
    <col min="16168" max="16173" width="2.5" style="1215" customWidth="1"/>
    <col min="16174" max="16255" width="2.625" style="1215" customWidth="1"/>
    <col min="16256" max="16384" width="9" style="1215"/>
  </cols>
  <sheetData>
    <row r="1" spans="1:39" s="1214" customFormat="1" ht="21" customHeight="1">
      <c r="A1" s="1213" t="s">
        <v>683</v>
      </c>
    </row>
    <row r="2" spans="1:39" ht="9.75" customHeight="1"/>
    <row r="3" spans="1:39" ht="18" customHeight="1">
      <c r="A3" s="1216" t="s">
        <v>684</v>
      </c>
      <c r="B3" s="1216"/>
      <c r="C3" s="1217"/>
      <c r="D3" s="1217"/>
      <c r="E3" s="1217"/>
      <c r="F3" s="1217"/>
      <c r="G3" s="1217"/>
      <c r="H3" s="1217"/>
      <c r="I3" s="1217"/>
      <c r="J3" s="1217"/>
      <c r="K3" s="1217"/>
      <c r="L3" s="1217"/>
      <c r="M3" s="1217"/>
      <c r="N3" s="1217"/>
      <c r="O3" s="1217"/>
      <c r="P3" s="1217"/>
      <c r="Q3" s="1217"/>
    </row>
    <row r="4" spans="1:39" ht="14.25" customHeight="1" thickBot="1">
      <c r="A4" s="1217"/>
      <c r="B4" s="1216"/>
      <c r="C4" s="1217"/>
      <c r="D4" s="1217"/>
      <c r="E4" s="1217"/>
      <c r="F4" s="1217"/>
      <c r="G4" s="1217"/>
      <c r="H4" s="1217"/>
      <c r="I4" s="1218"/>
      <c r="J4" s="1217"/>
      <c r="K4" s="1217"/>
      <c r="L4" s="1217"/>
      <c r="M4" s="1217"/>
      <c r="N4" s="1217"/>
      <c r="O4" s="1217"/>
      <c r="P4" s="1217"/>
      <c r="AM4" s="1219" t="s">
        <v>685</v>
      </c>
    </row>
    <row r="5" spans="1:39" ht="15" customHeight="1">
      <c r="A5" s="1220" t="s">
        <v>686</v>
      </c>
      <c r="B5" s="1220"/>
      <c r="C5" s="1220"/>
      <c r="D5" s="1220"/>
      <c r="E5" s="1220"/>
      <c r="F5" s="1220"/>
      <c r="G5" s="1220"/>
      <c r="H5" s="1220"/>
      <c r="I5" s="1221"/>
      <c r="J5" s="1222" t="s">
        <v>687</v>
      </c>
      <c r="K5" s="1220"/>
      <c r="L5" s="1220"/>
      <c r="M5" s="1220"/>
      <c r="N5" s="1221"/>
      <c r="O5" s="1222">
        <v>23</v>
      </c>
      <c r="P5" s="1220"/>
      <c r="Q5" s="1220"/>
      <c r="R5" s="1220"/>
      <c r="S5" s="1221"/>
      <c r="T5" s="1222">
        <v>24</v>
      </c>
      <c r="U5" s="1220"/>
      <c r="V5" s="1220"/>
      <c r="W5" s="1220"/>
      <c r="X5" s="1221"/>
      <c r="Y5" s="1222">
        <v>25</v>
      </c>
      <c r="Z5" s="1220"/>
      <c r="AA5" s="1220"/>
      <c r="AB5" s="1220"/>
      <c r="AC5" s="1221"/>
      <c r="AD5" s="1222">
        <v>26</v>
      </c>
      <c r="AE5" s="1220"/>
      <c r="AF5" s="1220"/>
      <c r="AG5" s="1220"/>
      <c r="AH5" s="1220"/>
      <c r="AI5" s="1222">
        <v>27</v>
      </c>
      <c r="AJ5" s="1220"/>
      <c r="AK5" s="1220"/>
      <c r="AL5" s="1220"/>
      <c r="AM5" s="1220"/>
    </row>
    <row r="6" spans="1:39" ht="15" customHeight="1">
      <c r="A6" s="1223" t="s">
        <v>688</v>
      </c>
      <c r="B6" s="1223"/>
      <c r="C6" s="1223"/>
      <c r="D6" s="1223"/>
      <c r="E6" s="1223"/>
      <c r="F6" s="1223"/>
      <c r="G6" s="1223"/>
      <c r="H6" s="1223"/>
      <c r="I6" s="1224"/>
      <c r="J6" s="1225">
        <v>11641</v>
      </c>
      <c r="K6" s="1226"/>
      <c r="L6" s="1226"/>
      <c r="M6" s="1226"/>
      <c r="N6" s="1227"/>
      <c r="O6" s="1225">
        <v>11880</v>
      </c>
      <c r="P6" s="1226"/>
      <c r="Q6" s="1226"/>
      <c r="R6" s="1226"/>
      <c r="S6" s="1227"/>
      <c r="T6" s="1225">
        <v>12529</v>
      </c>
      <c r="U6" s="1226"/>
      <c r="V6" s="1226"/>
      <c r="W6" s="1226"/>
      <c r="X6" s="1227"/>
      <c r="Y6" s="1225">
        <v>13444</v>
      </c>
      <c r="Z6" s="1226"/>
      <c r="AA6" s="1226"/>
      <c r="AB6" s="1226"/>
      <c r="AC6" s="1227"/>
      <c r="AD6" s="1225">
        <v>14306</v>
      </c>
      <c r="AE6" s="1226"/>
      <c r="AF6" s="1226"/>
      <c r="AG6" s="1226"/>
      <c r="AH6" s="1227"/>
      <c r="AI6" s="1225">
        <v>14830</v>
      </c>
      <c r="AJ6" s="1226"/>
      <c r="AK6" s="1226"/>
      <c r="AL6" s="1226"/>
      <c r="AM6" s="1227"/>
    </row>
    <row r="7" spans="1:39" ht="15" customHeight="1">
      <c r="A7" s="1228" t="s">
        <v>689</v>
      </c>
      <c r="B7" s="1228"/>
      <c r="C7" s="1228"/>
      <c r="D7" s="1228"/>
      <c r="E7" s="1228"/>
      <c r="F7" s="1228"/>
      <c r="G7" s="1228"/>
      <c r="H7" s="1228"/>
      <c r="I7" s="1229"/>
      <c r="J7" s="1230">
        <v>13784</v>
      </c>
      <c r="K7" s="1231"/>
      <c r="L7" s="1231"/>
      <c r="M7" s="1231"/>
      <c r="N7" s="1232"/>
      <c r="O7" s="1230">
        <v>13983</v>
      </c>
      <c r="P7" s="1231"/>
      <c r="Q7" s="1231"/>
      <c r="R7" s="1231"/>
      <c r="S7" s="1232"/>
      <c r="T7" s="1230">
        <v>14264</v>
      </c>
      <c r="U7" s="1231"/>
      <c r="V7" s="1231"/>
      <c r="W7" s="1231"/>
      <c r="X7" s="1232"/>
      <c r="Y7" s="1230">
        <v>14291</v>
      </c>
      <c r="Z7" s="1231"/>
      <c r="AA7" s="1231"/>
      <c r="AB7" s="1231"/>
      <c r="AC7" s="1232"/>
      <c r="AD7" s="1230">
        <v>14422</v>
      </c>
      <c r="AE7" s="1231"/>
      <c r="AF7" s="1231"/>
      <c r="AG7" s="1231"/>
      <c r="AH7" s="1232"/>
      <c r="AI7" s="1230">
        <v>14741</v>
      </c>
      <c r="AJ7" s="1231"/>
      <c r="AK7" s="1231"/>
      <c r="AL7" s="1231"/>
      <c r="AM7" s="1232"/>
    </row>
    <row r="8" spans="1:39" ht="18.75" customHeight="1" thickBot="1">
      <c r="A8" s="1233" t="s">
        <v>690</v>
      </c>
      <c r="B8" s="1233"/>
      <c r="C8" s="1233"/>
      <c r="D8" s="1233"/>
      <c r="E8" s="1233"/>
      <c r="F8" s="1233"/>
      <c r="G8" s="1233"/>
      <c r="H8" s="1233"/>
      <c r="I8" s="1234"/>
      <c r="J8" s="1235" t="s">
        <v>691</v>
      </c>
      <c r="K8" s="1236"/>
      <c r="L8" s="1236"/>
      <c r="M8" s="1236"/>
      <c r="N8" s="1237"/>
      <c r="O8" s="1235" t="s">
        <v>692</v>
      </c>
      <c r="P8" s="1236"/>
      <c r="Q8" s="1236"/>
      <c r="R8" s="1236"/>
      <c r="S8" s="1237"/>
      <c r="T8" s="1238" t="s">
        <v>693</v>
      </c>
      <c r="U8" s="1239"/>
      <c r="V8" s="1239"/>
      <c r="W8" s="1239"/>
      <c r="X8" s="1237"/>
      <c r="Y8" s="1235" t="s">
        <v>694</v>
      </c>
      <c r="Z8" s="1236"/>
      <c r="AA8" s="1236"/>
      <c r="AB8" s="1236"/>
      <c r="AC8" s="1237"/>
      <c r="AD8" s="1235" t="s">
        <v>695</v>
      </c>
      <c r="AE8" s="1236"/>
      <c r="AF8" s="1236"/>
      <c r="AG8" s="1236"/>
      <c r="AH8" s="1237"/>
      <c r="AI8" s="1235" t="s">
        <v>696</v>
      </c>
      <c r="AJ8" s="1236"/>
      <c r="AK8" s="1236"/>
      <c r="AL8" s="1236"/>
      <c r="AM8" s="1237"/>
    </row>
    <row r="9" spans="1:39" ht="15" customHeight="1" thickTop="1" thickBot="1">
      <c r="A9" s="1240" t="s">
        <v>697</v>
      </c>
      <c r="B9" s="1240"/>
      <c r="C9" s="1240"/>
      <c r="D9" s="1240"/>
      <c r="E9" s="1240"/>
      <c r="F9" s="1240"/>
      <c r="G9" s="1240"/>
      <c r="H9" s="1240"/>
      <c r="I9" s="1241"/>
      <c r="J9" s="1242">
        <v>25425</v>
      </c>
      <c r="K9" s="1243"/>
      <c r="L9" s="1243"/>
      <c r="M9" s="1243"/>
      <c r="N9" s="1244"/>
      <c r="O9" s="1242">
        <f>SUM(O6:R7)</f>
        <v>25863</v>
      </c>
      <c r="P9" s="1243"/>
      <c r="Q9" s="1243"/>
      <c r="R9" s="1243"/>
      <c r="S9" s="1244"/>
      <c r="T9" s="1242">
        <f>SUM(T6:W7)</f>
        <v>26793</v>
      </c>
      <c r="U9" s="1243"/>
      <c r="V9" s="1243"/>
      <c r="W9" s="1243"/>
      <c r="X9" s="1244"/>
      <c r="Y9" s="1242">
        <f>SUM(Y6:AB7)</f>
        <v>27735</v>
      </c>
      <c r="Z9" s="1243"/>
      <c r="AA9" s="1243"/>
      <c r="AB9" s="1243"/>
      <c r="AC9" s="1244"/>
      <c r="AD9" s="1242">
        <v>28728</v>
      </c>
      <c r="AE9" s="1243"/>
      <c r="AF9" s="1243"/>
      <c r="AG9" s="1243"/>
      <c r="AH9" s="1244"/>
      <c r="AI9" s="1242">
        <v>29571</v>
      </c>
      <c r="AJ9" s="1243"/>
      <c r="AK9" s="1243"/>
      <c r="AL9" s="1243"/>
      <c r="AM9" s="1244"/>
    </row>
    <row r="10" spans="1:39" ht="12.75" customHeight="1"/>
    <row r="11" spans="1:39" ht="18.75" customHeight="1">
      <c r="A11" s="1245" t="s">
        <v>698</v>
      </c>
    </row>
    <row r="12" spans="1:39" ht="15" customHeight="1" thickBot="1">
      <c r="A12" s="1246"/>
      <c r="B12" s="1246"/>
      <c r="C12" s="1246"/>
      <c r="D12" s="1246"/>
      <c r="E12" s="1246"/>
      <c r="F12" s="1246"/>
      <c r="G12" s="1246"/>
      <c r="H12" s="1246"/>
      <c r="I12" s="1246"/>
      <c r="J12" s="1246"/>
      <c r="K12" s="1246"/>
      <c r="L12" s="1246"/>
      <c r="M12" s="1246"/>
      <c r="N12" s="1246"/>
      <c r="O12" s="1246"/>
      <c r="P12" s="1246"/>
      <c r="Q12" s="1246"/>
      <c r="R12" s="1246"/>
      <c r="S12" s="1246"/>
      <c r="T12" s="1246"/>
      <c r="U12" s="1246"/>
      <c r="V12" s="1246"/>
      <c r="W12" s="1246"/>
      <c r="X12" s="1246"/>
      <c r="Y12" s="1246"/>
      <c r="Z12" s="1246"/>
      <c r="AA12" s="1247"/>
      <c r="AB12" s="1246"/>
      <c r="AC12" s="1246"/>
      <c r="AD12" s="1246"/>
      <c r="AE12" s="1246"/>
      <c r="AF12" s="1246"/>
      <c r="AG12" s="1246"/>
      <c r="AH12" s="1246"/>
      <c r="AI12" s="1246"/>
      <c r="AK12" s="1246"/>
      <c r="AL12" s="1246"/>
      <c r="AM12" s="1219" t="s">
        <v>699</v>
      </c>
    </row>
    <row r="13" spans="1:39" ht="15" customHeight="1">
      <c r="A13" s="1220" t="s">
        <v>700</v>
      </c>
      <c r="B13" s="1220"/>
      <c r="C13" s="1220"/>
      <c r="D13" s="1220"/>
      <c r="E13" s="1220"/>
      <c r="F13" s="1220"/>
      <c r="G13" s="1221"/>
      <c r="H13" s="1222" t="s">
        <v>701</v>
      </c>
      <c r="I13" s="1220"/>
      <c r="J13" s="1220"/>
      <c r="K13" s="1221"/>
      <c r="L13" s="1222" t="s">
        <v>702</v>
      </c>
      <c r="M13" s="1220"/>
      <c r="N13" s="1220"/>
      <c r="O13" s="1221"/>
      <c r="P13" s="1222" t="s">
        <v>703</v>
      </c>
      <c r="Q13" s="1220"/>
      <c r="R13" s="1220"/>
      <c r="S13" s="1221"/>
      <c r="T13" s="1222" t="s">
        <v>704</v>
      </c>
      <c r="U13" s="1220"/>
      <c r="V13" s="1220"/>
      <c r="W13" s="1221"/>
      <c r="X13" s="1222" t="s">
        <v>705</v>
      </c>
      <c r="Y13" s="1220"/>
      <c r="Z13" s="1220"/>
      <c r="AA13" s="1221"/>
      <c r="AB13" s="1222" t="s">
        <v>706</v>
      </c>
      <c r="AC13" s="1220"/>
      <c r="AD13" s="1220"/>
      <c r="AE13" s="1221"/>
      <c r="AF13" s="1222" t="s">
        <v>707</v>
      </c>
      <c r="AG13" s="1220"/>
      <c r="AH13" s="1220"/>
      <c r="AI13" s="1221"/>
      <c r="AJ13" s="1222" t="s">
        <v>708</v>
      </c>
      <c r="AK13" s="1220"/>
      <c r="AL13" s="1220"/>
      <c r="AM13" s="1220"/>
    </row>
    <row r="14" spans="1:39" ht="15" customHeight="1">
      <c r="A14" s="1248" t="s">
        <v>709</v>
      </c>
      <c r="B14" s="1248"/>
      <c r="C14" s="1248"/>
      <c r="D14" s="1248"/>
      <c r="E14" s="1248"/>
      <c r="F14" s="1248"/>
      <c r="G14" s="1249"/>
      <c r="H14" s="1250"/>
      <c r="I14" s="1251">
        <v>328</v>
      </c>
      <c r="J14" s="1251"/>
      <c r="K14" s="1250"/>
      <c r="L14" s="1250"/>
      <c r="M14" s="1251">
        <v>443</v>
      </c>
      <c r="N14" s="1251"/>
      <c r="O14" s="1250"/>
      <c r="P14" s="1250"/>
      <c r="Q14" s="1251">
        <v>1101</v>
      </c>
      <c r="R14" s="1251"/>
      <c r="S14" s="1250"/>
      <c r="T14" s="1250"/>
      <c r="U14" s="1251">
        <v>1003</v>
      </c>
      <c r="V14" s="1251"/>
      <c r="W14" s="1250"/>
      <c r="X14" s="1250"/>
      <c r="Y14" s="1251">
        <v>792</v>
      </c>
      <c r="Z14" s="1251"/>
      <c r="AA14" s="1252"/>
      <c r="AB14" s="1250"/>
      <c r="AC14" s="1251">
        <v>563</v>
      </c>
      <c r="AD14" s="1251"/>
      <c r="AE14" s="1252"/>
      <c r="AF14" s="1252"/>
      <c r="AG14" s="1251">
        <v>455</v>
      </c>
      <c r="AH14" s="1251"/>
      <c r="AI14" s="1250"/>
      <c r="AJ14" s="1253">
        <f>SUM(I14:AI14)</f>
        <v>4685</v>
      </c>
      <c r="AK14" s="1251"/>
      <c r="AL14" s="1251"/>
      <c r="AM14" s="1254"/>
    </row>
    <row r="15" spans="1:39" ht="15" customHeight="1">
      <c r="A15" s="1255" t="s">
        <v>710</v>
      </c>
      <c r="B15" s="1256" t="s">
        <v>688</v>
      </c>
      <c r="C15" s="1257"/>
      <c r="D15" s="1257"/>
      <c r="E15" s="1257"/>
      <c r="F15" s="1257"/>
      <c r="G15" s="1258"/>
      <c r="H15" s="1250"/>
      <c r="I15" s="1259">
        <v>42</v>
      </c>
      <c r="J15" s="1259"/>
      <c r="K15" s="1250"/>
      <c r="L15" s="1250"/>
      <c r="M15" s="1260">
        <v>50</v>
      </c>
      <c r="N15" s="1260"/>
      <c r="O15" s="1250"/>
      <c r="P15" s="1250"/>
      <c r="Q15" s="1260">
        <v>85</v>
      </c>
      <c r="R15" s="1260"/>
      <c r="S15" s="1250"/>
      <c r="T15" s="1250"/>
      <c r="U15" s="1260">
        <v>81</v>
      </c>
      <c r="V15" s="1260"/>
      <c r="W15" s="1250"/>
      <c r="X15" s="1250"/>
      <c r="Y15" s="1260">
        <v>68</v>
      </c>
      <c r="Z15" s="1260"/>
      <c r="AA15" s="1250"/>
      <c r="AB15" s="1250"/>
      <c r="AC15" s="1260">
        <v>49</v>
      </c>
      <c r="AD15" s="1260"/>
      <c r="AE15" s="1252"/>
      <c r="AF15" s="1252"/>
      <c r="AG15" s="1260">
        <v>46</v>
      </c>
      <c r="AH15" s="1260"/>
      <c r="AI15" s="1250"/>
      <c r="AJ15" s="1260">
        <f>SUM(I15:AH15)</f>
        <v>421</v>
      </c>
      <c r="AK15" s="1260"/>
      <c r="AL15" s="1260"/>
    </row>
    <row r="16" spans="1:39" ht="15" customHeight="1">
      <c r="A16" s="1261" t="s">
        <v>711</v>
      </c>
      <c r="B16" s="1262" t="s">
        <v>689</v>
      </c>
      <c r="C16" s="1262"/>
      <c r="D16" s="1262"/>
      <c r="E16" s="1262"/>
      <c r="F16" s="1262"/>
      <c r="G16" s="1263"/>
      <c r="H16" s="1250"/>
      <c r="I16" s="1259">
        <v>286</v>
      </c>
      <c r="J16" s="1259"/>
      <c r="K16" s="1250"/>
      <c r="L16" s="1250"/>
      <c r="M16" s="1264">
        <v>393</v>
      </c>
      <c r="N16" s="1264"/>
      <c r="O16" s="1250"/>
      <c r="P16" s="1250"/>
      <c r="Q16" s="1260">
        <v>1016</v>
      </c>
      <c r="R16" s="1260"/>
      <c r="S16" s="1250"/>
      <c r="T16" s="1250"/>
      <c r="U16" s="1260">
        <v>922</v>
      </c>
      <c r="V16" s="1260"/>
      <c r="W16" s="1250"/>
      <c r="X16" s="1250"/>
      <c r="Y16" s="1260">
        <v>724</v>
      </c>
      <c r="Z16" s="1260"/>
      <c r="AA16" s="1250"/>
      <c r="AB16" s="1250"/>
      <c r="AC16" s="1260">
        <v>514</v>
      </c>
      <c r="AD16" s="1260"/>
      <c r="AE16" s="1252"/>
      <c r="AF16" s="1252"/>
      <c r="AG16" s="1260">
        <v>409</v>
      </c>
      <c r="AH16" s="1260"/>
      <c r="AI16" s="1250"/>
      <c r="AJ16" s="1265">
        <f>SUM(I16:AH16)</f>
        <v>4264</v>
      </c>
      <c r="AK16" s="1265"/>
      <c r="AL16" s="1265"/>
    </row>
    <row r="17" spans="1:39" ht="15" customHeight="1" thickBot="1">
      <c r="A17" s="1266" t="s">
        <v>712</v>
      </c>
      <c r="B17" s="1266"/>
      <c r="C17" s="1266"/>
      <c r="D17" s="1266"/>
      <c r="E17" s="1266"/>
      <c r="F17" s="1266"/>
      <c r="G17" s="1267"/>
      <c r="H17" s="1268"/>
      <c r="I17" s="1269">
        <v>5</v>
      </c>
      <c r="J17" s="1269"/>
      <c r="K17" s="1268"/>
      <c r="L17" s="1268"/>
      <c r="M17" s="1270">
        <v>18</v>
      </c>
      <c r="N17" s="1270"/>
      <c r="O17" s="1268"/>
      <c r="P17" s="1268"/>
      <c r="Q17" s="1270">
        <v>22</v>
      </c>
      <c r="R17" s="1270"/>
      <c r="S17" s="1268"/>
      <c r="T17" s="1268"/>
      <c r="U17" s="1270">
        <v>32</v>
      </c>
      <c r="V17" s="1270"/>
      <c r="W17" s="1268"/>
      <c r="X17" s="1268"/>
      <c r="Y17" s="1270">
        <v>18</v>
      </c>
      <c r="Z17" s="1270"/>
      <c r="AA17" s="1268"/>
      <c r="AB17" s="1268"/>
      <c r="AC17" s="1270">
        <v>16</v>
      </c>
      <c r="AD17" s="1270"/>
      <c r="AE17" s="1268"/>
      <c r="AF17" s="1268"/>
      <c r="AG17" s="1270">
        <v>12</v>
      </c>
      <c r="AH17" s="1270"/>
      <c r="AI17" s="1268"/>
      <c r="AJ17" s="1270">
        <f>SUM(I17:AH17)</f>
        <v>123</v>
      </c>
      <c r="AK17" s="1270"/>
      <c r="AL17" s="1270"/>
      <c r="AM17" s="1271"/>
    </row>
    <row r="18" spans="1:39" ht="15" customHeight="1" thickTop="1" thickBot="1">
      <c r="A18" s="1240" t="s">
        <v>713</v>
      </c>
      <c r="B18" s="1240"/>
      <c r="C18" s="1240"/>
      <c r="D18" s="1240"/>
      <c r="E18" s="1240"/>
      <c r="F18" s="1240"/>
      <c r="G18" s="1241"/>
      <c r="H18" s="1272">
        <f>I14+I17</f>
        <v>333</v>
      </c>
      <c r="I18" s="1273"/>
      <c r="J18" s="1273"/>
      <c r="K18" s="1274"/>
      <c r="L18" s="1273">
        <f>M14+M17</f>
        <v>461</v>
      </c>
      <c r="M18" s="1273"/>
      <c r="N18" s="1273"/>
      <c r="O18" s="1274"/>
      <c r="P18" s="1273">
        <f>Q14+Q17</f>
        <v>1123</v>
      </c>
      <c r="Q18" s="1273"/>
      <c r="R18" s="1273"/>
      <c r="S18" s="1274"/>
      <c r="T18" s="1273">
        <f>U14+U17</f>
        <v>1035</v>
      </c>
      <c r="U18" s="1273"/>
      <c r="V18" s="1273"/>
      <c r="W18" s="1274"/>
      <c r="X18" s="1273">
        <f>Y14+Y17</f>
        <v>810</v>
      </c>
      <c r="Y18" s="1273"/>
      <c r="Z18" s="1273"/>
      <c r="AA18" s="1274"/>
      <c r="AB18" s="1273">
        <f>AC14+AC17</f>
        <v>579</v>
      </c>
      <c r="AC18" s="1273"/>
      <c r="AD18" s="1273"/>
      <c r="AE18" s="1275"/>
      <c r="AF18" s="1273">
        <f>AG14+AG17</f>
        <v>467</v>
      </c>
      <c r="AG18" s="1273"/>
      <c r="AH18" s="1273"/>
      <c r="AI18" s="1276"/>
      <c r="AJ18" s="1277">
        <f>SUM(H18:AH18)</f>
        <v>4808</v>
      </c>
      <c r="AK18" s="1277"/>
      <c r="AL18" s="1277"/>
      <c r="AM18" s="1246"/>
    </row>
    <row r="19" spans="1:39" ht="12.75" customHeight="1">
      <c r="AJ19" s="1278"/>
      <c r="AK19" s="1278"/>
      <c r="AL19" s="1278"/>
    </row>
    <row r="20" spans="1:39" ht="15" customHeight="1">
      <c r="A20" s="1245" t="s">
        <v>714</v>
      </c>
    </row>
    <row r="21" spans="1:39" ht="15" customHeight="1" thickBot="1">
      <c r="A21" s="1246"/>
      <c r="B21" s="1246"/>
      <c r="C21" s="1246"/>
      <c r="D21" s="1246"/>
      <c r="E21" s="1246"/>
      <c r="F21" s="1246"/>
      <c r="G21" s="1246"/>
      <c r="H21" s="1246"/>
      <c r="I21" s="1246"/>
      <c r="J21" s="1246"/>
      <c r="K21" s="1246"/>
      <c r="L21" s="1246"/>
      <c r="M21" s="1246"/>
      <c r="N21" s="1246"/>
      <c r="O21" s="1246"/>
      <c r="P21" s="1246"/>
      <c r="Q21" s="1246"/>
      <c r="R21" s="1246"/>
      <c r="S21" s="1246"/>
      <c r="T21" s="1246"/>
      <c r="U21" s="1246"/>
      <c r="V21" s="1246"/>
      <c r="W21" s="1246"/>
      <c r="X21" s="1246"/>
      <c r="Y21" s="1246"/>
      <c r="Z21" s="1246"/>
      <c r="AA21" s="1247"/>
      <c r="AB21" s="1246"/>
      <c r="AC21" s="1246"/>
      <c r="AD21" s="1246"/>
      <c r="AE21" s="1246"/>
      <c r="AF21" s="1246"/>
      <c r="AG21" s="1246"/>
      <c r="AH21" s="1246"/>
      <c r="AI21" s="1246"/>
      <c r="AJ21" s="1246"/>
      <c r="AK21" s="1246"/>
      <c r="AL21" s="1246"/>
      <c r="AM21" s="1219" t="s">
        <v>699</v>
      </c>
    </row>
    <row r="22" spans="1:39" ht="15" customHeight="1">
      <c r="A22" s="1220" t="s">
        <v>715</v>
      </c>
      <c r="B22" s="1220"/>
      <c r="C22" s="1220"/>
      <c r="D22" s="1220"/>
      <c r="E22" s="1220"/>
      <c r="F22" s="1220"/>
      <c r="G22" s="1221"/>
      <c r="H22" s="1222" t="s">
        <v>701</v>
      </c>
      <c r="I22" s="1220"/>
      <c r="J22" s="1220"/>
      <c r="K22" s="1221"/>
      <c r="L22" s="1222" t="s">
        <v>702</v>
      </c>
      <c r="M22" s="1220"/>
      <c r="N22" s="1220"/>
      <c r="O22" s="1221"/>
      <c r="P22" s="1222" t="s">
        <v>703</v>
      </c>
      <c r="Q22" s="1220"/>
      <c r="R22" s="1220"/>
      <c r="S22" s="1221"/>
      <c r="T22" s="1222" t="s">
        <v>704</v>
      </c>
      <c r="U22" s="1220"/>
      <c r="V22" s="1220"/>
      <c r="W22" s="1221"/>
      <c r="X22" s="1222" t="s">
        <v>705</v>
      </c>
      <c r="Y22" s="1220"/>
      <c r="Z22" s="1220"/>
      <c r="AA22" s="1221"/>
      <c r="AB22" s="1222" t="s">
        <v>706</v>
      </c>
      <c r="AC22" s="1220"/>
      <c r="AD22" s="1220"/>
      <c r="AE22" s="1221"/>
      <c r="AF22" s="1222" t="s">
        <v>707</v>
      </c>
      <c r="AG22" s="1220"/>
      <c r="AH22" s="1220"/>
      <c r="AI22" s="1221"/>
      <c r="AJ22" s="1222" t="s">
        <v>708</v>
      </c>
      <c r="AK22" s="1220"/>
      <c r="AL22" s="1220"/>
      <c r="AM22" s="1220"/>
    </row>
    <row r="23" spans="1:39" ht="15" customHeight="1">
      <c r="A23" s="1279" t="s">
        <v>709</v>
      </c>
      <c r="B23" s="1279"/>
      <c r="C23" s="1279"/>
      <c r="D23" s="1279"/>
      <c r="E23" s="1279"/>
      <c r="F23" s="1279"/>
      <c r="G23" s="1280"/>
      <c r="H23" s="1250"/>
      <c r="I23" s="1251">
        <v>200</v>
      </c>
      <c r="J23" s="1251"/>
      <c r="K23" s="1252"/>
      <c r="L23" s="1250"/>
      <c r="M23" s="1251">
        <v>325</v>
      </c>
      <c r="N23" s="1251"/>
      <c r="O23" s="1252"/>
      <c r="P23" s="1250"/>
      <c r="Q23" s="1251">
        <v>807</v>
      </c>
      <c r="R23" s="1251"/>
      <c r="S23" s="1252"/>
      <c r="T23" s="1252"/>
      <c r="U23" s="1251">
        <v>698</v>
      </c>
      <c r="V23" s="1251"/>
      <c r="W23" s="1252"/>
      <c r="X23" s="1250"/>
      <c r="Y23" s="1251">
        <v>422</v>
      </c>
      <c r="Z23" s="1251"/>
      <c r="AA23" s="1252"/>
      <c r="AB23" s="1250"/>
      <c r="AC23" s="1251">
        <v>210</v>
      </c>
      <c r="AD23" s="1251"/>
      <c r="AE23" s="1252"/>
      <c r="AF23" s="1252"/>
      <c r="AG23" s="1251">
        <v>104</v>
      </c>
      <c r="AH23" s="1251"/>
      <c r="AI23" s="1250"/>
      <c r="AJ23" s="1253">
        <f>SUM(I23:AI23)</f>
        <v>2766</v>
      </c>
      <c r="AK23" s="1253"/>
      <c r="AL23" s="1253"/>
      <c r="AM23" s="1281"/>
    </row>
    <row r="24" spans="1:39" ht="15" customHeight="1" thickBot="1">
      <c r="A24" s="1282" t="s">
        <v>712</v>
      </c>
      <c r="B24" s="1282"/>
      <c r="C24" s="1282"/>
      <c r="D24" s="1282"/>
      <c r="E24" s="1282"/>
      <c r="F24" s="1282"/>
      <c r="G24" s="1283"/>
      <c r="H24" s="1284"/>
      <c r="I24" s="1285">
        <v>6</v>
      </c>
      <c r="J24" s="1285"/>
      <c r="K24" s="1284"/>
      <c r="L24" s="1284"/>
      <c r="M24" s="1286">
        <v>11</v>
      </c>
      <c r="N24" s="1286"/>
      <c r="O24" s="1284"/>
      <c r="P24" s="1284"/>
      <c r="Q24" s="1286">
        <v>15</v>
      </c>
      <c r="R24" s="1286"/>
      <c r="S24" s="1284"/>
      <c r="T24" s="1284"/>
      <c r="U24" s="1286">
        <v>22</v>
      </c>
      <c r="V24" s="1286"/>
      <c r="W24" s="1284"/>
      <c r="X24" s="1284"/>
      <c r="Y24" s="1286">
        <v>11</v>
      </c>
      <c r="Z24" s="1286"/>
      <c r="AA24" s="1284"/>
      <c r="AB24" s="1284"/>
      <c r="AC24" s="1286">
        <v>3</v>
      </c>
      <c r="AD24" s="1286"/>
      <c r="AE24" s="1284"/>
      <c r="AF24" s="1284"/>
      <c r="AG24" s="1286">
        <v>6</v>
      </c>
      <c r="AH24" s="1286"/>
      <c r="AI24" s="1284"/>
      <c r="AJ24" s="1287">
        <f>SUM(I24:AH24)</f>
        <v>74</v>
      </c>
      <c r="AK24" s="1287"/>
      <c r="AL24" s="1287"/>
      <c r="AM24" s="1284"/>
    </row>
    <row r="25" spans="1:39" ht="15" customHeight="1" thickTop="1" thickBot="1">
      <c r="A25" s="1240" t="s">
        <v>713</v>
      </c>
      <c r="B25" s="1240"/>
      <c r="C25" s="1240"/>
      <c r="D25" s="1240"/>
      <c r="E25" s="1240"/>
      <c r="F25" s="1240"/>
      <c r="G25" s="1241"/>
      <c r="H25" s="1272">
        <f>SUM(H23:J24)</f>
        <v>206</v>
      </c>
      <c r="I25" s="1273"/>
      <c r="J25" s="1273"/>
      <c r="K25" s="1274"/>
      <c r="L25" s="1273">
        <f>SUM(L23:N24)</f>
        <v>336</v>
      </c>
      <c r="M25" s="1273"/>
      <c r="N25" s="1273"/>
      <c r="O25" s="1274"/>
      <c r="P25" s="1273">
        <f>SUM(P23:R24)</f>
        <v>822</v>
      </c>
      <c r="Q25" s="1273"/>
      <c r="R25" s="1273"/>
      <c r="S25" s="1274"/>
      <c r="T25" s="1273">
        <f>SUM(T23:V24)</f>
        <v>720</v>
      </c>
      <c r="U25" s="1273"/>
      <c r="V25" s="1273"/>
      <c r="W25" s="1274"/>
      <c r="X25" s="1273">
        <f>SUM(X23:Z24)</f>
        <v>433</v>
      </c>
      <c r="Y25" s="1273"/>
      <c r="Z25" s="1273"/>
      <c r="AA25" s="1274"/>
      <c r="AB25" s="1273">
        <f>SUM(AB23:AD24)</f>
        <v>213</v>
      </c>
      <c r="AC25" s="1273"/>
      <c r="AD25" s="1273"/>
      <c r="AE25" s="1275"/>
      <c r="AF25" s="1273">
        <f>SUM(AF23:AH24)</f>
        <v>110</v>
      </c>
      <c r="AG25" s="1273"/>
      <c r="AH25" s="1273"/>
      <c r="AI25" s="1276"/>
      <c r="AJ25" s="1277">
        <f>SUM(H25:AH25)</f>
        <v>2840</v>
      </c>
      <c r="AK25" s="1277"/>
      <c r="AL25" s="1277"/>
      <c r="AM25" s="1246"/>
    </row>
    <row r="26" spans="1:39" ht="14.25" customHeight="1">
      <c r="AK26" s="1217"/>
    </row>
    <row r="27" spans="1:39" ht="15" customHeight="1">
      <c r="A27" s="1245" t="s">
        <v>716</v>
      </c>
    </row>
    <row r="28" spans="1:39" ht="15" customHeight="1" thickBot="1">
      <c r="A28" s="1246"/>
      <c r="B28" s="1246"/>
      <c r="C28" s="1246"/>
      <c r="D28" s="1246"/>
      <c r="E28" s="1246"/>
      <c r="F28" s="1246"/>
      <c r="G28" s="1246"/>
      <c r="H28" s="1246"/>
      <c r="I28" s="1246"/>
      <c r="J28" s="1246"/>
      <c r="K28" s="1246"/>
      <c r="L28" s="1246"/>
      <c r="M28" s="1246"/>
      <c r="N28" s="1246"/>
      <c r="O28" s="1246"/>
      <c r="P28" s="1246"/>
      <c r="Q28" s="1246"/>
      <c r="R28" s="1246"/>
      <c r="S28" s="1246"/>
      <c r="T28" s="1246"/>
      <c r="U28" s="1246"/>
      <c r="V28" s="1246"/>
      <c r="W28" s="1246"/>
      <c r="X28" s="1246"/>
      <c r="Y28" s="1246"/>
      <c r="Z28" s="1246"/>
      <c r="AA28" s="1247"/>
      <c r="AB28" s="1246"/>
      <c r="AC28" s="1246"/>
      <c r="AD28" s="1288"/>
      <c r="AE28" s="1288"/>
      <c r="AF28" s="1288"/>
      <c r="AG28" s="1288"/>
      <c r="AH28" s="1288"/>
      <c r="AI28" s="1288"/>
      <c r="AJ28" s="1288"/>
      <c r="AK28" s="1288"/>
      <c r="AL28" s="1288"/>
      <c r="AM28" s="1289" t="s">
        <v>699</v>
      </c>
    </row>
    <row r="29" spans="1:39" ht="15" customHeight="1">
      <c r="A29" s="1220" t="s">
        <v>715</v>
      </c>
      <c r="B29" s="1220"/>
      <c r="C29" s="1220"/>
      <c r="D29" s="1220"/>
      <c r="E29" s="1220"/>
      <c r="F29" s="1220"/>
      <c r="G29" s="1221"/>
      <c r="H29" s="1222" t="s">
        <v>701</v>
      </c>
      <c r="I29" s="1220"/>
      <c r="J29" s="1220"/>
      <c r="K29" s="1221"/>
      <c r="L29" s="1222" t="s">
        <v>702</v>
      </c>
      <c r="M29" s="1220"/>
      <c r="N29" s="1220"/>
      <c r="O29" s="1221"/>
      <c r="P29" s="1222" t="s">
        <v>703</v>
      </c>
      <c r="Q29" s="1220"/>
      <c r="R29" s="1220"/>
      <c r="S29" s="1221"/>
      <c r="T29" s="1222" t="s">
        <v>704</v>
      </c>
      <c r="U29" s="1220"/>
      <c r="V29" s="1220"/>
      <c r="W29" s="1221"/>
      <c r="X29" s="1222" t="s">
        <v>705</v>
      </c>
      <c r="Y29" s="1220"/>
      <c r="Z29" s="1220"/>
      <c r="AA29" s="1221"/>
      <c r="AB29" s="1222" t="s">
        <v>706</v>
      </c>
      <c r="AC29" s="1220"/>
      <c r="AD29" s="1220"/>
      <c r="AE29" s="1221"/>
      <c r="AF29" s="1222" t="s">
        <v>707</v>
      </c>
      <c r="AG29" s="1220"/>
      <c r="AH29" s="1220"/>
      <c r="AI29" s="1221"/>
      <c r="AJ29" s="1222" t="s">
        <v>708</v>
      </c>
      <c r="AK29" s="1220"/>
      <c r="AL29" s="1220"/>
      <c r="AM29" s="1220"/>
    </row>
    <row r="30" spans="1:39" ht="15" customHeight="1">
      <c r="A30" s="1279" t="s">
        <v>709</v>
      </c>
      <c r="B30" s="1279"/>
      <c r="C30" s="1279"/>
      <c r="D30" s="1279"/>
      <c r="E30" s="1279"/>
      <c r="F30" s="1279"/>
      <c r="G30" s="1280"/>
      <c r="H30" s="1250"/>
      <c r="I30" s="1290" t="s">
        <v>717</v>
      </c>
      <c r="J30" s="1290"/>
      <c r="K30" s="1291"/>
      <c r="L30" s="1278"/>
      <c r="M30" s="1290" t="s">
        <v>718</v>
      </c>
      <c r="N30" s="1290"/>
      <c r="O30" s="1291"/>
      <c r="P30" s="1278"/>
      <c r="Q30" s="1290">
        <v>31</v>
      </c>
      <c r="R30" s="1290"/>
      <c r="S30" s="1291"/>
      <c r="T30" s="1291"/>
      <c r="U30" s="1290">
        <v>57</v>
      </c>
      <c r="V30" s="1290"/>
      <c r="W30" s="1291"/>
      <c r="X30" s="1278"/>
      <c r="Y30" s="1290">
        <v>69</v>
      </c>
      <c r="Z30" s="1290"/>
      <c r="AA30" s="1291"/>
      <c r="AB30" s="1278"/>
      <c r="AC30" s="1290">
        <v>41</v>
      </c>
      <c r="AD30" s="1290"/>
      <c r="AE30" s="1291"/>
      <c r="AF30" s="1291"/>
      <c r="AG30" s="1290">
        <v>15</v>
      </c>
      <c r="AH30" s="1290"/>
      <c r="AI30" s="1278"/>
      <c r="AJ30" s="1253">
        <f>SUM(I30:AI30)</f>
        <v>213</v>
      </c>
      <c r="AK30" s="1253"/>
      <c r="AL30" s="1253"/>
      <c r="AM30" s="1281"/>
    </row>
    <row r="31" spans="1:39" ht="15" customHeight="1" thickBot="1">
      <c r="A31" s="1282" t="s">
        <v>712</v>
      </c>
      <c r="B31" s="1282"/>
      <c r="C31" s="1282"/>
      <c r="D31" s="1282"/>
      <c r="E31" s="1282"/>
      <c r="F31" s="1282"/>
      <c r="G31" s="1283"/>
      <c r="H31" s="1284"/>
      <c r="I31" s="1285" t="s">
        <v>719</v>
      </c>
      <c r="J31" s="1285"/>
      <c r="K31" s="1292"/>
      <c r="L31" s="1292"/>
      <c r="M31" s="1285" t="s">
        <v>720</v>
      </c>
      <c r="N31" s="1285"/>
      <c r="O31" s="1292"/>
      <c r="P31" s="1292"/>
      <c r="Q31" s="1285">
        <v>0</v>
      </c>
      <c r="R31" s="1285"/>
      <c r="S31" s="1292"/>
      <c r="T31" s="1292"/>
      <c r="U31" s="1285">
        <v>1</v>
      </c>
      <c r="V31" s="1285"/>
      <c r="W31" s="1292"/>
      <c r="X31" s="1292"/>
      <c r="Y31" s="1285">
        <v>0</v>
      </c>
      <c r="Z31" s="1285"/>
      <c r="AA31" s="1292"/>
      <c r="AB31" s="1292"/>
      <c r="AC31" s="1285">
        <v>1</v>
      </c>
      <c r="AD31" s="1285"/>
      <c r="AE31" s="1292"/>
      <c r="AF31" s="1292"/>
      <c r="AG31" s="1285">
        <v>1</v>
      </c>
      <c r="AH31" s="1285"/>
      <c r="AI31" s="1292"/>
      <c r="AJ31" s="1287">
        <f>SUM(I31:AH31)</f>
        <v>3</v>
      </c>
      <c r="AK31" s="1287"/>
      <c r="AL31" s="1287"/>
      <c r="AM31" s="1284"/>
    </row>
    <row r="32" spans="1:39" ht="15" customHeight="1" thickTop="1" thickBot="1">
      <c r="A32" s="1240" t="s">
        <v>713</v>
      </c>
      <c r="B32" s="1240"/>
      <c r="C32" s="1240"/>
      <c r="D32" s="1240"/>
      <c r="E32" s="1240"/>
      <c r="F32" s="1240"/>
      <c r="G32" s="1241"/>
      <c r="H32" s="1272" t="s">
        <v>720</v>
      </c>
      <c r="I32" s="1273"/>
      <c r="J32" s="1273"/>
      <c r="K32" s="1274"/>
      <c r="L32" s="1273" t="s">
        <v>721</v>
      </c>
      <c r="M32" s="1273"/>
      <c r="N32" s="1273"/>
      <c r="O32" s="1274"/>
      <c r="P32" s="1273">
        <f>SUM(P30:R31)</f>
        <v>31</v>
      </c>
      <c r="Q32" s="1273"/>
      <c r="R32" s="1273"/>
      <c r="S32" s="1274"/>
      <c r="T32" s="1273">
        <f>SUM(T30:V31)</f>
        <v>58</v>
      </c>
      <c r="U32" s="1273"/>
      <c r="V32" s="1273"/>
      <c r="W32" s="1274"/>
      <c r="X32" s="1273">
        <f>SUM(X30:Z31)</f>
        <v>69</v>
      </c>
      <c r="Y32" s="1273"/>
      <c r="Z32" s="1273"/>
      <c r="AA32" s="1274"/>
      <c r="AB32" s="1273">
        <f>SUM(AB30:AD31)</f>
        <v>42</v>
      </c>
      <c r="AC32" s="1273"/>
      <c r="AD32" s="1273"/>
      <c r="AE32" s="1275"/>
      <c r="AF32" s="1273">
        <f>SUM(AF30:AH31)</f>
        <v>16</v>
      </c>
      <c r="AG32" s="1273"/>
      <c r="AH32" s="1273"/>
      <c r="AI32" s="1276"/>
      <c r="AJ32" s="1277">
        <f>SUM(H32:AH32)</f>
        <v>216</v>
      </c>
      <c r="AK32" s="1277"/>
      <c r="AL32" s="1277"/>
      <c r="AM32" s="1246"/>
    </row>
    <row r="33" spans="1:39" ht="10.5" customHeight="1"/>
    <row r="34" spans="1:39" ht="15" customHeight="1">
      <c r="A34" s="1245" t="s">
        <v>722</v>
      </c>
    </row>
    <row r="35" spans="1:39" ht="15" customHeight="1" thickBot="1">
      <c r="A35" s="1246"/>
      <c r="B35" s="1246"/>
      <c r="C35" s="1246"/>
      <c r="D35" s="1246"/>
      <c r="E35" s="1246"/>
      <c r="F35" s="1246"/>
      <c r="G35" s="1246"/>
      <c r="H35" s="1246"/>
      <c r="I35" s="1246"/>
      <c r="J35" s="1246"/>
      <c r="K35" s="1246"/>
      <c r="L35" s="1246"/>
      <c r="M35" s="1246"/>
      <c r="N35" s="1246"/>
      <c r="O35" s="1246"/>
      <c r="P35" s="1246"/>
      <c r="Q35" s="1246"/>
      <c r="R35" s="1246"/>
      <c r="S35" s="1246"/>
      <c r="T35" s="1246"/>
      <c r="U35" s="1246"/>
      <c r="V35" s="1246"/>
      <c r="W35" s="1246"/>
      <c r="X35" s="1246"/>
      <c r="Y35" s="1246"/>
      <c r="Z35" s="1246"/>
      <c r="AA35" s="1218"/>
      <c r="AB35" s="1246"/>
      <c r="AC35" s="1246"/>
      <c r="AD35" s="1246"/>
      <c r="AE35" s="1246"/>
      <c r="AF35" s="1246"/>
      <c r="AG35" s="1246"/>
      <c r="AH35" s="1246"/>
      <c r="AI35" s="1246"/>
      <c r="AK35" s="1246"/>
      <c r="AL35" s="1246"/>
      <c r="AM35" s="1219" t="s">
        <v>699</v>
      </c>
    </row>
    <row r="36" spans="1:39" ht="15" customHeight="1">
      <c r="A36" s="1220" t="s">
        <v>715</v>
      </c>
      <c r="B36" s="1220"/>
      <c r="C36" s="1220"/>
      <c r="D36" s="1220"/>
      <c r="E36" s="1220"/>
      <c r="F36" s="1220"/>
      <c r="G36" s="1221"/>
      <c r="H36" s="1222" t="s">
        <v>723</v>
      </c>
      <c r="I36" s="1220"/>
      <c r="J36" s="1220"/>
      <c r="K36" s="1220"/>
      <c r="L36" s="1220"/>
      <c r="M36" s="1220"/>
      <c r="N36" s="1220"/>
      <c r="O36" s="1221"/>
      <c r="P36" s="1222" t="s">
        <v>724</v>
      </c>
      <c r="Q36" s="1220"/>
      <c r="R36" s="1220"/>
      <c r="S36" s="1220"/>
      <c r="T36" s="1220"/>
      <c r="U36" s="1220"/>
      <c r="V36" s="1220"/>
      <c r="W36" s="1221"/>
      <c r="X36" s="1222" t="s">
        <v>725</v>
      </c>
      <c r="Y36" s="1220"/>
      <c r="Z36" s="1220"/>
      <c r="AA36" s="1220"/>
      <c r="AB36" s="1220"/>
      <c r="AC36" s="1220"/>
      <c r="AD36" s="1220"/>
      <c r="AE36" s="1221"/>
      <c r="AF36" s="1222" t="s">
        <v>708</v>
      </c>
      <c r="AG36" s="1293"/>
      <c r="AH36" s="1293"/>
      <c r="AI36" s="1293"/>
      <c r="AJ36" s="1293"/>
      <c r="AK36" s="1293"/>
      <c r="AL36" s="1293"/>
      <c r="AM36" s="1293"/>
    </row>
    <row r="37" spans="1:39" ht="15" customHeight="1">
      <c r="A37" s="1279" t="s">
        <v>709</v>
      </c>
      <c r="B37" s="1279"/>
      <c r="C37" s="1279"/>
      <c r="D37" s="1279"/>
      <c r="E37" s="1279"/>
      <c r="F37" s="1279"/>
      <c r="G37" s="1280"/>
      <c r="H37" s="1250"/>
      <c r="I37" s="1294">
        <v>609</v>
      </c>
      <c r="J37" s="1294"/>
      <c r="K37" s="1294"/>
      <c r="L37" s="1294"/>
      <c r="M37" s="1294"/>
      <c r="N37" s="1250"/>
      <c r="O37" s="1250"/>
      <c r="P37" s="1250"/>
      <c r="Q37" s="1294">
        <v>368</v>
      </c>
      <c r="R37" s="1294"/>
      <c r="S37" s="1294"/>
      <c r="T37" s="1294"/>
      <c r="U37" s="1294"/>
      <c r="V37" s="1250"/>
      <c r="W37" s="1250"/>
      <c r="X37" s="1250"/>
      <c r="Y37" s="1294">
        <v>94</v>
      </c>
      <c r="Z37" s="1294"/>
      <c r="AA37" s="1294"/>
      <c r="AB37" s="1294"/>
      <c r="AC37" s="1294"/>
      <c r="AD37" s="1250"/>
      <c r="AE37" s="1250"/>
      <c r="AF37" s="1295"/>
      <c r="AG37" s="1296">
        <f>SUM(I37:AC37)</f>
        <v>1071</v>
      </c>
      <c r="AH37" s="1251"/>
      <c r="AI37" s="1251"/>
      <c r="AJ37" s="1251"/>
      <c r="AK37" s="1251"/>
    </row>
    <row r="38" spans="1:39" ht="15" customHeight="1" thickBot="1">
      <c r="A38" s="1282" t="s">
        <v>712</v>
      </c>
      <c r="B38" s="1282"/>
      <c r="C38" s="1282"/>
      <c r="D38" s="1282"/>
      <c r="E38" s="1282"/>
      <c r="F38" s="1282"/>
      <c r="G38" s="1283"/>
      <c r="H38" s="1284"/>
      <c r="I38" s="1286">
        <v>8</v>
      </c>
      <c r="J38" s="1286"/>
      <c r="K38" s="1286"/>
      <c r="L38" s="1286"/>
      <c r="M38" s="1286"/>
      <c r="N38" s="1284"/>
      <c r="O38" s="1284"/>
      <c r="P38" s="1284"/>
      <c r="Q38" s="1286">
        <v>7</v>
      </c>
      <c r="R38" s="1286"/>
      <c r="S38" s="1286"/>
      <c r="T38" s="1286"/>
      <c r="U38" s="1286"/>
      <c r="V38" s="1284"/>
      <c r="W38" s="1284"/>
      <c r="X38" s="1284"/>
      <c r="Y38" s="1286">
        <v>2</v>
      </c>
      <c r="Z38" s="1286"/>
      <c r="AA38" s="1286"/>
      <c r="AB38" s="1286"/>
      <c r="AC38" s="1286"/>
      <c r="AD38" s="1284"/>
      <c r="AE38" s="1284"/>
      <c r="AF38" s="1284"/>
      <c r="AG38" s="1286">
        <f>SUM(I38:AE38)</f>
        <v>17</v>
      </c>
      <c r="AH38" s="1286"/>
      <c r="AI38" s="1286"/>
      <c r="AJ38" s="1286"/>
      <c r="AK38" s="1286"/>
      <c r="AL38" s="1297"/>
    </row>
    <row r="39" spans="1:39" ht="15" customHeight="1" thickTop="1" thickBot="1">
      <c r="A39" s="1240" t="s">
        <v>713</v>
      </c>
      <c r="B39" s="1240"/>
      <c r="C39" s="1240"/>
      <c r="D39" s="1240"/>
      <c r="E39" s="1240"/>
      <c r="F39" s="1240"/>
      <c r="G39" s="1241"/>
      <c r="H39" s="1276"/>
      <c r="I39" s="1298">
        <f>SUM(I37:M38)</f>
        <v>617</v>
      </c>
      <c r="J39" s="1298"/>
      <c r="K39" s="1298"/>
      <c r="L39" s="1298"/>
      <c r="M39" s="1298"/>
      <c r="N39" s="1276"/>
      <c r="O39" s="1276"/>
      <c r="P39" s="1276"/>
      <c r="Q39" s="1298">
        <f>SUM(Q37:U38)</f>
        <v>375</v>
      </c>
      <c r="R39" s="1298"/>
      <c r="S39" s="1298"/>
      <c r="T39" s="1298"/>
      <c r="U39" s="1298"/>
      <c r="V39" s="1276"/>
      <c r="W39" s="1276"/>
      <c r="X39" s="1276"/>
      <c r="Y39" s="1298">
        <f>SUM(Y37:AC38)</f>
        <v>96</v>
      </c>
      <c r="Z39" s="1298"/>
      <c r="AA39" s="1298"/>
      <c r="AB39" s="1298"/>
      <c r="AC39" s="1298"/>
      <c r="AD39" s="1276"/>
      <c r="AE39" s="1276"/>
      <c r="AF39" s="1299"/>
      <c r="AG39" s="1298">
        <f>SUM(AG37:AK38)</f>
        <v>1088</v>
      </c>
      <c r="AH39" s="1298"/>
      <c r="AI39" s="1298"/>
      <c r="AJ39" s="1298"/>
      <c r="AK39" s="1298"/>
      <c r="AL39" s="1246"/>
      <c r="AM39" s="1300"/>
    </row>
    <row r="40" spans="1:39" ht="4.5" customHeight="1"/>
    <row r="41" spans="1:39" ht="15" customHeight="1">
      <c r="A41" s="1301" t="s">
        <v>726</v>
      </c>
    </row>
    <row r="42" spans="1:39" ht="15" customHeight="1"/>
    <row r="43" spans="1:39" ht="15" customHeight="1"/>
    <row r="44" spans="1:39" ht="15" customHeight="1">
      <c r="A44" s="1213" t="s">
        <v>727</v>
      </c>
    </row>
    <row r="45" spans="1:39" ht="15.75" customHeight="1" thickBot="1">
      <c r="A45" s="1246"/>
      <c r="B45" s="1246"/>
      <c r="C45" s="1246"/>
      <c r="D45" s="1246"/>
      <c r="E45" s="1246"/>
      <c r="F45" s="1246"/>
      <c r="G45" s="1246"/>
      <c r="H45" s="1246"/>
      <c r="I45" s="1246"/>
      <c r="J45" s="1246"/>
      <c r="K45" s="1246"/>
      <c r="L45" s="1246"/>
      <c r="M45" s="1246"/>
      <c r="N45" s="1246"/>
      <c r="O45" s="1246"/>
      <c r="P45" s="1246"/>
      <c r="Q45" s="1246"/>
      <c r="R45" s="1246"/>
      <c r="S45" s="1246"/>
      <c r="T45" s="1246"/>
      <c r="U45" s="1246"/>
      <c r="V45" s="1246"/>
      <c r="W45" s="1246"/>
      <c r="X45" s="1246"/>
      <c r="Y45" s="1246"/>
      <c r="Z45" s="1246"/>
      <c r="AA45" s="1246"/>
      <c r="AB45" s="1246"/>
      <c r="AC45" s="1302"/>
      <c r="AD45" s="1276"/>
      <c r="AE45" s="1276"/>
      <c r="AF45" s="1276"/>
      <c r="AG45" s="1276"/>
      <c r="AH45" s="1276"/>
      <c r="AI45" s="1276"/>
      <c r="AJ45" s="1303" t="s">
        <v>728</v>
      </c>
      <c r="AK45" s="1252"/>
      <c r="AL45" s="1252"/>
    </row>
    <row r="46" spans="1:39" ht="18" customHeight="1">
      <c r="A46" s="1304" t="s">
        <v>729</v>
      </c>
      <c r="B46" s="1304"/>
      <c r="C46" s="1304"/>
      <c r="D46" s="1304"/>
      <c r="E46" s="1304"/>
      <c r="F46" s="1304"/>
      <c r="G46" s="1304"/>
      <c r="H46" s="1304"/>
      <c r="I46" s="1304"/>
      <c r="J46" s="1304"/>
      <c r="K46" s="1304"/>
      <c r="L46" s="1305"/>
      <c r="M46" s="1306" t="s">
        <v>730</v>
      </c>
      <c r="N46" s="1304"/>
      <c r="O46" s="1304"/>
      <c r="P46" s="1304"/>
      <c r="Q46" s="1304"/>
      <c r="R46" s="1304"/>
      <c r="S46" s="1304"/>
      <c r="T46" s="1304"/>
      <c r="U46" s="1304"/>
      <c r="V46" s="1304"/>
      <c r="W46" s="1304"/>
      <c r="X46" s="1305"/>
      <c r="Y46" s="1306" t="s">
        <v>731</v>
      </c>
      <c r="Z46" s="1304"/>
      <c r="AA46" s="1304"/>
      <c r="AB46" s="1304"/>
      <c r="AC46" s="1304"/>
      <c r="AD46" s="1304"/>
      <c r="AE46" s="1304"/>
      <c r="AF46" s="1304"/>
      <c r="AG46" s="1304"/>
      <c r="AH46" s="1304"/>
      <c r="AI46" s="1304"/>
      <c r="AJ46" s="1304"/>
      <c r="AK46" s="1307"/>
      <c r="AL46" s="1307"/>
      <c r="AM46" s="1252"/>
    </row>
    <row r="47" spans="1:39" ht="18" customHeight="1">
      <c r="A47" s="1308" t="s">
        <v>732</v>
      </c>
      <c r="B47" s="1308"/>
      <c r="C47" s="1308"/>
      <c r="D47" s="1308"/>
      <c r="E47" s="1308"/>
      <c r="F47" s="1309"/>
      <c r="G47" s="1310" t="s">
        <v>733</v>
      </c>
      <c r="H47" s="1311"/>
      <c r="I47" s="1311"/>
      <c r="J47" s="1311"/>
      <c r="K47" s="1311"/>
      <c r="L47" s="1312"/>
      <c r="M47" s="1310" t="s">
        <v>732</v>
      </c>
      <c r="N47" s="1311"/>
      <c r="O47" s="1311"/>
      <c r="P47" s="1311"/>
      <c r="Q47" s="1311"/>
      <c r="R47" s="1312"/>
      <c r="S47" s="1310" t="s">
        <v>733</v>
      </c>
      <c r="T47" s="1311"/>
      <c r="U47" s="1311"/>
      <c r="V47" s="1311"/>
      <c r="W47" s="1311"/>
      <c r="X47" s="1312"/>
      <c r="Y47" s="1310" t="s">
        <v>732</v>
      </c>
      <c r="Z47" s="1311"/>
      <c r="AA47" s="1311"/>
      <c r="AB47" s="1311"/>
      <c r="AC47" s="1311"/>
      <c r="AD47" s="1312"/>
      <c r="AE47" s="1310" t="s">
        <v>733</v>
      </c>
      <c r="AF47" s="1311"/>
      <c r="AG47" s="1311"/>
      <c r="AH47" s="1311"/>
      <c r="AI47" s="1311"/>
      <c r="AJ47" s="1311"/>
      <c r="AK47" s="1307"/>
      <c r="AL47" s="1307"/>
      <c r="AM47" s="1252"/>
    </row>
    <row r="48" spans="1:39" ht="18" customHeight="1" thickBot="1">
      <c r="A48" s="1313">
        <v>4226156142</v>
      </c>
      <c r="B48" s="1313"/>
      <c r="C48" s="1313"/>
      <c r="D48" s="1313"/>
      <c r="E48" s="1313"/>
      <c r="F48" s="1313"/>
      <c r="G48" s="1313">
        <v>3829414193</v>
      </c>
      <c r="H48" s="1313"/>
      <c r="I48" s="1313"/>
      <c r="J48" s="1313"/>
      <c r="K48" s="1313"/>
      <c r="L48" s="1313"/>
      <c r="M48" s="1314">
        <v>593213500</v>
      </c>
      <c r="N48" s="1314"/>
      <c r="O48" s="1314"/>
      <c r="P48" s="1314"/>
      <c r="Q48" s="1314"/>
      <c r="R48" s="1314"/>
      <c r="S48" s="1313">
        <v>531415279</v>
      </c>
      <c r="T48" s="1313"/>
      <c r="U48" s="1313"/>
      <c r="V48" s="1313"/>
      <c r="W48" s="1313"/>
      <c r="X48" s="1313"/>
      <c r="Y48" s="1315">
        <v>3750654641</v>
      </c>
      <c r="Z48" s="1315"/>
      <c r="AA48" s="1315"/>
      <c r="AB48" s="1315"/>
      <c r="AC48" s="1315"/>
      <c r="AD48" s="1315"/>
      <c r="AE48" s="1315">
        <v>3367577194</v>
      </c>
      <c r="AF48" s="1315"/>
      <c r="AG48" s="1315"/>
      <c r="AH48" s="1315"/>
      <c r="AI48" s="1315"/>
      <c r="AJ48" s="1315"/>
      <c r="AK48" s="1252"/>
      <c r="AL48" s="1252"/>
      <c r="AM48" s="1252"/>
    </row>
    <row r="49" spans="1:55" ht="10.5" customHeight="1" thickBot="1">
      <c r="A49" s="1316"/>
      <c r="B49" s="1316"/>
      <c r="C49" s="1316"/>
      <c r="D49" s="1316"/>
      <c r="E49" s="1316"/>
      <c r="F49" s="1316"/>
      <c r="G49" s="1316"/>
      <c r="H49" s="1316"/>
      <c r="I49" s="1316"/>
      <c r="J49" s="1316"/>
      <c r="K49" s="1316"/>
      <c r="L49" s="1316"/>
      <c r="M49" s="1316"/>
      <c r="N49" s="1316"/>
      <c r="O49" s="1316"/>
      <c r="P49" s="1316"/>
      <c r="Q49" s="1316"/>
      <c r="R49" s="1316"/>
      <c r="S49" s="1316"/>
      <c r="T49" s="1316"/>
      <c r="U49" s="1316"/>
      <c r="V49" s="1316"/>
      <c r="W49" s="1316"/>
      <c r="X49" s="1316"/>
      <c r="Y49" s="1316"/>
      <c r="Z49" s="1316"/>
      <c r="AA49" s="1316"/>
      <c r="AB49" s="1316"/>
      <c r="AC49" s="1316"/>
      <c r="AD49" s="1316"/>
      <c r="AE49" s="1316"/>
      <c r="AF49" s="1316"/>
      <c r="AG49" s="1316"/>
      <c r="AH49" s="1316"/>
      <c r="AI49" s="1316"/>
      <c r="AJ49" s="1316"/>
      <c r="AK49" s="1217"/>
      <c r="AL49" s="1217"/>
      <c r="AM49" s="1217"/>
    </row>
    <row r="50" spans="1:55" ht="18" customHeight="1">
      <c r="A50" s="1317" t="s">
        <v>734</v>
      </c>
      <c r="B50" s="1317"/>
      <c r="C50" s="1317"/>
      <c r="D50" s="1317"/>
      <c r="E50" s="1317"/>
      <c r="F50" s="1318"/>
      <c r="G50" s="1319" t="s">
        <v>735</v>
      </c>
      <c r="H50" s="1319"/>
      <c r="I50" s="1319"/>
      <c r="J50" s="1319"/>
      <c r="K50" s="1319"/>
      <c r="L50" s="1320"/>
      <c r="M50" s="1321" t="s">
        <v>736</v>
      </c>
      <c r="N50" s="1322"/>
      <c r="O50" s="1322"/>
      <c r="P50" s="1322"/>
      <c r="Q50" s="1322"/>
      <c r="R50" s="1323"/>
      <c r="S50" s="1321" t="s">
        <v>737</v>
      </c>
      <c r="T50" s="1322"/>
      <c r="U50" s="1322"/>
      <c r="V50" s="1322"/>
      <c r="W50" s="1322"/>
      <c r="X50" s="1323"/>
      <c r="Y50" s="1324" t="s">
        <v>738</v>
      </c>
      <c r="Z50" s="1308"/>
      <c r="AA50" s="1308"/>
      <c r="AB50" s="1308"/>
      <c r="AC50" s="1308"/>
      <c r="AD50" s="1309"/>
      <c r="AE50" s="1324" t="s">
        <v>739</v>
      </c>
      <c r="AF50" s="1308"/>
      <c r="AG50" s="1308"/>
      <c r="AH50" s="1308"/>
      <c r="AI50" s="1308"/>
      <c r="AJ50" s="1308"/>
      <c r="AK50" s="1252"/>
      <c r="AL50" s="1252"/>
      <c r="AM50" s="1252"/>
    </row>
    <row r="51" spans="1:55" ht="18" customHeight="1" thickBot="1">
      <c r="A51" s="1313">
        <v>326399131</v>
      </c>
      <c r="B51" s="1313"/>
      <c r="C51" s="1313"/>
      <c r="D51" s="1313"/>
      <c r="E51" s="1313"/>
      <c r="F51" s="1313"/>
      <c r="G51" s="1325">
        <v>116472602</v>
      </c>
      <c r="H51" s="1325"/>
      <c r="I51" s="1325"/>
      <c r="J51" s="1325"/>
      <c r="K51" s="1325"/>
      <c r="L51" s="1325"/>
      <c r="M51" s="1325">
        <v>4712985</v>
      </c>
      <c r="N51" s="1325"/>
      <c r="O51" s="1325"/>
      <c r="P51" s="1325"/>
      <c r="Q51" s="1325"/>
      <c r="R51" s="1325"/>
      <c r="S51" s="1325">
        <v>8321350</v>
      </c>
      <c r="T51" s="1325"/>
      <c r="U51" s="1325"/>
      <c r="V51" s="1325"/>
      <c r="W51" s="1325"/>
      <c r="X51" s="1325"/>
      <c r="Y51" s="1325">
        <v>213220665</v>
      </c>
      <c r="Z51" s="1325"/>
      <c r="AA51" s="1325"/>
      <c r="AB51" s="1325"/>
      <c r="AC51" s="1325"/>
      <c r="AD51" s="1325"/>
      <c r="AE51" s="1326">
        <f>G48+S48+AE48+A51+G51+S51+Y51</f>
        <v>8392820414</v>
      </c>
      <c r="AF51" s="1326"/>
      <c r="AG51" s="1326"/>
      <c r="AH51" s="1326"/>
      <c r="AI51" s="1326"/>
      <c r="AJ51" s="1326"/>
      <c r="AK51" s="1327"/>
      <c r="AL51" s="1327"/>
      <c r="AM51" s="1327"/>
      <c r="AW51" s="1328"/>
      <c r="AX51" s="1259"/>
      <c r="AY51" s="1259"/>
      <c r="AZ51" s="1259"/>
      <c r="BA51" s="1259"/>
      <c r="BB51" s="1259"/>
      <c r="BC51" s="1259"/>
    </row>
    <row r="52" spans="1:55" ht="15" customHeight="1">
      <c r="A52" s="1218" t="s">
        <v>726</v>
      </c>
      <c r="G52" s="1217"/>
      <c r="O52" s="1217"/>
      <c r="W52" s="1217"/>
      <c r="AE52" s="1217"/>
      <c r="AK52" s="1217"/>
      <c r="AL52" s="1217"/>
      <c r="AM52" s="1217"/>
    </row>
    <row r="53" spans="1:55" ht="15" customHeight="1">
      <c r="A53" s="1217"/>
      <c r="P53" s="1217"/>
      <c r="Q53" s="1217"/>
      <c r="R53" s="1217"/>
      <c r="S53" s="1217"/>
      <c r="AK53" s="1217"/>
      <c r="AL53" s="1217"/>
      <c r="AM53" s="1217"/>
    </row>
    <row r="54" spans="1:55" ht="18.75" customHeight="1"/>
    <row r="55" spans="1:55" ht="18.75" customHeight="1"/>
    <row r="56" spans="1:55" ht="15" customHeight="1"/>
    <row r="57" spans="1:55" ht="15" customHeight="1"/>
    <row r="58" spans="1:55" ht="15" customHeight="1">
      <c r="E58" s="1217"/>
      <c r="F58" s="1217"/>
    </row>
    <row r="59" spans="1:55" ht="15" customHeight="1"/>
    <row r="60" spans="1:55" ht="15" customHeight="1"/>
    <row r="61" spans="1:55" ht="15" customHeight="1"/>
    <row r="62" spans="1:55" ht="15" customHeight="1"/>
    <row r="63" spans="1:55" ht="15" customHeight="1"/>
    <row r="64" spans="1:5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</sheetData>
  <mergeCells count="209">
    <mergeCell ref="AW51:BC51"/>
    <mergeCell ref="A51:F51"/>
    <mergeCell ref="G51:L51"/>
    <mergeCell ref="M51:R51"/>
    <mergeCell ref="S51:X51"/>
    <mergeCell ref="Y51:AD51"/>
    <mergeCell ref="AE51:AJ51"/>
    <mergeCell ref="A50:F50"/>
    <mergeCell ref="G50:L50"/>
    <mergeCell ref="M50:R50"/>
    <mergeCell ref="S50:X50"/>
    <mergeCell ref="Y50:AD50"/>
    <mergeCell ref="AE50:AJ50"/>
    <mergeCell ref="A48:F48"/>
    <mergeCell ref="G48:L48"/>
    <mergeCell ref="M48:R48"/>
    <mergeCell ref="S48:X48"/>
    <mergeCell ref="Y48:AD48"/>
    <mergeCell ref="AE48:AJ48"/>
    <mergeCell ref="A47:F47"/>
    <mergeCell ref="G47:L47"/>
    <mergeCell ref="M47:R47"/>
    <mergeCell ref="S47:X47"/>
    <mergeCell ref="Y47:AD47"/>
    <mergeCell ref="AE47:AJ47"/>
    <mergeCell ref="A39:G39"/>
    <mergeCell ref="I39:M39"/>
    <mergeCell ref="Q39:U39"/>
    <mergeCell ref="Y39:AC39"/>
    <mergeCell ref="AG39:AK39"/>
    <mergeCell ref="A46:L46"/>
    <mergeCell ref="M46:X46"/>
    <mergeCell ref="Y46:AJ46"/>
    <mergeCell ref="A37:G37"/>
    <mergeCell ref="I37:M37"/>
    <mergeCell ref="Q37:U37"/>
    <mergeCell ref="Y37:AC37"/>
    <mergeCell ref="AG37:AK37"/>
    <mergeCell ref="A38:G38"/>
    <mergeCell ref="I38:M38"/>
    <mergeCell ref="Q38:U38"/>
    <mergeCell ref="Y38:AC38"/>
    <mergeCell ref="AG38:AK38"/>
    <mergeCell ref="AB32:AD32"/>
    <mergeCell ref="AF32:AH32"/>
    <mergeCell ref="AJ32:AL32"/>
    <mergeCell ref="A36:G36"/>
    <mergeCell ref="H36:O36"/>
    <mergeCell ref="P36:W36"/>
    <mergeCell ref="X36:AE36"/>
    <mergeCell ref="AF36:AM36"/>
    <mergeCell ref="A32:G32"/>
    <mergeCell ref="H32:J32"/>
    <mergeCell ref="L32:N32"/>
    <mergeCell ref="P32:R32"/>
    <mergeCell ref="T32:V32"/>
    <mergeCell ref="X32:Z32"/>
    <mergeCell ref="AJ30:AL30"/>
    <mergeCell ref="A31:G31"/>
    <mergeCell ref="I31:J31"/>
    <mergeCell ref="M31:N31"/>
    <mergeCell ref="Q31:R31"/>
    <mergeCell ref="U31:V31"/>
    <mergeCell ref="Y31:Z31"/>
    <mergeCell ref="AC31:AD31"/>
    <mergeCell ref="AG31:AH31"/>
    <mergeCell ref="AJ31:AL31"/>
    <mergeCell ref="AF29:AI29"/>
    <mergeCell ref="AJ29:AM29"/>
    <mergeCell ref="A30:G30"/>
    <mergeCell ref="I30:J30"/>
    <mergeCell ref="M30:N30"/>
    <mergeCell ref="Q30:R30"/>
    <mergeCell ref="U30:V30"/>
    <mergeCell ref="Y30:Z30"/>
    <mergeCell ref="AC30:AD30"/>
    <mergeCell ref="AG30:AH30"/>
    <mergeCell ref="AB25:AD25"/>
    <mergeCell ref="AF25:AH25"/>
    <mergeCell ref="AJ25:AL25"/>
    <mergeCell ref="A29:G29"/>
    <mergeCell ref="H29:K29"/>
    <mergeCell ref="L29:O29"/>
    <mergeCell ref="P29:S29"/>
    <mergeCell ref="T29:W29"/>
    <mergeCell ref="X29:AA29"/>
    <mergeCell ref="AB29:AE29"/>
    <mergeCell ref="A25:G25"/>
    <mergeCell ref="H25:J25"/>
    <mergeCell ref="L25:N25"/>
    <mergeCell ref="P25:R25"/>
    <mergeCell ref="T25:V25"/>
    <mergeCell ref="X25:Z25"/>
    <mergeCell ref="AJ23:AL23"/>
    <mergeCell ref="A24:G24"/>
    <mergeCell ref="I24:J24"/>
    <mergeCell ref="M24:N24"/>
    <mergeCell ref="Q24:R24"/>
    <mergeCell ref="U24:V24"/>
    <mergeCell ref="Y24:Z24"/>
    <mergeCell ref="AC24:AD24"/>
    <mergeCell ref="AG24:AH24"/>
    <mergeCell ref="AJ24:AL24"/>
    <mergeCell ref="AF22:AI22"/>
    <mergeCell ref="AJ22:AM22"/>
    <mergeCell ref="A23:G23"/>
    <mergeCell ref="I23:J23"/>
    <mergeCell ref="M23:N23"/>
    <mergeCell ref="Q23:R23"/>
    <mergeCell ref="U23:V23"/>
    <mergeCell ref="Y23:Z23"/>
    <mergeCell ref="AC23:AD23"/>
    <mergeCell ref="AG23:AH23"/>
    <mergeCell ref="AB18:AD18"/>
    <mergeCell ref="AF18:AH18"/>
    <mergeCell ref="AJ18:AL18"/>
    <mergeCell ref="A22:G22"/>
    <mergeCell ref="H22:K22"/>
    <mergeCell ref="L22:O22"/>
    <mergeCell ref="P22:S22"/>
    <mergeCell ref="T22:W22"/>
    <mergeCell ref="X22:AA22"/>
    <mergeCell ref="AB22:AE22"/>
    <mergeCell ref="A18:G18"/>
    <mergeCell ref="H18:J18"/>
    <mergeCell ref="L18:N18"/>
    <mergeCell ref="P18:R18"/>
    <mergeCell ref="T18:V18"/>
    <mergeCell ref="X18:Z18"/>
    <mergeCell ref="AJ16:AL16"/>
    <mergeCell ref="A17:G17"/>
    <mergeCell ref="I17:J17"/>
    <mergeCell ref="M17:N17"/>
    <mergeCell ref="Q17:R17"/>
    <mergeCell ref="U17:V17"/>
    <mergeCell ref="Y17:Z17"/>
    <mergeCell ref="AC17:AD17"/>
    <mergeCell ref="AG17:AH17"/>
    <mergeCell ref="AJ17:AL17"/>
    <mergeCell ref="AG15:AH15"/>
    <mergeCell ref="AJ15:AL15"/>
    <mergeCell ref="B16:G16"/>
    <mergeCell ref="I16:J16"/>
    <mergeCell ref="M16:N16"/>
    <mergeCell ref="Q16:R16"/>
    <mergeCell ref="U16:V16"/>
    <mergeCell ref="Y16:Z16"/>
    <mergeCell ref="AC16:AD16"/>
    <mergeCell ref="AG16:AH16"/>
    <mergeCell ref="AC14:AD14"/>
    <mergeCell ref="AG14:AH14"/>
    <mergeCell ref="AJ14:AL14"/>
    <mergeCell ref="B15:G15"/>
    <mergeCell ref="I15:J15"/>
    <mergeCell ref="M15:N15"/>
    <mergeCell ref="Q15:R15"/>
    <mergeCell ref="U15:V15"/>
    <mergeCell ref="Y15:Z15"/>
    <mergeCell ref="AC15:AD15"/>
    <mergeCell ref="A14:G14"/>
    <mergeCell ref="I14:J14"/>
    <mergeCell ref="M14:N14"/>
    <mergeCell ref="Q14:R14"/>
    <mergeCell ref="U14:V14"/>
    <mergeCell ref="Y14:Z14"/>
    <mergeCell ref="AI9:AL9"/>
    <mergeCell ref="A13:G13"/>
    <mergeCell ref="H13:K13"/>
    <mergeCell ref="L13:O13"/>
    <mergeCell ref="P13:S13"/>
    <mergeCell ref="T13:W13"/>
    <mergeCell ref="X13:AA13"/>
    <mergeCell ref="AB13:AE13"/>
    <mergeCell ref="AF13:AI13"/>
    <mergeCell ref="AJ13:AM13"/>
    <mergeCell ref="A9:I9"/>
    <mergeCell ref="J9:M9"/>
    <mergeCell ref="O9:R9"/>
    <mergeCell ref="T9:W9"/>
    <mergeCell ref="Y9:AB9"/>
    <mergeCell ref="AD9:AG9"/>
    <mergeCell ref="AI7:AL7"/>
    <mergeCell ref="A8:I8"/>
    <mergeCell ref="J8:M8"/>
    <mergeCell ref="O8:R8"/>
    <mergeCell ref="T8:W8"/>
    <mergeCell ref="Y8:AB8"/>
    <mergeCell ref="AD8:AG8"/>
    <mergeCell ref="AI8:AL8"/>
    <mergeCell ref="A7:I7"/>
    <mergeCell ref="J7:M7"/>
    <mergeCell ref="O7:R7"/>
    <mergeCell ref="T7:W7"/>
    <mergeCell ref="Y7:AB7"/>
    <mergeCell ref="AD7:AG7"/>
    <mergeCell ref="AI5:AM5"/>
    <mergeCell ref="A6:I6"/>
    <mergeCell ref="J6:M6"/>
    <mergeCell ref="O6:R6"/>
    <mergeCell ref="T6:W6"/>
    <mergeCell ref="Y6:AB6"/>
    <mergeCell ref="AD6:AG6"/>
    <mergeCell ref="AI6:AL6"/>
    <mergeCell ref="A5:I5"/>
    <mergeCell ref="J5:N5"/>
    <mergeCell ref="O5:S5"/>
    <mergeCell ref="T5:X5"/>
    <mergeCell ref="Y5:AC5"/>
    <mergeCell ref="AD5:AH5"/>
  </mergeCells>
  <phoneticPr fontId="3"/>
  <pageMargins left="0.59055118110236227" right="0.31" top="0.78740157480314965" bottom="0.78740157480314965" header="0.51181102362204722" footer="0.51181102362204722"/>
  <pageSetup paperSize="9" firstPageNumber="148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F11" sqref="F11"/>
    </sheetView>
  </sheetViews>
  <sheetFormatPr defaultColWidth="10.375" defaultRowHeight="35.85" customHeight="1"/>
  <cols>
    <col min="1" max="3" width="3.125" style="92" customWidth="1"/>
    <col min="4" max="4" width="30.5" style="92" customWidth="1"/>
    <col min="5" max="5" width="12.375" style="92" customWidth="1"/>
    <col min="6" max="7" width="14.375" style="92" customWidth="1"/>
    <col min="8" max="8" width="12.375" style="422" customWidth="1"/>
    <col min="9" max="256" width="10.375" style="422"/>
    <col min="257" max="259" width="3.125" style="422" customWidth="1"/>
    <col min="260" max="260" width="30.5" style="422" customWidth="1"/>
    <col min="261" max="261" width="12.375" style="422" customWidth="1"/>
    <col min="262" max="263" width="14.375" style="422" customWidth="1"/>
    <col min="264" max="264" width="12.375" style="422" customWidth="1"/>
    <col min="265" max="512" width="10.375" style="422"/>
    <col min="513" max="515" width="3.125" style="422" customWidth="1"/>
    <col min="516" max="516" width="30.5" style="422" customWidth="1"/>
    <col min="517" max="517" width="12.375" style="422" customWidth="1"/>
    <col min="518" max="519" width="14.375" style="422" customWidth="1"/>
    <col min="520" max="520" width="12.375" style="422" customWidth="1"/>
    <col min="521" max="768" width="10.375" style="422"/>
    <col min="769" max="771" width="3.125" style="422" customWidth="1"/>
    <col min="772" max="772" width="30.5" style="422" customWidth="1"/>
    <col min="773" max="773" width="12.375" style="422" customWidth="1"/>
    <col min="774" max="775" width="14.375" style="422" customWidth="1"/>
    <col min="776" max="776" width="12.375" style="422" customWidth="1"/>
    <col min="777" max="1024" width="10.375" style="422"/>
    <col min="1025" max="1027" width="3.125" style="422" customWidth="1"/>
    <col min="1028" max="1028" width="30.5" style="422" customWidth="1"/>
    <col min="1029" max="1029" width="12.375" style="422" customWidth="1"/>
    <col min="1030" max="1031" width="14.375" style="422" customWidth="1"/>
    <col min="1032" max="1032" width="12.375" style="422" customWidth="1"/>
    <col min="1033" max="1280" width="10.375" style="422"/>
    <col min="1281" max="1283" width="3.125" style="422" customWidth="1"/>
    <col min="1284" max="1284" width="30.5" style="422" customWidth="1"/>
    <col min="1285" max="1285" width="12.375" style="422" customWidth="1"/>
    <col min="1286" max="1287" width="14.375" style="422" customWidth="1"/>
    <col min="1288" max="1288" width="12.375" style="422" customWidth="1"/>
    <col min="1289" max="1536" width="10.375" style="422"/>
    <col min="1537" max="1539" width="3.125" style="422" customWidth="1"/>
    <col min="1540" max="1540" width="30.5" style="422" customWidth="1"/>
    <col min="1541" max="1541" width="12.375" style="422" customWidth="1"/>
    <col min="1542" max="1543" width="14.375" style="422" customWidth="1"/>
    <col min="1544" max="1544" width="12.375" style="422" customWidth="1"/>
    <col min="1545" max="1792" width="10.375" style="422"/>
    <col min="1793" max="1795" width="3.125" style="422" customWidth="1"/>
    <col min="1796" max="1796" width="30.5" style="422" customWidth="1"/>
    <col min="1797" max="1797" width="12.375" style="422" customWidth="1"/>
    <col min="1798" max="1799" width="14.375" style="422" customWidth="1"/>
    <col min="1800" max="1800" width="12.375" style="422" customWidth="1"/>
    <col min="1801" max="2048" width="10.375" style="422"/>
    <col min="2049" max="2051" width="3.125" style="422" customWidth="1"/>
    <col min="2052" max="2052" width="30.5" style="422" customWidth="1"/>
    <col min="2053" max="2053" width="12.375" style="422" customWidth="1"/>
    <col min="2054" max="2055" width="14.375" style="422" customWidth="1"/>
    <col min="2056" max="2056" width="12.375" style="422" customWidth="1"/>
    <col min="2057" max="2304" width="10.375" style="422"/>
    <col min="2305" max="2307" width="3.125" style="422" customWidth="1"/>
    <col min="2308" max="2308" width="30.5" style="422" customWidth="1"/>
    <col min="2309" max="2309" width="12.375" style="422" customWidth="1"/>
    <col min="2310" max="2311" width="14.375" style="422" customWidth="1"/>
    <col min="2312" max="2312" width="12.375" style="422" customWidth="1"/>
    <col min="2313" max="2560" width="10.375" style="422"/>
    <col min="2561" max="2563" width="3.125" style="422" customWidth="1"/>
    <col min="2564" max="2564" width="30.5" style="422" customWidth="1"/>
    <col min="2565" max="2565" width="12.375" style="422" customWidth="1"/>
    <col min="2566" max="2567" width="14.375" style="422" customWidth="1"/>
    <col min="2568" max="2568" width="12.375" style="422" customWidth="1"/>
    <col min="2569" max="2816" width="10.375" style="422"/>
    <col min="2817" max="2819" width="3.125" style="422" customWidth="1"/>
    <col min="2820" max="2820" width="30.5" style="422" customWidth="1"/>
    <col min="2821" max="2821" width="12.375" style="422" customWidth="1"/>
    <col min="2822" max="2823" width="14.375" style="422" customWidth="1"/>
    <col min="2824" max="2824" width="12.375" style="422" customWidth="1"/>
    <col min="2825" max="3072" width="10.375" style="422"/>
    <col min="3073" max="3075" width="3.125" style="422" customWidth="1"/>
    <col min="3076" max="3076" width="30.5" style="422" customWidth="1"/>
    <col min="3077" max="3077" width="12.375" style="422" customWidth="1"/>
    <col min="3078" max="3079" width="14.375" style="422" customWidth="1"/>
    <col min="3080" max="3080" width="12.375" style="422" customWidth="1"/>
    <col min="3081" max="3328" width="10.375" style="422"/>
    <col min="3329" max="3331" width="3.125" style="422" customWidth="1"/>
    <col min="3332" max="3332" width="30.5" style="422" customWidth="1"/>
    <col min="3333" max="3333" width="12.375" style="422" customWidth="1"/>
    <col min="3334" max="3335" width="14.375" style="422" customWidth="1"/>
    <col min="3336" max="3336" width="12.375" style="422" customWidth="1"/>
    <col min="3337" max="3584" width="10.375" style="422"/>
    <col min="3585" max="3587" width="3.125" style="422" customWidth="1"/>
    <col min="3588" max="3588" width="30.5" style="422" customWidth="1"/>
    <col min="3589" max="3589" width="12.375" style="422" customWidth="1"/>
    <col min="3590" max="3591" width="14.375" style="422" customWidth="1"/>
    <col min="3592" max="3592" width="12.375" style="422" customWidth="1"/>
    <col min="3593" max="3840" width="10.375" style="422"/>
    <col min="3841" max="3843" width="3.125" style="422" customWidth="1"/>
    <col min="3844" max="3844" width="30.5" style="422" customWidth="1"/>
    <col min="3845" max="3845" width="12.375" style="422" customWidth="1"/>
    <col min="3846" max="3847" width="14.375" style="422" customWidth="1"/>
    <col min="3848" max="3848" width="12.375" style="422" customWidth="1"/>
    <col min="3849" max="4096" width="10.375" style="422"/>
    <col min="4097" max="4099" width="3.125" style="422" customWidth="1"/>
    <col min="4100" max="4100" width="30.5" style="422" customWidth="1"/>
    <col min="4101" max="4101" width="12.375" style="422" customWidth="1"/>
    <col min="4102" max="4103" width="14.375" style="422" customWidth="1"/>
    <col min="4104" max="4104" width="12.375" style="422" customWidth="1"/>
    <col min="4105" max="4352" width="10.375" style="422"/>
    <col min="4353" max="4355" width="3.125" style="422" customWidth="1"/>
    <col min="4356" max="4356" width="30.5" style="422" customWidth="1"/>
    <col min="4357" max="4357" width="12.375" style="422" customWidth="1"/>
    <col min="4358" max="4359" width="14.375" style="422" customWidth="1"/>
    <col min="4360" max="4360" width="12.375" style="422" customWidth="1"/>
    <col min="4361" max="4608" width="10.375" style="422"/>
    <col min="4609" max="4611" width="3.125" style="422" customWidth="1"/>
    <col min="4612" max="4612" width="30.5" style="422" customWidth="1"/>
    <col min="4613" max="4613" width="12.375" style="422" customWidth="1"/>
    <col min="4614" max="4615" width="14.375" style="422" customWidth="1"/>
    <col min="4616" max="4616" width="12.375" style="422" customWidth="1"/>
    <col min="4617" max="4864" width="10.375" style="422"/>
    <col min="4865" max="4867" width="3.125" style="422" customWidth="1"/>
    <col min="4868" max="4868" width="30.5" style="422" customWidth="1"/>
    <col min="4869" max="4869" width="12.375" style="422" customWidth="1"/>
    <col min="4870" max="4871" width="14.375" style="422" customWidth="1"/>
    <col min="4872" max="4872" width="12.375" style="422" customWidth="1"/>
    <col min="4873" max="5120" width="10.375" style="422"/>
    <col min="5121" max="5123" width="3.125" style="422" customWidth="1"/>
    <col min="5124" max="5124" width="30.5" style="422" customWidth="1"/>
    <col min="5125" max="5125" width="12.375" style="422" customWidth="1"/>
    <col min="5126" max="5127" width="14.375" style="422" customWidth="1"/>
    <col min="5128" max="5128" width="12.375" style="422" customWidth="1"/>
    <col min="5129" max="5376" width="10.375" style="422"/>
    <col min="5377" max="5379" width="3.125" style="422" customWidth="1"/>
    <col min="5380" max="5380" width="30.5" style="422" customWidth="1"/>
    <col min="5381" max="5381" width="12.375" style="422" customWidth="1"/>
    <col min="5382" max="5383" width="14.375" style="422" customWidth="1"/>
    <col min="5384" max="5384" width="12.375" style="422" customWidth="1"/>
    <col min="5385" max="5632" width="10.375" style="422"/>
    <col min="5633" max="5635" width="3.125" style="422" customWidth="1"/>
    <col min="5636" max="5636" width="30.5" style="422" customWidth="1"/>
    <col min="5637" max="5637" width="12.375" style="422" customWidth="1"/>
    <col min="5638" max="5639" width="14.375" style="422" customWidth="1"/>
    <col min="5640" max="5640" width="12.375" style="422" customWidth="1"/>
    <col min="5641" max="5888" width="10.375" style="422"/>
    <col min="5889" max="5891" width="3.125" style="422" customWidth="1"/>
    <col min="5892" max="5892" width="30.5" style="422" customWidth="1"/>
    <col min="5893" max="5893" width="12.375" style="422" customWidth="1"/>
    <col min="5894" max="5895" width="14.375" style="422" customWidth="1"/>
    <col min="5896" max="5896" width="12.375" style="422" customWidth="1"/>
    <col min="5897" max="6144" width="10.375" style="422"/>
    <col min="6145" max="6147" width="3.125" style="422" customWidth="1"/>
    <col min="6148" max="6148" width="30.5" style="422" customWidth="1"/>
    <col min="6149" max="6149" width="12.375" style="422" customWidth="1"/>
    <col min="6150" max="6151" width="14.375" style="422" customWidth="1"/>
    <col min="6152" max="6152" width="12.375" style="422" customWidth="1"/>
    <col min="6153" max="6400" width="10.375" style="422"/>
    <col min="6401" max="6403" width="3.125" style="422" customWidth="1"/>
    <col min="6404" max="6404" width="30.5" style="422" customWidth="1"/>
    <col min="6405" max="6405" width="12.375" style="422" customWidth="1"/>
    <col min="6406" max="6407" width="14.375" style="422" customWidth="1"/>
    <col min="6408" max="6408" width="12.375" style="422" customWidth="1"/>
    <col min="6409" max="6656" width="10.375" style="422"/>
    <col min="6657" max="6659" width="3.125" style="422" customWidth="1"/>
    <col min="6660" max="6660" width="30.5" style="422" customWidth="1"/>
    <col min="6661" max="6661" width="12.375" style="422" customWidth="1"/>
    <col min="6662" max="6663" width="14.375" style="422" customWidth="1"/>
    <col min="6664" max="6664" width="12.375" style="422" customWidth="1"/>
    <col min="6665" max="6912" width="10.375" style="422"/>
    <col min="6913" max="6915" width="3.125" style="422" customWidth="1"/>
    <col min="6916" max="6916" width="30.5" style="422" customWidth="1"/>
    <col min="6917" max="6917" width="12.375" style="422" customWidth="1"/>
    <col min="6918" max="6919" width="14.375" style="422" customWidth="1"/>
    <col min="6920" max="6920" width="12.375" style="422" customWidth="1"/>
    <col min="6921" max="7168" width="10.375" style="422"/>
    <col min="7169" max="7171" width="3.125" style="422" customWidth="1"/>
    <col min="7172" max="7172" width="30.5" style="422" customWidth="1"/>
    <col min="7173" max="7173" width="12.375" style="422" customWidth="1"/>
    <col min="7174" max="7175" width="14.375" style="422" customWidth="1"/>
    <col min="7176" max="7176" width="12.375" style="422" customWidth="1"/>
    <col min="7177" max="7424" width="10.375" style="422"/>
    <col min="7425" max="7427" width="3.125" style="422" customWidth="1"/>
    <col min="7428" max="7428" width="30.5" style="422" customWidth="1"/>
    <col min="7429" max="7429" width="12.375" style="422" customWidth="1"/>
    <col min="7430" max="7431" width="14.375" style="422" customWidth="1"/>
    <col min="7432" max="7432" width="12.375" style="422" customWidth="1"/>
    <col min="7433" max="7680" width="10.375" style="422"/>
    <col min="7681" max="7683" width="3.125" style="422" customWidth="1"/>
    <col min="7684" max="7684" width="30.5" style="422" customWidth="1"/>
    <col min="7685" max="7685" width="12.375" style="422" customWidth="1"/>
    <col min="7686" max="7687" width="14.375" style="422" customWidth="1"/>
    <col min="7688" max="7688" width="12.375" style="422" customWidth="1"/>
    <col min="7689" max="7936" width="10.375" style="422"/>
    <col min="7937" max="7939" width="3.125" style="422" customWidth="1"/>
    <col min="7940" max="7940" width="30.5" style="422" customWidth="1"/>
    <col min="7941" max="7941" width="12.375" style="422" customWidth="1"/>
    <col min="7942" max="7943" width="14.375" style="422" customWidth="1"/>
    <col min="7944" max="7944" width="12.375" style="422" customWidth="1"/>
    <col min="7945" max="8192" width="10.375" style="422"/>
    <col min="8193" max="8195" width="3.125" style="422" customWidth="1"/>
    <col min="8196" max="8196" width="30.5" style="422" customWidth="1"/>
    <col min="8197" max="8197" width="12.375" style="422" customWidth="1"/>
    <col min="8198" max="8199" width="14.375" style="422" customWidth="1"/>
    <col min="8200" max="8200" width="12.375" style="422" customWidth="1"/>
    <col min="8201" max="8448" width="10.375" style="422"/>
    <col min="8449" max="8451" width="3.125" style="422" customWidth="1"/>
    <col min="8452" max="8452" width="30.5" style="422" customWidth="1"/>
    <col min="8453" max="8453" width="12.375" style="422" customWidth="1"/>
    <col min="8454" max="8455" width="14.375" style="422" customWidth="1"/>
    <col min="8456" max="8456" width="12.375" style="422" customWidth="1"/>
    <col min="8457" max="8704" width="10.375" style="422"/>
    <col min="8705" max="8707" width="3.125" style="422" customWidth="1"/>
    <col min="8708" max="8708" width="30.5" style="422" customWidth="1"/>
    <col min="8709" max="8709" width="12.375" style="422" customWidth="1"/>
    <col min="8710" max="8711" width="14.375" style="422" customWidth="1"/>
    <col min="8712" max="8712" width="12.375" style="422" customWidth="1"/>
    <col min="8713" max="8960" width="10.375" style="422"/>
    <col min="8961" max="8963" width="3.125" style="422" customWidth="1"/>
    <col min="8964" max="8964" width="30.5" style="422" customWidth="1"/>
    <col min="8965" max="8965" width="12.375" style="422" customWidth="1"/>
    <col min="8966" max="8967" width="14.375" style="422" customWidth="1"/>
    <col min="8968" max="8968" width="12.375" style="422" customWidth="1"/>
    <col min="8969" max="9216" width="10.375" style="422"/>
    <col min="9217" max="9219" width="3.125" style="422" customWidth="1"/>
    <col min="9220" max="9220" width="30.5" style="422" customWidth="1"/>
    <col min="9221" max="9221" width="12.375" style="422" customWidth="1"/>
    <col min="9222" max="9223" width="14.375" style="422" customWidth="1"/>
    <col min="9224" max="9224" width="12.375" style="422" customWidth="1"/>
    <col min="9225" max="9472" width="10.375" style="422"/>
    <col min="9473" max="9475" width="3.125" style="422" customWidth="1"/>
    <col min="9476" max="9476" width="30.5" style="422" customWidth="1"/>
    <col min="9477" max="9477" width="12.375" style="422" customWidth="1"/>
    <col min="9478" max="9479" width="14.375" style="422" customWidth="1"/>
    <col min="9480" max="9480" width="12.375" style="422" customWidth="1"/>
    <col min="9481" max="9728" width="10.375" style="422"/>
    <col min="9729" max="9731" width="3.125" style="422" customWidth="1"/>
    <col min="9732" max="9732" width="30.5" style="422" customWidth="1"/>
    <col min="9733" max="9733" width="12.375" style="422" customWidth="1"/>
    <col min="9734" max="9735" width="14.375" style="422" customWidth="1"/>
    <col min="9736" max="9736" width="12.375" style="422" customWidth="1"/>
    <col min="9737" max="9984" width="10.375" style="422"/>
    <col min="9985" max="9987" width="3.125" style="422" customWidth="1"/>
    <col min="9988" max="9988" width="30.5" style="422" customWidth="1"/>
    <col min="9989" max="9989" width="12.375" style="422" customWidth="1"/>
    <col min="9990" max="9991" width="14.375" style="422" customWidth="1"/>
    <col min="9992" max="9992" width="12.375" style="422" customWidth="1"/>
    <col min="9993" max="10240" width="10.375" style="422"/>
    <col min="10241" max="10243" width="3.125" style="422" customWidth="1"/>
    <col min="10244" max="10244" width="30.5" style="422" customWidth="1"/>
    <col min="10245" max="10245" width="12.375" style="422" customWidth="1"/>
    <col min="10246" max="10247" width="14.375" style="422" customWidth="1"/>
    <col min="10248" max="10248" width="12.375" style="422" customWidth="1"/>
    <col min="10249" max="10496" width="10.375" style="422"/>
    <col min="10497" max="10499" width="3.125" style="422" customWidth="1"/>
    <col min="10500" max="10500" width="30.5" style="422" customWidth="1"/>
    <col min="10501" max="10501" width="12.375" style="422" customWidth="1"/>
    <col min="10502" max="10503" width="14.375" style="422" customWidth="1"/>
    <col min="10504" max="10504" width="12.375" style="422" customWidth="1"/>
    <col min="10505" max="10752" width="10.375" style="422"/>
    <col min="10753" max="10755" width="3.125" style="422" customWidth="1"/>
    <col min="10756" max="10756" width="30.5" style="422" customWidth="1"/>
    <col min="10757" max="10757" width="12.375" style="422" customWidth="1"/>
    <col min="10758" max="10759" width="14.375" style="422" customWidth="1"/>
    <col min="10760" max="10760" width="12.375" style="422" customWidth="1"/>
    <col min="10761" max="11008" width="10.375" style="422"/>
    <col min="11009" max="11011" width="3.125" style="422" customWidth="1"/>
    <col min="11012" max="11012" width="30.5" style="422" customWidth="1"/>
    <col min="11013" max="11013" width="12.375" style="422" customWidth="1"/>
    <col min="11014" max="11015" width="14.375" style="422" customWidth="1"/>
    <col min="11016" max="11016" width="12.375" style="422" customWidth="1"/>
    <col min="11017" max="11264" width="10.375" style="422"/>
    <col min="11265" max="11267" width="3.125" style="422" customWidth="1"/>
    <col min="11268" max="11268" width="30.5" style="422" customWidth="1"/>
    <col min="11269" max="11269" width="12.375" style="422" customWidth="1"/>
    <col min="11270" max="11271" width="14.375" style="422" customWidth="1"/>
    <col min="11272" max="11272" width="12.375" style="422" customWidth="1"/>
    <col min="11273" max="11520" width="10.375" style="422"/>
    <col min="11521" max="11523" width="3.125" style="422" customWidth="1"/>
    <col min="11524" max="11524" width="30.5" style="422" customWidth="1"/>
    <col min="11525" max="11525" width="12.375" style="422" customWidth="1"/>
    <col min="11526" max="11527" width="14.375" style="422" customWidth="1"/>
    <col min="11528" max="11528" width="12.375" style="422" customWidth="1"/>
    <col min="11529" max="11776" width="10.375" style="422"/>
    <col min="11777" max="11779" width="3.125" style="422" customWidth="1"/>
    <col min="11780" max="11780" width="30.5" style="422" customWidth="1"/>
    <col min="11781" max="11781" width="12.375" style="422" customWidth="1"/>
    <col min="11782" max="11783" width="14.375" style="422" customWidth="1"/>
    <col min="11784" max="11784" width="12.375" style="422" customWidth="1"/>
    <col min="11785" max="12032" width="10.375" style="422"/>
    <col min="12033" max="12035" width="3.125" style="422" customWidth="1"/>
    <col min="12036" max="12036" width="30.5" style="422" customWidth="1"/>
    <col min="12037" max="12037" width="12.375" style="422" customWidth="1"/>
    <col min="12038" max="12039" width="14.375" style="422" customWidth="1"/>
    <col min="12040" max="12040" width="12.375" style="422" customWidth="1"/>
    <col min="12041" max="12288" width="10.375" style="422"/>
    <col min="12289" max="12291" width="3.125" style="422" customWidth="1"/>
    <col min="12292" max="12292" width="30.5" style="422" customWidth="1"/>
    <col min="12293" max="12293" width="12.375" style="422" customWidth="1"/>
    <col min="12294" max="12295" width="14.375" style="422" customWidth="1"/>
    <col min="12296" max="12296" width="12.375" style="422" customWidth="1"/>
    <col min="12297" max="12544" width="10.375" style="422"/>
    <col min="12545" max="12547" width="3.125" style="422" customWidth="1"/>
    <col min="12548" max="12548" width="30.5" style="422" customWidth="1"/>
    <col min="12549" max="12549" width="12.375" style="422" customWidth="1"/>
    <col min="12550" max="12551" width="14.375" style="422" customWidth="1"/>
    <col min="12552" max="12552" width="12.375" style="422" customWidth="1"/>
    <col min="12553" max="12800" width="10.375" style="422"/>
    <col min="12801" max="12803" width="3.125" style="422" customWidth="1"/>
    <col min="12804" max="12804" width="30.5" style="422" customWidth="1"/>
    <col min="12805" max="12805" width="12.375" style="422" customWidth="1"/>
    <col min="12806" max="12807" width="14.375" style="422" customWidth="1"/>
    <col min="12808" max="12808" width="12.375" style="422" customWidth="1"/>
    <col min="12809" max="13056" width="10.375" style="422"/>
    <col min="13057" max="13059" width="3.125" style="422" customWidth="1"/>
    <col min="13060" max="13060" width="30.5" style="422" customWidth="1"/>
    <col min="13061" max="13061" width="12.375" style="422" customWidth="1"/>
    <col min="13062" max="13063" width="14.375" style="422" customWidth="1"/>
    <col min="13064" max="13064" width="12.375" style="422" customWidth="1"/>
    <col min="13065" max="13312" width="10.375" style="422"/>
    <col min="13313" max="13315" width="3.125" style="422" customWidth="1"/>
    <col min="13316" max="13316" width="30.5" style="422" customWidth="1"/>
    <col min="13317" max="13317" width="12.375" style="422" customWidth="1"/>
    <col min="13318" max="13319" width="14.375" style="422" customWidth="1"/>
    <col min="13320" max="13320" width="12.375" style="422" customWidth="1"/>
    <col min="13321" max="13568" width="10.375" style="422"/>
    <col min="13569" max="13571" width="3.125" style="422" customWidth="1"/>
    <col min="13572" max="13572" width="30.5" style="422" customWidth="1"/>
    <col min="13573" max="13573" width="12.375" style="422" customWidth="1"/>
    <col min="13574" max="13575" width="14.375" style="422" customWidth="1"/>
    <col min="13576" max="13576" width="12.375" style="422" customWidth="1"/>
    <col min="13577" max="13824" width="10.375" style="422"/>
    <col min="13825" max="13827" width="3.125" style="422" customWidth="1"/>
    <col min="13828" max="13828" width="30.5" style="422" customWidth="1"/>
    <col min="13829" max="13829" width="12.375" style="422" customWidth="1"/>
    <col min="13830" max="13831" width="14.375" style="422" customWidth="1"/>
    <col min="13832" max="13832" width="12.375" style="422" customWidth="1"/>
    <col min="13833" max="14080" width="10.375" style="422"/>
    <col min="14081" max="14083" width="3.125" style="422" customWidth="1"/>
    <col min="14084" max="14084" width="30.5" style="422" customWidth="1"/>
    <col min="14085" max="14085" width="12.375" style="422" customWidth="1"/>
    <col min="14086" max="14087" width="14.375" style="422" customWidth="1"/>
    <col min="14088" max="14088" width="12.375" style="422" customWidth="1"/>
    <col min="14089" max="14336" width="10.375" style="422"/>
    <col min="14337" max="14339" width="3.125" style="422" customWidth="1"/>
    <col min="14340" max="14340" width="30.5" style="422" customWidth="1"/>
    <col min="14341" max="14341" width="12.375" style="422" customWidth="1"/>
    <col min="14342" max="14343" width="14.375" style="422" customWidth="1"/>
    <col min="14344" max="14344" width="12.375" style="422" customWidth="1"/>
    <col min="14345" max="14592" width="10.375" style="422"/>
    <col min="14593" max="14595" width="3.125" style="422" customWidth="1"/>
    <col min="14596" max="14596" width="30.5" style="422" customWidth="1"/>
    <col min="14597" max="14597" width="12.375" style="422" customWidth="1"/>
    <col min="14598" max="14599" width="14.375" style="422" customWidth="1"/>
    <col min="14600" max="14600" width="12.375" style="422" customWidth="1"/>
    <col min="14601" max="14848" width="10.375" style="422"/>
    <col min="14849" max="14851" width="3.125" style="422" customWidth="1"/>
    <col min="14852" max="14852" width="30.5" style="422" customWidth="1"/>
    <col min="14853" max="14853" width="12.375" style="422" customWidth="1"/>
    <col min="14854" max="14855" width="14.375" style="422" customWidth="1"/>
    <col min="14856" max="14856" width="12.375" style="422" customWidth="1"/>
    <col min="14857" max="15104" width="10.375" style="422"/>
    <col min="15105" max="15107" width="3.125" style="422" customWidth="1"/>
    <col min="15108" max="15108" width="30.5" style="422" customWidth="1"/>
    <col min="15109" max="15109" width="12.375" style="422" customWidth="1"/>
    <col min="15110" max="15111" width="14.375" style="422" customWidth="1"/>
    <col min="15112" max="15112" width="12.375" style="422" customWidth="1"/>
    <col min="15113" max="15360" width="10.375" style="422"/>
    <col min="15361" max="15363" width="3.125" style="422" customWidth="1"/>
    <col min="15364" max="15364" width="30.5" style="422" customWidth="1"/>
    <col min="15365" max="15365" width="12.375" style="422" customWidth="1"/>
    <col min="15366" max="15367" width="14.375" style="422" customWidth="1"/>
    <col min="15368" max="15368" width="12.375" style="422" customWidth="1"/>
    <col min="15369" max="15616" width="10.375" style="422"/>
    <col min="15617" max="15619" width="3.125" style="422" customWidth="1"/>
    <col min="15620" max="15620" width="30.5" style="422" customWidth="1"/>
    <col min="15621" max="15621" width="12.375" style="422" customWidth="1"/>
    <col min="15622" max="15623" width="14.375" style="422" customWidth="1"/>
    <col min="15624" max="15624" width="12.375" style="422" customWidth="1"/>
    <col min="15625" max="15872" width="10.375" style="422"/>
    <col min="15873" max="15875" width="3.125" style="422" customWidth="1"/>
    <col min="15876" max="15876" width="30.5" style="422" customWidth="1"/>
    <col min="15877" max="15877" width="12.375" style="422" customWidth="1"/>
    <col min="15878" max="15879" width="14.375" style="422" customWidth="1"/>
    <col min="15880" max="15880" width="12.375" style="422" customWidth="1"/>
    <col min="15881" max="16128" width="10.375" style="422"/>
    <col min="16129" max="16131" width="3.125" style="422" customWidth="1"/>
    <col min="16132" max="16132" width="30.5" style="422" customWidth="1"/>
    <col min="16133" max="16133" width="12.375" style="422" customWidth="1"/>
    <col min="16134" max="16135" width="14.375" style="422" customWidth="1"/>
    <col min="16136" max="16136" width="12.375" style="422" customWidth="1"/>
    <col min="16137" max="16384" width="10.375" style="422"/>
  </cols>
  <sheetData>
    <row r="1" spans="1:7" s="419" customFormat="1" ht="17.25">
      <c r="A1" s="416" t="s">
        <v>259</v>
      </c>
      <c r="B1" s="417"/>
      <c r="C1" s="417"/>
      <c r="D1" s="417"/>
      <c r="E1" s="417"/>
      <c r="F1" s="418"/>
      <c r="G1" s="417"/>
    </row>
    <row r="2" spans="1:7" ht="25.5" customHeight="1" thickBot="1">
      <c r="A2" s="420"/>
      <c r="B2" s="420"/>
      <c r="C2" s="420"/>
      <c r="D2" s="420"/>
      <c r="E2" s="420"/>
      <c r="G2" s="421" t="s">
        <v>260</v>
      </c>
    </row>
    <row r="3" spans="1:7" ht="12">
      <c r="A3" s="423" t="s">
        <v>261</v>
      </c>
      <c r="B3" s="423"/>
      <c r="C3" s="423"/>
      <c r="D3" s="424"/>
      <c r="E3" s="425" t="s">
        <v>262</v>
      </c>
      <c r="F3" s="425" t="s">
        <v>202</v>
      </c>
      <c r="G3" s="426" t="s">
        <v>263</v>
      </c>
    </row>
    <row r="4" spans="1:7" ht="12">
      <c r="A4" s="427"/>
      <c r="B4" s="427"/>
      <c r="C4" s="427"/>
      <c r="D4" s="428"/>
      <c r="E4" s="429"/>
      <c r="F4" s="429"/>
      <c r="G4" s="430"/>
    </row>
    <row r="5" spans="1:7" ht="21" customHeight="1">
      <c r="A5" s="431" t="s">
        <v>264</v>
      </c>
      <c r="B5" s="431"/>
      <c r="C5" s="431"/>
      <c r="D5" s="432"/>
      <c r="E5" s="433">
        <f>E6+E14+E18+E22+E23</f>
        <v>99466</v>
      </c>
      <c r="F5" s="434">
        <f>F6+F14+F18+F22+F23</f>
        <v>4226156142</v>
      </c>
      <c r="G5" s="434">
        <f>G6+G14+G18+G22+G23</f>
        <v>3829414193</v>
      </c>
    </row>
    <row r="6" spans="1:7" ht="21" customHeight="1">
      <c r="A6" s="418"/>
      <c r="B6" s="435" t="s">
        <v>265</v>
      </c>
      <c r="C6" s="436"/>
      <c r="D6" s="436"/>
      <c r="E6" s="437">
        <f>SUM(E7:E13)</f>
        <v>41889</v>
      </c>
      <c r="F6" s="438">
        <f>SUM(F7:F13)</f>
        <v>3006172533</v>
      </c>
      <c r="G6" s="438">
        <f>SUM(G7:G13)</f>
        <v>2695685702</v>
      </c>
    </row>
    <row r="7" spans="1:7" ht="21" customHeight="1">
      <c r="A7" s="418"/>
      <c r="B7" s="439"/>
      <c r="C7" s="435" t="s">
        <v>266</v>
      </c>
      <c r="D7" s="436"/>
      <c r="E7" s="440">
        <v>5729</v>
      </c>
      <c r="F7" s="441">
        <v>246738781</v>
      </c>
      <c r="G7" s="441">
        <v>220867884</v>
      </c>
    </row>
    <row r="8" spans="1:7" ht="21" customHeight="1">
      <c r="A8" s="418"/>
      <c r="B8" s="439"/>
      <c r="C8" s="442" t="s">
        <v>267</v>
      </c>
      <c r="D8" s="443"/>
      <c r="E8" s="440">
        <v>785</v>
      </c>
      <c r="F8" s="441">
        <v>45948099</v>
      </c>
      <c r="G8" s="441">
        <v>41252830</v>
      </c>
    </row>
    <row r="9" spans="1:7" ht="21" customHeight="1">
      <c r="A9" s="418"/>
      <c r="B9" s="439"/>
      <c r="C9" s="442" t="s">
        <v>268</v>
      </c>
      <c r="D9" s="443"/>
      <c r="E9" s="440">
        <v>5421</v>
      </c>
      <c r="F9" s="441">
        <v>244426140</v>
      </c>
      <c r="G9" s="441">
        <v>218947980</v>
      </c>
    </row>
    <row r="10" spans="1:7" ht="21" customHeight="1">
      <c r="A10" s="418"/>
      <c r="B10" s="439"/>
      <c r="C10" s="442" t="s">
        <v>269</v>
      </c>
      <c r="D10" s="443"/>
      <c r="E10" s="440">
        <v>174</v>
      </c>
      <c r="F10" s="441">
        <v>5203866</v>
      </c>
      <c r="G10" s="441">
        <v>4672131</v>
      </c>
    </row>
    <row r="11" spans="1:7" ht="21" customHeight="1">
      <c r="A11" s="418"/>
      <c r="B11" s="439"/>
      <c r="C11" s="444" t="s">
        <v>270</v>
      </c>
      <c r="D11" s="445"/>
      <c r="E11" s="440">
        <v>1791</v>
      </c>
      <c r="F11" s="441">
        <v>12168100</v>
      </c>
      <c r="G11" s="441">
        <v>10843163</v>
      </c>
    </row>
    <row r="12" spans="1:7" ht="21" customHeight="1">
      <c r="A12" s="418"/>
      <c r="B12" s="439"/>
      <c r="C12" s="442" t="s">
        <v>271</v>
      </c>
      <c r="D12" s="443"/>
      <c r="E12" s="440">
        <v>22022</v>
      </c>
      <c r="F12" s="441">
        <v>1947573615</v>
      </c>
      <c r="G12" s="441">
        <v>1747931669</v>
      </c>
    </row>
    <row r="13" spans="1:7" ht="21" customHeight="1">
      <c r="A13" s="418"/>
      <c r="B13" s="439"/>
      <c r="C13" s="442" t="s">
        <v>272</v>
      </c>
      <c r="D13" s="443"/>
      <c r="E13" s="446">
        <v>5967</v>
      </c>
      <c r="F13" s="447">
        <v>504113932</v>
      </c>
      <c r="G13" s="447">
        <v>451170045</v>
      </c>
    </row>
    <row r="14" spans="1:7" ht="21" customHeight="1">
      <c r="A14" s="418"/>
      <c r="B14" s="435" t="s">
        <v>273</v>
      </c>
      <c r="C14" s="436"/>
      <c r="D14" s="436"/>
      <c r="E14" s="437">
        <f>SUM(E15:E17)</f>
        <v>5192</v>
      </c>
      <c r="F14" s="438">
        <f>SUM(F15:F17)</f>
        <v>319133545</v>
      </c>
      <c r="G14" s="438">
        <f>SUM(G15:G17)</f>
        <v>286512323</v>
      </c>
    </row>
    <row r="15" spans="1:7" ht="21" customHeight="1">
      <c r="A15" s="418"/>
      <c r="B15" s="439"/>
      <c r="C15" s="435" t="s">
        <v>274</v>
      </c>
      <c r="D15" s="436"/>
      <c r="E15" s="440">
        <v>4839</v>
      </c>
      <c r="F15" s="441">
        <v>298994818</v>
      </c>
      <c r="G15" s="441">
        <v>268444734</v>
      </c>
    </row>
    <row r="16" spans="1:7" ht="21" customHeight="1">
      <c r="A16" s="418"/>
      <c r="B16" s="439"/>
      <c r="C16" s="442" t="s">
        <v>275</v>
      </c>
      <c r="D16" s="443"/>
      <c r="E16" s="440">
        <v>351</v>
      </c>
      <c r="F16" s="441">
        <v>20034231</v>
      </c>
      <c r="G16" s="441">
        <v>17973543</v>
      </c>
    </row>
    <row r="17" spans="1:7" ht="21" customHeight="1">
      <c r="A17" s="418"/>
      <c r="B17" s="439"/>
      <c r="C17" s="448" t="s">
        <v>276</v>
      </c>
      <c r="D17" s="449"/>
      <c r="E17" s="450">
        <v>2</v>
      </c>
      <c r="F17" s="451">
        <v>104496</v>
      </c>
      <c r="G17" s="451">
        <v>94046</v>
      </c>
    </row>
    <row r="18" spans="1:7" ht="21" customHeight="1">
      <c r="A18" s="418"/>
      <c r="B18" s="435" t="s">
        <v>277</v>
      </c>
      <c r="C18" s="436"/>
      <c r="D18" s="436"/>
      <c r="E18" s="437">
        <f>SUM(E19:E21)</f>
        <v>18595</v>
      </c>
      <c r="F18" s="438">
        <f>SUM(F19:F21)</f>
        <v>272442585</v>
      </c>
      <c r="G18" s="438">
        <f>SUM(G19:G21)</f>
        <v>244176342</v>
      </c>
    </row>
    <row r="19" spans="1:7" ht="21" customHeight="1">
      <c r="A19" s="418"/>
      <c r="B19" s="439"/>
      <c r="C19" s="435" t="s">
        <v>278</v>
      </c>
      <c r="D19" s="452"/>
      <c r="E19" s="440">
        <v>17897</v>
      </c>
      <c r="F19" s="441">
        <v>223262660</v>
      </c>
      <c r="G19" s="441">
        <v>200126347</v>
      </c>
    </row>
    <row r="20" spans="1:7" ht="21" customHeight="1">
      <c r="A20" s="418"/>
      <c r="B20" s="439"/>
      <c r="C20" s="442" t="s">
        <v>279</v>
      </c>
      <c r="D20" s="443"/>
      <c r="E20" s="440">
        <v>332</v>
      </c>
      <c r="F20" s="441">
        <v>9134706</v>
      </c>
      <c r="G20" s="441">
        <v>8170214</v>
      </c>
    </row>
    <row r="21" spans="1:7" ht="21" customHeight="1">
      <c r="A21" s="418"/>
      <c r="B21" s="439"/>
      <c r="C21" s="453" t="s">
        <v>280</v>
      </c>
      <c r="D21" s="454"/>
      <c r="E21" s="446">
        <v>366</v>
      </c>
      <c r="F21" s="447">
        <v>40045219</v>
      </c>
      <c r="G21" s="447">
        <v>35879781</v>
      </c>
    </row>
    <row r="22" spans="1:7" ht="21" customHeight="1">
      <c r="A22" s="418"/>
      <c r="B22" s="435" t="s">
        <v>281</v>
      </c>
      <c r="C22" s="436"/>
      <c r="D22" s="436"/>
      <c r="E22" s="455">
        <v>1187</v>
      </c>
      <c r="F22" s="456">
        <v>230274298</v>
      </c>
      <c r="G22" s="456">
        <v>204906645</v>
      </c>
    </row>
    <row r="23" spans="1:7" ht="21" customHeight="1">
      <c r="A23" s="418"/>
      <c r="B23" s="435" t="s">
        <v>282</v>
      </c>
      <c r="C23" s="436"/>
      <c r="D23" s="436"/>
      <c r="E23" s="440">
        <v>32603</v>
      </c>
      <c r="F23" s="441">
        <v>398133181</v>
      </c>
      <c r="G23" s="441">
        <v>398133181</v>
      </c>
    </row>
    <row r="24" spans="1:7" ht="21" customHeight="1">
      <c r="A24" s="431" t="s">
        <v>283</v>
      </c>
      <c r="B24" s="431"/>
      <c r="C24" s="431"/>
      <c r="D24" s="432"/>
      <c r="E24" s="434">
        <f>SUM(E25:E30)</f>
        <v>2643</v>
      </c>
      <c r="F24" s="434">
        <f>SUM(F25:F30)</f>
        <v>593213500</v>
      </c>
      <c r="G24" s="434">
        <f>SUM(G25:G30)</f>
        <v>531415279</v>
      </c>
    </row>
    <row r="25" spans="1:7" ht="21" customHeight="1">
      <c r="A25" s="418"/>
      <c r="B25" s="435" t="s">
        <v>284</v>
      </c>
      <c r="C25" s="436"/>
      <c r="D25" s="436"/>
      <c r="E25" s="457">
        <v>7</v>
      </c>
      <c r="F25" s="458">
        <v>956734</v>
      </c>
      <c r="G25" s="459">
        <v>861056</v>
      </c>
    </row>
    <row r="26" spans="1:7" ht="21" customHeight="1">
      <c r="A26" s="418"/>
      <c r="B26" s="442" t="s">
        <v>285</v>
      </c>
      <c r="C26" s="460"/>
      <c r="D26" s="443"/>
      <c r="E26" s="440">
        <v>646</v>
      </c>
      <c r="F26" s="441">
        <v>86840417</v>
      </c>
      <c r="G26" s="441">
        <v>77997498</v>
      </c>
    </row>
    <row r="27" spans="1:7" ht="21" customHeight="1">
      <c r="A27" s="418"/>
      <c r="B27" s="442" t="s">
        <v>286</v>
      </c>
      <c r="C27" s="460"/>
      <c r="D27" s="443"/>
      <c r="E27" s="461">
        <v>495</v>
      </c>
      <c r="F27" s="459">
        <v>103062705</v>
      </c>
      <c r="G27" s="459">
        <v>92363829</v>
      </c>
    </row>
    <row r="28" spans="1:7" ht="21" customHeight="1">
      <c r="A28" s="418"/>
      <c r="B28" s="442" t="s">
        <v>287</v>
      </c>
      <c r="C28" s="460"/>
      <c r="D28" s="443"/>
      <c r="E28" s="440">
        <v>1490</v>
      </c>
      <c r="F28" s="441">
        <v>401062237</v>
      </c>
      <c r="G28" s="441">
        <v>359030632</v>
      </c>
    </row>
    <row r="29" spans="1:7" ht="21" customHeight="1">
      <c r="A29" s="418"/>
      <c r="B29" s="442" t="s">
        <v>288</v>
      </c>
      <c r="C29" s="460"/>
      <c r="D29" s="443"/>
      <c r="E29" s="461" t="s">
        <v>14</v>
      </c>
      <c r="F29" s="459" t="s">
        <v>14</v>
      </c>
      <c r="G29" s="459" t="s">
        <v>14</v>
      </c>
    </row>
    <row r="30" spans="1:7" ht="21" customHeight="1">
      <c r="A30" s="418"/>
      <c r="B30" s="453" t="s">
        <v>289</v>
      </c>
      <c r="C30" s="462"/>
      <c r="D30" s="454"/>
      <c r="E30" s="463">
        <v>5</v>
      </c>
      <c r="F30" s="464">
        <v>1291407</v>
      </c>
      <c r="G30" s="459">
        <v>1162264</v>
      </c>
    </row>
    <row r="31" spans="1:7" ht="21" customHeight="1">
      <c r="A31" s="431" t="s">
        <v>290</v>
      </c>
      <c r="B31" s="465"/>
      <c r="C31" s="465"/>
      <c r="D31" s="466"/>
      <c r="E31" s="433">
        <f>SUM(E32:E34)</f>
        <v>13332</v>
      </c>
      <c r="F31" s="434">
        <f>SUM(F32:F34)</f>
        <v>3750654641</v>
      </c>
      <c r="G31" s="434">
        <f>SUM(G32:G34)</f>
        <v>3367577194</v>
      </c>
    </row>
    <row r="32" spans="1:7" ht="21" customHeight="1">
      <c r="A32" s="467"/>
      <c r="B32" s="468" t="s">
        <v>291</v>
      </c>
      <c r="C32" s="469"/>
      <c r="D32" s="470"/>
      <c r="E32" s="461">
        <v>7439</v>
      </c>
      <c r="F32" s="459">
        <v>1936462865</v>
      </c>
      <c r="G32" s="459">
        <v>1740259078</v>
      </c>
    </row>
    <row r="33" spans="1:7" ht="21" customHeight="1">
      <c r="A33" s="467"/>
      <c r="B33" s="471" t="s">
        <v>292</v>
      </c>
      <c r="C33" s="472"/>
      <c r="D33" s="445"/>
      <c r="E33" s="461">
        <v>4711</v>
      </c>
      <c r="F33" s="459">
        <v>1351966853</v>
      </c>
      <c r="G33" s="459">
        <v>1214604877</v>
      </c>
    </row>
    <row r="34" spans="1:7" ht="21" customHeight="1" thickBot="1">
      <c r="A34" s="473"/>
      <c r="B34" s="474" t="s">
        <v>293</v>
      </c>
      <c r="C34" s="475"/>
      <c r="D34" s="476"/>
      <c r="E34" s="461">
        <v>1182</v>
      </c>
      <c r="F34" s="459">
        <v>462224923</v>
      </c>
      <c r="G34" s="459">
        <v>412713239</v>
      </c>
    </row>
    <row r="35" spans="1:7" ht="21" customHeight="1" thickTop="1" thickBot="1">
      <c r="A35" s="477" t="s">
        <v>294</v>
      </c>
      <c r="B35" s="478"/>
      <c r="C35" s="478"/>
      <c r="D35" s="479"/>
      <c r="E35" s="480">
        <f>E5+E24+E31</f>
        <v>115441</v>
      </c>
      <c r="F35" s="481">
        <f>F5+F24+F31</f>
        <v>8570024283</v>
      </c>
      <c r="G35" s="481">
        <f>G5+G24+G31</f>
        <v>7728406666</v>
      </c>
    </row>
    <row r="36" spans="1:7" ht="16.5" customHeight="1">
      <c r="A36" s="482" t="s">
        <v>295</v>
      </c>
      <c r="B36" s="482"/>
      <c r="C36" s="482"/>
      <c r="D36" s="482"/>
      <c r="E36" s="459"/>
      <c r="F36" s="459"/>
      <c r="G36" s="441"/>
    </row>
    <row r="37" spans="1:7" ht="12">
      <c r="A37" s="418" t="s">
        <v>296</v>
      </c>
      <c r="B37" s="418"/>
      <c r="C37" s="418"/>
      <c r="D37" s="418"/>
      <c r="E37" s="459"/>
      <c r="F37" s="459"/>
      <c r="G37" s="441"/>
    </row>
    <row r="38" spans="1:7" ht="12">
      <c r="A38" s="483"/>
      <c r="B38" s="483"/>
      <c r="C38" s="483"/>
      <c r="D38" s="483"/>
      <c r="E38" s="459"/>
      <c r="F38" s="459"/>
      <c r="G38" s="441"/>
    </row>
  </sheetData>
  <mergeCells count="31">
    <mergeCell ref="A35:D35"/>
    <mergeCell ref="B28:D28"/>
    <mergeCell ref="B29:D29"/>
    <mergeCell ref="B30:D30"/>
    <mergeCell ref="B32:D32"/>
    <mergeCell ref="B33:D33"/>
    <mergeCell ref="B34:D34"/>
    <mergeCell ref="C21:D21"/>
    <mergeCell ref="B22:D22"/>
    <mergeCell ref="B23:D23"/>
    <mergeCell ref="B25:D25"/>
    <mergeCell ref="B26:D26"/>
    <mergeCell ref="B27:D27"/>
    <mergeCell ref="B14:D14"/>
    <mergeCell ref="C15:D15"/>
    <mergeCell ref="C16:D16"/>
    <mergeCell ref="B18:D18"/>
    <mergeCell ref="C19:D19"/>
    <mergeCell ref="C20:D20"/>
    <mergeCell ref="C8:D8"/>
    <mergeCell ref="C9:D9"/>
    <mergeCell ref="C10:D10"/>
    <mergeCell ref="C11:D11"/>
    <mergeCell ref="C12:D12"/>
    <mergeCell ref="C13:D13"/>
    <mergeCell ref="A3:D4"/>
    <mergeCell ref="E3:E4"/>
    <mergeCell ref="F3:F4"/>
    <mergeCell ref="G3:G4"/>
    <mergeCell ref="B6:D6"/>
    <mergeCell ref="C7:D7"/>
  </mergeCells>
  <phoneticPr fontId="3"/>
  <printOptions gridLinesSet="0"/>
  <pageMargins left="0.78740157480314965" right="0.78740157480314965" top="0.78740157480314965" bottom="0.78740157480314965" header="0" footer="0"/>
  <pageSetup paperSize="9" scale="98" firstPageNumber="149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view="pageBreakPreview" zoomScaleNormal="100" zoomScaleSheetLayoutView="100" workbookViewId="0">
      <selection activeCell="D7" sqref="D7"/>
    </sheetView>
  </sheetViews>
  <sheetFormatPr defaultColWidth="10.375" defaultRowHeight="24.2" customHeight="1"/>
  <cols>
    <col min="1" max="1" width="11.75" style="2" customWidth="1"/>
    <col min="2" max="2" width="11.625" style="2" customWidth="1"/>
    <col min="3" max="10" width="7.625" style="2" customWidth="1"/>
    <col min="11" max="11" width="7.875" style="2" customWidth="1"/>
    <col min="12" max="13" width="7" style="2" customWidth="1"/>
    <col min="14" max="256" width="10.375" style="2"/>
    <col min="257" max="257" width="11.75" style="2" customWidth="1"/>
    <col min="258" max="258" width="11.625" style="2" customWidth="1"/>
    <col min="259" max="266" width="7.625" style="2" customWidth="1"/>
    <col min="267" max="267" width="7.875" style="2" customWidth="1"/>
    <col min="268" max="269" width="7" style="2" customWidth="1"/>
    <col min="270" max="512" width="10.375" style="2"/>
    <col min="513" max="513" width="11.75" style="2" customWidth="1"/>
    <col min="514" max="514" width="11.625" style="2" customWidth="1"/>
    <col min="515" max="522" width="7.625" style="2" customWidth="1"/>
    <col min="523" max="523" width="7.875" style="2" customWidth="1"/>
    <col min="524" max="525" width="7" style="2" customWidth="1"/>
    <col min="526" max="768" width="10.375" style="2"/>
    <col min="769" max="769" width="11.75" style="2" customWidth="1"/>
    <col min="770" max="770" width="11.625" style="2" customWidth="1"/>
    <col min="771" max="778" width="7.625" style="2" customWidth="1"/>
    <col min="779" max="779" width="7.875" style="2" customWidth="1"/>
    <col min="780" max="781" width="7" style="2" customWidth="1"/>
    <col min="782" max="1024" width="10.375" style="2"/>
    <col min="1025" max="1025" width="11.75" style="2" customWidth="1"/>
    <col min="1026" max="1026" width="11.625" style="2" customWidth="1"/>
    <col min="1027" max="1034" width="7.625" style="2" customWidth="1"/>
    <col min="1035" max="1035" width="7.875" style="2" customWidth="1"/>
    <col min="1036" max="1037" width="7" style="2" customWidth="1"/>
    <col min="1038" max="1280" width="10.375" style="2"/>
    <col min="1281" max="1281" width="11.75" style="2" customWidth="1"/>
    <col min="1282" max="1282" width="11.625" style="2" customWidth="1"/>
    <col min="1283" max="1290" width="7.625" style="2" customWidth="1"/>
    <col min="1291" max="1291" width="7.875" style="2" customWidth="1"/>
    <col min="1292" max="1293" width="7" style="2" customWidth="1"/>
    <col min="1294" max="1536" width="10.375" style="2"/>
    <col min="1537" max="1537" width="11.75" style="2" customWidth="1"/>
    <col min="1538" max="1538" width="11.625" style="2" customWidth="1"/>
    <col min="1539" max="1546" width="7.625" style="2" customWidth="1"/>
    <col min="1547" max="1547" width="7.875" style="2" customWidth="1"/>
    <col min="1548" max="1549" width="7" style="2" customWidth="1"/>
    <col min="1550" max="1792" width="10.375" style="2"/>
    <col min="1793" max="1793" width="11.75" style="2" customWidth="1"/>
    <col min="1794" max="1794" width="11.625" style="2" customWidth="1"/>
    <col min="1795" max="1802" width="7.625" style="2" customWidth="1"/>
    <col min="1803" max="1803" width="7.875" style="2" customWidth="1"/>
    <col min="1804" max="1805" width="7" style="2" customWidth="1"/>
    <col min="1806" max="2048" width="10.375" style="2"/>
    <col min="2049" max="2049" width="11.75" style="2" customWidth="1"/>
    <col min="2050" max="2050" width="11.625" style="2" customWidth="1"/>
    <col min="2051" max="2058" width="7.625" style="2" customWidth="1"/>
    <col min="2059" max="2059" width="7.875" style="2" customWidth="1"/>
    <col min="2060" max="2061" width="7" style="2" customWidth="1"/>
    <col min="2062" max="2304" width="10.375" style="2"/>
    <col min="2305" max="2305" width="11.75" style="2" customWidth="1"/>
    <col min="2306" max="2306" width="11.625" style="2" customWidth="1"/>
    <col min="2307" max="2314" width="7.625" style="2" customWidth="1"/>
    <col min="2315" max="2315" width="7.875" style="2" customWidth="1"/>
    <col min="2316" max="2317" width="7" style="2" customWidth="1"/>
    <col min="2318" max="2560" width="10.375" style="2"/>
    <col min="2561" max="2561" width="11.75" style="2" customWidth="1"/>
    <col min="2562" max="2562" width="11.625" style="2" customWidth="1"/>
    <col min="2563" max="2570" width="7.625" style="2" customWidth="1"/>
    <col min="2571" max="2571" width="7.875" style="2" customWidth="1"/>
    <col min="2572" max="2573" width="7" style="2" customWidth="1"/>
    <col min="2574" max="2816" width="10.375" style="2"/>
    <col min="2817" max="2817" width="11.75" style="2" customWidth="1"/>
    <col min="2818" max="2818" width="11.625" style="2" customWidth="1"/>
    <col min="2819" max="2826" width="7.625" style="2" customWidth="1"/>
    <col min="2827" max="2827" width="7.875" style="2" customWidth="1"/>
    <col min="2828" max="2829" width="7" style="2" customWidth="1"/>
    <col min="2830" max="3072" width="10.375" style="2"/>
    <col min="3073" max="3073" width="11.75" style="2" customWidth="1"/>
    <col min="3074" max="3074" width="11.625" style="2" customWidth="1"/>
    <col min="3075" max="3082" width="7.625" style="2" customWidth="1"/>
    <col min="3083" max="3083" width="7.875" style="2" customWidth="1"/>
    <col min="3084" max="3085" width="7" style="2" customWidth="1"/>
    <col min="3086" max="3328" width="10.375" style="2"/>
    <col min="3329" max="3329" width="11.75" style="2" customWidth="1"/>
    <col min="3330" max="3330" width="11.625" style="2" customWidth="1"/>
    <col min="3331" max="3338" width="7.625" style="2" customWidth="1"/>
    <col min="3339" max="3339" width="7.875" style="2" customWidth="1"/>
    <col min="3340" max="3341" width="7" style="2" customWidth="1"/>
    <col min="3342" max="3584" width="10.375" style="2"/>
    <col min="3585" max="3585" width="11.75" style="2" customWidth="1"/>
    <col min="3586" max="3586" width="11.625" style="2" customWidth="1"/>
    <col min="3587" max="3594" width="7.625" style="2" customWidth="1"/>
    <col min="3595" max="3595" width="7.875" style="2" customWidth="1"/>
    <col min="3596" max="3597" width="7" style="2" customWidth="1"/>
    <col min="3598" max="3840" width="10.375" style="2"/>
    <col min="3841" max="3841" width="11.75" style="2" customWidth="1"/>
    <col min="3842" max="3842" width="11.625" style="2" customWidth="1"/>
    <col min="3843" max="3850" width="7.625" style="2" customWidth="1"/>
    <col min="3851" max="3851" width="7.875" style="2" customWidth="1"/>
    <col min="3852" max="3853" width="7" style="2" customWidth="1"/>
    <col min="3854" max="4096" width="10.375" style="2"/>
    <col min="4097" max="4097" width="11.75" style="2" customWidth="1"/>
    <col min="4098" max="4098" width="11.625" style="2" customWidth="1"/>
    <col min="4099" max="4106" width="7.625" style="2" customWidth="1"/>
    <col min="4107" max="4107" width="7.875" style="2" customWidth="1"/>
    <col min="4108" max="4109" width="7" style="2" customWidth="1"/>
    <col min="4110" max="4352" width="10.375" style="2"/>
    <col min="4353" max="4353" width="11.75" style="2" customWidth="1"/>
    <col min="4354" max="4354" width="11.625" style="2" customWidth="1"/>
    <col min="4355" max="4362" width="7.625" style="2" customWidth="1"/>
    <col min="4363" max="4363" width="7.875" style="2" customWidth="1"/>
    <col min="4364" max="4365" width="7" style="2" customWidth="1"/>
    <col min="4366" max="4608" width="10.375" style="2"/>
    <col min="4609" max="4609" width="11.75" style="2" customWidth="1"/>
    <col min="4610" max="4610" width="11.625" style="2" customWidth="1"/>
    <col min="4611" max="4618" width="7.625" style="2" customWidth="1"/>
    <col min="4619" max="4619" width="7.875" style="2" customWidth="1"/>
    <col min="4620" max="4621" width="7" style="2" customWidth="1"/>
    <col min="4622" max="4864" width="10.375" style="2"/>
    <col min="4865" max="4865" width="11.75" style="2" customWidth="1"/>
    <col min="4866" max="4866" width="11.625" style="2" customWidth="1"/>
    <col min="4867" max="4874" width="7.625" style="2" customWidth="1"/>
    <col min="4875" max="4875" width="7.875" style="2" customWidth="1"/>
    <col min="4876" max="4877" width="7" style="2" customWidth="1"/>
    <col min="4878" max="5120" width="10.375" style="2"/>
    <col min="5121" max="5121" width="11.75" style="2" customWidth="1"/>
    <col min="5122" max="5122" width="11.625" style="2" customWidth="1"/>
    <col min="5123" max="5130" width="7.625" style="2" customWidth="1"/>
    <col min="5131" max="5131" width="7.875" style="2" customWidth="1"/>
    <col min="5132" max="5133" width="7" style="2" customWidth="1"/>
    <col min="5134" max="5376" width="10.375" style="2"/>
    <col min="5377" max="5377" width="11.75" style="2" customWidth="1"/>
    <col min="5378" max="5378" width="11.625" style="2" customWidth="1"/>
    <col min="5379" max="5386" width="7.625" style="2" customWidth="1"/>
    <col min="5387" max="5387" width="7.875" style="2" customWidth="1"/>
    <col min="5388" max="5389" width="7" style="2" customWidth="1"/>
    <col min="5390" max="5632" width="10.375" style="2"/>
    <col min="5633" max="5633" width="11.75" style="2" customWidth="1"/>
    <col min="5634" max="5634" width="11.625" style="2" customWidth="1"/>
    <col min="5635" max="5642" width="7.625" style="2" customWidth="1"/>
    <col min="5643" max="5643" width="7.875" style="2" customWidth="1"/>
    <col min="5644" max="5645" width="7" style="2" customWidth="1"/>
    <col min="5646" max="5888" width="10.375" style="2"/>
    <col min="5889" max="5889" width="11.75" style="2" customWidth="1"/>
    <col min="5890" max="5890" width="11.625" style="2" customWidth="1"/>
    <col min="5891" max="5898" width="7.625" style="2" customWidth="1"/>
    <col min="5899" max="5899" width="7.875" style="2" customWidth="1"/>
    <col min="5900" max="5901" width="7" style="2" customWidth="1"/>
    <col min="5902" max="6144" width="10.375" style="2"/>
    <col min="6145" max="6145" width="11.75" style="2" customWidth="1"/>
    <col min="6146" max="6146" width="11.625" style="2" customWidth="1"/>
    <col min="6147" max="6154" width="7.625" style="2" customWidth="1"/>
    <col min="6155" max="6155" width="7.875" style="2" customWidth="1"/>
    <col min="6156" max="6157" width="7" style="2" customWidth="1"/>
    <col min="6158" max="6400" width="10.375" style="2"/>
    <col min="6401" max="6401" width="11.75" style="2" customWidth="1"/>
    <col min="6402" max="6402" width="11.625" style="2" customWidth="1"/>
    <col min="6403" max="6410" width="7.625" style="2" customWidth="1"/>
    <col min="6411" max="6411" width="7.875" style="2" customWidth="1"/>
    <col min="6412" max="6413" width="7" style="2" customWidth="1"/>
    <col min="6414" max="6656" width="10.375" style="2"/>
    <col min="6657" max="6657" width="11.75" style="2" customWidth="1"/>
    <col min="6658" max="6658" width="11.625" style="2" customWidth="1"/>
    <col min="6659" max="6666" width="7.625" style="2" customWidth="1"/>
    <col min="6667" max="6667" width="7.875" style="2" customWidth="1"/>
    <col min="6668" max="6669" width="7" style="2" customWidth="1"/>
    <col min="6670" max="6912" width="10.375" style="2"/>
    <col min="6913" max="6913" width="11.75" style="2" customWidth="1"/>
    <col min="6914" max="6914" width="11.625" style="2" customWidth="1"/>
    <col min="6915" max="6922" width="7.625" style="2" customWidth="1"/>
    <col min="6923" max="6923" width="7.875" style="2" customWidth="1"/>
    <col min="6924" max="6925" width="7" style="2" customWidth="1"/>
    <col min="6926" max="7168" width="10.375" style="2"/>
    <col min="7169" max="7169" width="11.75" style="2" customWidth="1"/>
    <col min="7170" max="7170" width="11.625" style="2" customWidth="1"/>
    <col min="7171" max="7178" width="7.625" style="2" customWidth="1"/>
    <col min="7179" max="7179" width="7.875" style="2" customWidth="1"/>
    <col min="7180" max="7181" width="7" style="2" customWidth="1"/>
    <col min="7182" max="7424" width="10.375" style="2"/>
    <col min="7425" max="7425" width="11.75" style="2" customWidth="1"/>
    <col min="7426" max="7426" width="11.625" style="2" customWidth="1"/>
    <col min="7427" max="7434" width="7.625" style="2" customWidth="1"/>
    <col min="7435" max="7435" width="7.875" style="2" customWidth="1"/>
    <col min="7436" max="7437" width="7" style="2" customWidth="1"/>
    <col min="7438" max="7680" width="10.375" style="2"/>
    <col min="7681" max="7681" width="11.75" style="2" customWidth="1"/>
    <col min="7682" max="7682" width="11.625" style="2" customWidth="1"/>
    <col min="7683" max="7690" width="7.625" style="2" customWidth="1"/>
    <col min="7691" max="7691" width="7.875" style="2" customWidth="1"/>
    <col min="7692" max="7693" width="7" style="2" customWidth="1"/>
    <col min="7694" max="7936" width="10.375" style="2"/>
    <col min="7937" max="7937" width="11.75" style="2" customWidth="1"/>
    <col min="7938" max="7938" width="11.625" style="2" customWidth="1"/>
    <col min="7939" max="7946" width="7.625" style="2" customWidth="1"/>
    <col min="7947" max="7947" width="7.875" style="2" customWidth="1"/>
    <col min="7948" max="7949" width="7" style="2" customWidth="1"/>
    <col min="7950" max="8192" width="10.375" style="2"/>
    <col min="8193" max="8193" width="11.75" style="2" customWidth="1"/>
    <col min="8194" max="8194" width="11.625" style="2" customWidth="1"/>
    <col min="8195" max="8202" width="7.625" style="2" customWidth="1"/>
    <col min="8203" max="8203" width="7.875" style="2" customWidth="1"/>
    <col min="8204" max="8205" width="7" style="2" customWidth="1"/>
    <col min="8206" max="8448" width="10.375" style="2"/>
    <col min="8449" max="8449" width="11.75" style="2" customWidth="1"/>
    <col min="8450" max="8450" width="11.625" style="2" customWidth="1"/>
    <col min="8451" max="8458" width="7.625" style="2" customWidth="1"/>
    <col min="8459" max="8459" width="7.875" style="2" customWidth="1"/>
    <col min="8460" max="8461" width="7" style="2" customWidth="1"/>
    <col min="8462" max="8704" width="10.375" style="2"/>
    <col min="8705" max="8705" width="11.75" style="2" customWidth="1"/>
    <col min="8706" max="8706" width="11.625" style="2" customWidth="1"/>
    <col min="8707" max="8714" width="7.625" style="2" customWidth="1"/>
    <col min="8715" max="8715" width="7.875" style="2" customWidth="1"/>
    <col min="8716" max="8717" width="7" style="2" customWidth="1"/>
    <col min="8718" max="8960" width="10.375" style="2"/>
    <col min="8961" max="8961" width="11.75" style="2" customWidth="1"/>
    <col min="8962" max="8962" width="11.625" style="2" customWidth="1"/>
    <col min="8963" max="8970" width="7.625" style="2" customWidth="1"/>
    <col min="8971" max="8971" width="7.875" style="2" customWidth="1"/>
    <col min="8972" max="8973" width="7" style="2" customWidth="1"/>
    <col min="8974" max="9216" width="10.375" style="2"/>
    <col min="9217" max="9217" width="11.75" style="2" customWidth="1"/>
    <col min="9218" max="9218" width="11.625" style="2" customWidth="1"/>
    <col min="9219" max="9226" width="7.625" style="2" customWidth="1"/>
    <col min="9227" max="9227" width="7.875" style="2" customWidth="1"/>
    <col min="9228" max="9229" width="7" style="2" customWidth="1"/>
    <col min="9230" max="9472" width="10.375" style="2"/>
    <col min="9473" max="9473" width="11.75" style="2" customWidth="1"/>
    <col min="9474" max="9474" width="11.625" style="2" customWidth="1"/>
    <col min="9475" max="9482" width="7.625" style="2" customWidth="1"/>
    <col min="9483" max="9483" width="7.875" style="2" customWidth="1"/>
    <col min="9484" max="9485" width="7" style="2" customWidth="1"/>
    <col min="9486" max="9728" width="10.375" style="2"/>
    <col min="9729" max="9729" width="11.75" style="2" customWidth="1"/>
    <col min="9730" max="9730" width="11.625" style="2" customWidth="1"/>
    <col min="9731" max="9738" width="7.625" style="2" customWidth="1"/>
    <col min="9739" max="9739" width="7.875" style="2" customWidth="1"/>
    <col min="9740" max="9741" width="7" style="2" customWidth="1"/>
    <col min="9742" max="9984" width="10.375" style="2"/>
    <col min="9985" max="9985" width="11.75" style="2" customWidth="1"/>
    <col min="9986" max="9986" width="11.625" style="2" customWidth="1"/>
    <col min="9987" max="9994" width="7.625" style="2" customWidth="1"/>
    <col min="9995" max="9995" width="7.875" style="2" customWidth="1"/>
    <col min="9996" max="9997" width="7" style="2" customWidth="1"/>
    <col min="9998" max="10240" width="10.375" style="2"/>
    <col min="10241" max="10241" width="11.75" style="2" customWidth="1"/>
    <col min="10242" max="10242" width="11.625" style="2" customWidth="1"/>
    <col min="10243" max="10250" width="7.625" style="2" customWidth="1"/>
    <col min="10251" max="10251" width="7.875" style="2" customWidth="1"/>
    <col min="10252" max="10253" width="7" style="2" customWidth="1"/>
    <col min="10254" max="10496" width="10.375" style="2"/>
    <col min="10497" max="10497" width="11.75" style="2" customWidth="1"/>
    <col min="10498" max="10498" width="11.625" style="2" customWidth="1"/>
    <col min="10499" max="10506" width="7.625" style="2" customWidth="1"/>
    <col min="10507" max="10507" width="7.875" style="2" customWidth="1"/>
    <col min="10508" max="10509" width="7" style="2" customWidth="1"/>
    <col min="10510" max="10752" width="10.375" style="2"/>
    <col min="10753" max="10753" width="11.75" style="2" customWidth="1"/>
    <col min="10754" max="10754" width="11.625" style="2" customWidth="1"/>
    <col min="10755" max="10762" width="7.625" style="2" customWidth="1"/>
    <col min="10763" max="10763" width="7.875" style="2" customWidth="1"/>
    <col min="10764" max="10765" width="7" style="2" customWidth="1"/>
    <col min="10766" max="11008" width="10.375" style="2"/>
    <col min="11009" max="11009" width="11.75" style="2" customWidth="1"/>
    <col min="11010" max="11010" width="11.625" style="2" customWidth="1"/>
    <col min="11011" max="11018" width="7.625" style="2" customWidth="1"/>
    <col min="11019" max="11019" width="7.875" style="2" customWidth="1"/>
    <col min="11020" max="11021" width="7" style="2" customWidth="1"/>
    <col min="11022" max="11264" width="10.375" style="2"/>
    <col min="11265" max="11265" width="11.75" style="2" customWidth="1"/>
    <col min="11266" max="11266" width="11.625" style="2" customWidth="1"/>
    <col min="11267" max="11274" width="7.625" style="2" customWidth="1"/>
    <col min="11275" max="11275" width="7.875" style="2" customWidth="1"/>
    <col min="11276" max="11277" width="7" style="2" customWidth="1"/>
    <col min="11278" max="11520" width="10.375" style="2"/>
    <col min="11521" max="11521" width="11.75" style="2" customWidth="1"/>
    <col min="11522" max="11522" width="11.625" style="2" customWidth="1"/>
    <col min="11523" max="11530" width="7.625" style="2" customWidth="1"/>
    <col min="11531" max="11531" width="7.875" style="2" customWidth="1"/>
    <col min="11532" max="11533" width="7" style="2" customWidth="1"/>
    <col min="11534" max="11776" width="10.375" style="2"/>
    <col min="11777" max="11777" width="11.75" style="2" customWidth="1"/>
    <col min="11778" max="11778" width="11.625" style="2" customWidth="1"/>
    <col min="11779" max="11786" width="7.625" style="2" customWidth="1"/>
    <col min="11787" max="11787" width="7.875" style="2" customWidth="1"/>
    <col min="11788" max="11789" width="7" style="2" customWidth="1"/>
    <col min="11790" max="12032" width="10.375" style="2"/>
    <col min="12033" max="12033" width="11.75" style="2" customWidth="1"/>
    <col min="12034" max="12034" width="11.625" style="2" customWidth="1"/>
    <col min="12035" max="12042" width="7.625" style="2" customWidth="1"/>
    <col min="12043" max="12043" width="7.875" style="2" customWidth="1"/>
    <col min="12044" max="12045" width="7" style="2" customWidth="1"/>
    <col min="12046" max="12288" width="10.375" style="2"/>
    <col min="12289" max="12289" width="11.75" style="2" customWidth="1"/>
    <col min="12290" max="12290" width="11.625" style="2" customWidth="1"/>
    <col min="12291" max="12298" width="7.625" style="2" customWidth="1"/>
    <col min="12299" max="12299" width="7.875" style="2" customWidth="1"/>
    <col min="12300" max="12301" width="7" style="2" customWidth="1"/>
    <col min="12302" max="12544" width="10.375" style="2"/>
    <col min="12545" max="12545" width="11.75" style="2" customWidth="1"/>
    <col min="12546" max="12546" width="11.625" style="2" customWidth="1"/>
    <col min="12547" max="12554" width="7.625" style="2" customWidth="1"/>
    <col min="12555" max="12555" width="7.875" style="2" customWidth="1"/>
    <col min="12556" max="12557" width="7" style="2" customWidth="1"/>
    <col min="12558" max="12800" width="10.375" style="2"/>
    <col min="12801" max="12801" width="11.75" style="2" customWidth="1"/>
    <col min="12802" max="12802" width="11.625" style="2" customWidth="1"/>
    <col min="12803" max="12810" width="7.625" style="2" customWidth="1"/>
    <col min="12811" max="12811" width="7.875" style="2" customWidth="1"/>
    <col min="12812" max="12813" width="7" style="2" customWidth="1"/>
    <col min="12814" max="13056" width="10.375" style="2"/>
    <col min="13057" max="13057" width="11.75" style="2" customWidth="1"/>
    <col min="13058" max="13058" width="11.625" style="2" customWidth="1"/>
    <col min="13059" max="13066" width="7.625" style="2" customWidth="1"/>
    <col min="13067" max="13067" width="7.875" style="2" customWidth="1"/>
    <col min="13068" max="13069" width="7" style="2" customWidth="1"/>
    <col min="13070" max="13312" width="10.375" style="2"/>
    <col min="13313" max="13313" width="11.75" style="2" customWidth="1"/>
    <col min="13314" max="13314" width="11.625" style="2" customWidth="1"/>
    <col min="13315" max="13322" width="7.625" style="2" customWidth="1"/>
    <col min="13323" max="13323" width="7.875" style="2" customWidth="1"/>
    <col min="13324" max="13325" width="7" style="2" customWidth="1"/>
    <col min="13326" max="13568" width="10.375" style="2"/>
    <col min="13569" max="13569" width="11.75" style="2" customWidth="1"/>
    <col min="13570" max="13570" width="11.625" style="2" customWidth="1"/>
    <col min="13571" max="13578" width="7.625" style="2" customWidth="1"/>
    <col min="13579" max="13579" width="7.875" style="2" customWidth="1"/>
    <col min="13580" max="13581" width="7" style="2" customWidth="1"/>
    <col min="13582" max="13824" width="10.375" style="2"/>
    <col min="13825" max="13825" width="11.75" style="2" customWidth="1"/>
    <col min="13826" max="13826" width="11.625" style="2" customWidth="1"/>
    <col min="13827" max="13834" width="7.625" style="2" customWidth="1"/>
    <col min="13835" max="13835" width="7.875" style="2" customWidth="1"/>
    <col min="13836" max="13837" width="7" style="2" customWidth="1"/>
    <col min="13838" max="14080" width="10.375" style="2"/>
    <col min="14081" max="14081" width="11.75" style="2" customWidth="1"/>
    <col min="14082" max="14082" width="11.625" style="2" customWidth="1"/>
    <col min="14083" max="14090" width="7.625" style="2" customWidth="1"/>
    <col min="14091" max="14091" width="7.875" style="2" customWidth="1"/>
    <col min="14092" max="14093" width="7" style="2" customWidth="1"/>
    <col min="14094" max="14336" width="10.375" style="2"/>
    <col min="14337" max="14337" width="11.75" style="2" customWidth="1"/>
    <col min="14338" max="14338" width="11.625" style="2" customWidth="1"/>
    <col min="14339" max="14346" width="7.625" style="2" customWidth="1"/>
    <col min="14347" max="14347" width="7.875" style="2" customWidth="1"/>
    <col min="14348" max="14349" width="7" style="2" customWidth="1"/>
    <col min="14350" max="14592" width="10.375" style="2"/>
    <col min="14593" max="14593" width="11.75" style="2" customWidth="1"/>
    <col min="14594" max="14594" width="11.625" style="2" customWidth="1"/>
    <col min="14595" max="14602" width="7.625" style="2" customWidth="1"/>
    <col min="14603" max="14603" width="7.875" style="2" customWidth="1"/>
    <col min="14604" max="14605" width="7" style="2" customWidth="1"/>
    <col min="14606" max="14848" width="10.375" style="2"/>
    <col min="14849" max="14849" width="11.75" style="2" customWidth="1"/>
    <col min="14850" max="14850" width="11.625" style="2" customWidth="1"/>
    <col min="14851" max="14858" width="7.625" style="2" customWidth="1"/>
    <col min="14859" max="14859" width="7.875" style="2" customWidth="1"/>
    <col min="14860" max="14861" width="7" style="2" customWidth="1"/>
    <col min="14862" max="15104" width="10.375" style="2"/>
    <col min="15105" max="15105" width="11.75" style="2" customWidth="1"/>
    <col min="15106" max="15106" width="11.625" style="2" customWidth="1"/>
    <col min="15107" max="15114" width="7.625" style="2" customWidth="1"/>
    <col min="15115" max="15115" width="7.875" style="2" customWidth="1"/>
    <col min="15116" max="15117" width="7" style="2" customWidth="1"/>
    <col min="15118" max="15360" width="10.375" style="2"/>
    <col min="15361" max="15361" width="11.75" style="2" customWidth="1"/>
    <col min="15362" max="15362" width="11.625" style="2" customWidth="1"/>
    <col min="15363" max="15370" width="7.625" style="2" customWidth="1"/>
    <col min="15371" max="15371" width="7.875" style="2" customWidth="1"/>
    <col min="15372" max="15373" width="7" style="2" customWidth="1"/>
    <col min="15374" max="15616" width="10.375" style="2"/>
    <col min="15617" max="15617" width="11.75" style="2" customWidth="1"/>
    <col min="15618" max="15618" width="11.625" style="2" customWidth="1"/>
    <col min="15619" max="15626" width="7.625" style="2" customWidth="1"/>
    <col min="15627" max="15627" width="7.875" style="2" customWidth="1"/>
    <col min="15628" max="15629" width="7" style="2" customWidth="1"/>
    <col min="15630" max="15872" width="10.375" style="2"/>
    <col min="15873" max="15873" width="11.75" style="2" customWidth="1"/>
    <col min="15874" max="15874" width="11.625" style="2" customWidth="1"/>
    <col min="15875" max="15882" width="7.625" style="2" customWidth="1"/>
    <col min="15883" max="15883" width="7.875" style="2" customWidth="1"/>
    <col min="15884" max="15885" width="7" style="2" customWidth="1"/>
    <col min="15886" max="16128" width="10.375" style="2"/>
    <col min="16129" max="16129" width="11.75" style="2" customWidth="1"/>
    <col min="16130" max="16130" width="11.625" style="2" customWidth="1"/>
    <col min="16131" max="16138" width="7.625" style="2" customWidth="1"/>
    <col min="16139" max="16139" width="7.875" style="2" customWidth="1"/>
    <col min="16140" max="16141" width="7" style="2" customWidth="1"/>
    <col min="16142" max="16384" width="10.375" style="2"/>
  </cols>
  <sheetData>
    <row r="1" spans="1:11" s="3" customFormat="1" ht="26.25" customHeight="1">
      <c r="A1" s="484" t="s">
        <v>297</v>
      </c>
      <c r="B1" s="484"/>
    </row>
    <row r="2" spans="1:11" s="3" customFormat="1" ht="24" customHeight="1" thickBot="1">
      <c r="A2" s="485" t="s">
        <v>298</v>
      </c>
      <c r="B2" s="485"/>
      <c r="E2" s="4"/>
      <c r="F2" s="4"/>
      <c r="G2" s="5"/>
      <c r="H2" s="486"/>
      <c r="I2" s="5"/>
      <c r="J2" s="486" t="s">
        <v>299</v>
      </c>
      <c r="K2" s="20"/>
    </row>
    <row r="3" spans="1:11" s="3" customFormat="1" ht="20.25" customHeight="1">
      <c r="A3" s="487" t="s">
        <v>300</v>
      </c>
      <c r="B3" s="488"/>
      <c r="C3" s="489" t="s">
        <v>234</v>
      </c>
      <c r="D3" s="490"/>
      <c r="E3" s="491">
        <v>25</v>
      </c>
      <c r="F3" s="490"/>
      <c r="G3" s="15">
        <v>26</v>
      </c>
      <c r="H3" s="492"/>
      <c r="I3" s="15">
        <v>27</v>
      </c>
      <c r="J3" s="492"/>
    </row>
    <row r="4" spans="1:11" s="3" customFormat="1" ht="20.25" customHeight="1">
      <c r="A4" s="493" t="s">
        <v>301</v>
      </c>
      <c r="B4" s="494" t="s">
        <v>302</v>
      </c>
      <c r="C4" s="495" t="s">
        <v>303</v>
      </c>
      <c r="D4" s="496" t="s">
        <v>304</v>
      </c>
      <c r="E4" s="497" t="s">
        <v>303</v>
      </c>
      <c r="F4" s="498" t="s">
        <v>305</v>
      </c>
      <c r="G4" s="495" t="s">
        <v>303</v>
      </c>
      <c r="H4" s="496" t="s">
        <v>305</v>
      </c>
      <c r="I4" s="495" t="s">
        <v>306</v>
      </c>
      <c r="J4" s="496" t="s">
        <v>305</v>
      </c>
    </row>
    <row r="5" spans="1:11" s="3" customFormat="1" ht="37.5" customHeight="1">
      <c r="A5" s="499" t="s">
        <v>307</v>
      </c>
      <c r="B5" s="500" t="s">
        <v>308</v>
      </c>
      <c r="C5" s="501">
        <v>100</v>
      </c>
      <c r="D5" s="502">
        <v>0.37</v>
      </c>
      <c r="E5" s="501">
        <v>99</v>
      </c>
      <c r="F5" s="502">
        <v>0.37</v>
      </c>
      <c r="G5" s="503">
        <v>99</v>
      </c>
      <c r="H5" s="504">
        <v>0.35</v>
      </c>
      <c r="I5" s="505">
        <v>2626</v>
      </c>
      <c r="J5" s="504">
        <v>8.8800000000000008</v>
      </c>
    </row>
    <row r="6" spans="1:11" s="3" customFormat="1" ht="37.5" customHeight="1">
      <c r="A6" s="499" t="s">
        <v>309</v>
      </c>
      <c r="B6" s="500" t="s">
        <v>310</v>
      </c>
      <c r="C6" s="506">
        <v>2271</v>
      </c>
      <c r="D6" s="507">
        <v>8.48</v>
      </c>
      <c r="E6" s="506">
        <v>2326</v>
      </c>
      <c r="F6" s="507">
        <v>8.4</v>
      </c>
      <c r="G6" s="508">
        <v>2460</v>
      </c>
      <c r="H6" s="509">
        <v>8.56</v>
      </c>
      <c r="I6" s="508">
        <v>1549</v>
      </c>
      <c r="J6" s="509">
        <v>5.24</v>
      </c>
    </row>
    <row r="7" spans="1:11" s="3" customFormat="1" ht="37.5" customHeight="1">
      <c r="A7" s="499" t="s">
        <v>311</v>
      </c>
      <c r="B7" s="500" t="s">
        <v>312</v>
      </c>
      <c r="C7" s="506">
        <v>1180</v>
      </c>
      <c r="D7" s="507">
        <v>4.4000000000000004</v>
      </c>
      <c r="E7" s="506">
        <v>1210</v>
      </c>
      <c r="F7" s="507">
        <v>4.4000000000000004</v>
      </c>
      <c r="G7" s="510">
        <v>1397</v>
      </c>
      <c r="H7" s="509">
        <v>4.8600000000000003</v>
      </c>
      <c r="I7" s="510">
        <v>1414</v>
      </c>
      <c r="J7" s="509">
        <v>4.78</v>
      </c>
    </row>
    <row r="8" spans="1:11" s="3" customFormat="1" ht="37.5" customHeight="1">
      <c r="A8" s="499" t="s">
        <v>313</v>
      </c>
      <c r="B8" s="500" t="s">
        <v>314</v>
      </c>
      <c r="C8" s="511">
        <v>1101</v>
      </c>
      <c r="D8" s="512">
        <v>4.1100000000000003</v>
      </c>
      <c r="E8" s="511">
        <v>1154</v>
      </c>
      <c r="F8" s="512">
        <v>4.0999999999999996</v>
      </c>
      <c r="G8" s="513">
        <v>1259</v>
      </c>
      <c r="H8" s="514">
        <v>4.38</v>
      </c>
      <c r="I8" s="513">
        <v>5357</v>
      </c>
      <c r="J8" s="514">
        <v>18.12</v>
      </c>
    </row>
    <row r="9" spans="1:11" s="3" customFormat="1" ht="37.5" customHeight="1">
      <c r="A9" s="499" t="s">
        <v>315</v>
      </c>
      <c r="B9" s="500" t="s">
        <v>316</v>
      </c>
      <c r="C9" s="506">
        <v>5674</v>
      </c>
      <c r="D9" s="507">
        <v>21.18</v>
      </c>
      <c r="E9" s="506">
        <v>5639</v>
      </c>
      <c r="F9" s="507">
        <v>20.3</v>
      </c>
      <c r="G9" s="508">
        <v>5510</v>
      </c>
      <c r="H9" s="509">
        <v>19.18</v>
      </c>
      <c r="I9" s="508">
        <v>6121</v>
      </c>
      <c r="J9" s="509">
        <v>20.7</v>
      </c>
    </row>
    <row r="10" spans="1:11" s="3" customFormat="1" ht="37.5" customHeight="1">
      <c r="A10" s="499" t="s">
        <v>317</v>
      </c>
      <c r="B10" s="500" t="s">
        <v>318</v>
      </c>
      <c r="C10" s="506">
        <v>5204</v>
      </c>
      <c r="D10" s="507">
        <v>19.420000000000002</v>
      </c>
      <c r="E10" s="506">
        <v>5345</v>
      </c>
      <c r="F10" s="507">
        <v>19.3</v>
      </c>
      <c r="G10" s="508">
        <v>5864</v>
      </c>
      <c r="H10" s="509">
        <v>20.41</v>
      </c>
      <c r="I10" s="508">
        <v>5396</v>
      </c>
      <c r="J10" s="509">
        <v>18.25</v>
      </c>
    </row>
    <row r="11" spans="1:11" s="3" customFormat="1" ht="37.5" customHeight="1">
      <c r="A11" s="499" t="s">
        <v>319</v>
      </c>
      <c r="B11" s="500" t="s">
        <v>320</v>
      </c>
      <c r="C11" s="506">
        <v>4831</v>
      </c>
      <c r="D11" s="507">
        <v>18.03</v>
      </c>
      <c r="E11" s="506">
        <v>5182</v>
      </c>
      <c r="F11" s="507">
        <v>18.7</v>
      </c>
      <c r="G11" s="508">
        <v>5331</v>
      </c>
      <c r="H11" s="509">
        <v>18.559999999999999</v>
      </c>
      <c r="I11" s="508">
        <v>3482</v>
      </c>
      <c r="J11" s="509">
        <v>11.77</v>
      </c>
    </row>
    <row r="12" spans="1:11" s="3" customFormat="1" ht="37.5" customHeight="1">
      <c r="A12" s="499" t="s">
        <v>321</v>
      </c>
      <c r="B12" s="500" t="s">
        <v>322</v>
      </c>
      <c r="C12" s="506">
        <v>2845</v>
      </c>
      <c r="D12" s="507">
        <v>10.62</v>
      </c>
      <c r="E12" s="506">
        <v>2990</v>
      </c>
      <c r="F12" s="507">
        <v>10.8</v>
      </c>
      <c r="G12" s="508">
        <v>3065</v>
      </c>
      <c r="H12" s="515">
        <v>10.67</v>
      </c>
      <c r="I12" s="508">
        <v>1906</v>
      </c>
      <c r="J12" s="515">
        <v>6.45</v>
      </c>
    </row>
    <row r="13" spans="1:11" s="3" customFormat="1" ht="37.5" customHeight="1">
      <c r="A13" s="499" t="s">
        <v>323</v>
      </c>
      <c r="B13" s="500" t="s">
        <v>324</v>
      </c>
      <c r="C13" s="506">
        <v>2156</v>
      </c>
      <c r="D13" s="516">
        <v>8</v>
      </c>
      <c r="E13" s="506">
        <v>2244</v>
      </c>
      <c r="F13" s="507">
        <v>8.1</v>
      </c>
      <c r="G13" s="517">
        <v>2115</v>
      </c>
      <c r="H13" s="518">
        <v>7.36</v>
      </c>
      <c r="I13" s="517">
        <v>761</v>
      </c>
      <c r="J13" s="518">
        <v>2.57</v>
      </c>
    </row>
    <row r="14" spans="1:11" s="3" customFormat="1" ht="37.5" customHeight="1">
      <c r="A14" s="499" t="s">
        <v>325</v>
      </c>
      <c r="B14" s="500" t="s">
        <v>326</v>
      </c>
      <c r="C14" s="506">
        <v>578</v>
      </c>
      <c r="D14" s="507">
        <v>2.16</v>
      </c>
      <c r="E14" s="506">
        <v>649</v>
      </c>
      <c r="F14" s="507">
        <v>2.2999999999999998</v>
      </c>
      <c r="G14" s="519">
        <v>665</v>
      </c>
      <c r="H14" s="520">
        <v>2.3199999999999998</v>
      </c>
      <c r="I14" s="519">
        <v>560</v>
      </c>
      <c r="J14" s="520">
        <v>1.89</v>
      </c>
    </row>
    <row r="15" spans="1:11" s="3" customFormat="1" ht="37.5" customHeight="1" thickBot="1">
      <c r="A15" s="499" t="s">
        <v>327</v>
      </c>
      <c r="B15" s="500" t="s">
        <v>328</v>
      </c>
      <c r="C15" s="521">
        <v>853</v>
      </c>
      <c r="D15" s="522">
        <v>3.18</v>
      </c>
      <c r="E15" s="521">
        <v>897</v>
      </c>
      <c r="F15" s="523">
        <v>3.18</v>
      </c>
      <c r="G15" s="524">
        <v>963</v>
      </c>
      <c r="H15" s="525">
        <v>3.35</v>
      </c>
      <c r="I15" s="524">
        <v>399</v>
      </c>
      <c r="J15" s="525">
        <v>1.35</v>
      </c>
    </row>
    <row r="16" spans="1:11" s="3" customFormat="1" ht="24" customHeight="1" thickTop="1" thickBot="1">
      <c r="A16" s="526" t="s">
        <v>329</v>
      </c>
      <c r="B16" s="527"/>
      <c r="C16" s="528">
        <v>26793</v>
      </c>
      <c r="D16" s="529">
        <v>100</v>
      </c>
      <c r="E16" s="530">
        <f>SUM(E5:E15)</f>
        <v>27735</v>
      </c>
      <c r="F16" s="531">
        <f>SUM(F5:F15)</f>
        <v>99.95</v>
      </c>
      <c r="G16" s="532">
        <f>SUM(G5:G15)</f>
        <v>28728</v>
      </c>
      <c r="H16" s="533">
        <v>100</v>
      </c>
      <c r="I16" s="532">
        <f>SUM(I5:I15)</f>
        <v>29571</v>
      </c>
      <c r="J16" s="533">
        <f>SUM(J5:J15)</f>
        <v>99.999999999999986</v>
      </c>
    </row>
    <row r="17" spans="1:14" s="3" customFormat="1" ht="15" customHeight="1">
      <c r="A17" s="188"/>
      <c r="B17" s="188"/>
      <c r="C17" s="188"/>
      <c r="D17" s="188"/>
      <c r="E17" s="188"/>
      <c r="F17" s="188"/>
      <c r="G17" s="188"/>
      <c r="H17" s="188"/>
      <c r="I17" s="20"/>
      <c r="J17" s="20"/>
      <c r="K17" s="20"/>
    </row>
    <row r="18" spans="1:14" s="3" customFormat="1" ht="32.25" customHeight="1" thickBot="1">
      <c r="A18" s="534" t="s">
        <v>330</v>
      </c>
      <c r="B18" s="534"/>
      <c r="C18" s="20"/>
      <c r="D18" s="20"/>
      <c r="E18" s="20"/>
      <c r="F18" s="20"/>
      <c r="G18" s="20"/>
      <c r="H18" s="20"/>
      <c r="I18" s="20"/>
      <c r="J18" s="535" t="s">
        <v>331</v>
      </c>
      <c r="K18" s="20"/>
      <c r="N18" s="20"/>
    </row>
    <row r="19" spans="1:14" s="3" customFormat="1" ht="22.5" customHeight="1">
      <c r="A19" s="536"/>
      <c r="B19" s="537"/>
      <c r="C19" s="120" t="s">
        <v>332</v>
      </c>
      <c r="D19" s="538"/>
      <c r="E19" s="539" t="s">
        <v>333</v>
      </c>
      <c r="F19" s="537"/>
      <c r="G19" s="540" t="s">
        <v>334</v>
      </c>
      <c r="H19" s="541"/>
      <c r="I19" s="489" t="s">
        <v>335</v>
      </c>
      <c r="J19" s="490"/>
      <c r="K19" s="20"/>
      <c r="L19" s="542"/>
      <c r="M19" s="542"/>
      <c r="N19" s="542"/>
    </row>
    <row r="20" spans="1:14" s="3" customFormat="1" ht="27" customHeight="1">
      <c r="A20" s="543" t="s">
        <v>336</v>
      </c>
      <c r="B20" s="36"/>
      <c r="C20" s="544">
        <v>2030535400</v>
      </c>
      <c r="D20" s="544"/>
      <c r="E20" s="544">
        <v>2030535400</v>
      </c>
      <c r="F20" s="544"/>
      <c r="G20" s="545">
        <f>C20-E20</f>
        <v>0</v>
      </c>
      <c r="H20" s="545"/>
      <c r="I20" s="546">
        <f>E20/C20*100</f>
        <v>100</v>
      </c>
      <c r="J20" s="547"/>
      <c r="K20" s="548"/>
    </row>
    <row r="21" spans="1:14" s="3" customFormat="1" ht="24" customHeight="1" thickBot="1">
      <c r="A21" s="549" t="s">
        <v>337</v>
      </c>
      <c r="B21" s="550"/>
      <c r="C21" s="551">
        <v>159352700</v>
      </c>
      <c r="D21" s="551"/>
      <c r="E21" s="551">
        <v>144192100</v>
      </c>
      <c r="F21" s="551"/>
      <c r="G21" s="552">
        <f>C21-E21</f>
        <v>15160600</v>
      </c>
      <c r="H21" s="552"/>
      <c r="I21" s="553">
        <f>E21/C21*100</f>
        <v>90.486135471818173</v>
      </c>
      <c r="J21" s="554"/>
      <c r="K21" s="548"/>
    </row>
    <row r="22" spans="1:14" s="3" customFormat="1" ht="29.25" customHeight="1" thickTop="1" thickBot="1">
      <c r="A22" s="555" t="s">
        <v>329</v>
      </c>
      <c r="B22" s="556"/>
      <c r="C22" s="557">
        <f>SUM(C20:D21)</f>
        <v>2189888100</v>
      </c>
      <c r="D22" s="557"/>
      <c r="E22" s="557">
        <f>SUM(E20:F21)</f>
        <v>2174727500</v>
      </c>
      <c r="F22" s="557"/>
      <c r="G22" s="557">
        <f>SUM(G20:H21)</f>
        <v>15160600</v>
      </c>
      <c r="H22" s="557"/>
      <c r="I22" s="558">
        <f>E22/C22*100</f>
        <v>99.307699786121489</v>
      </c>
      <c r="J22" s="559"/>
      <c r="K22" s="548"/>
    </row>
    <row r="23" spans="1:14" s="3" customFormat="1" ht="17.25" customHeight="1">
      <c r="A23" s="33" t="s">
        <v>338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</row>
  </sheetData>
  <mergeCells count="27">
    <mergeCell ref="A22:B22"/>
    <mergeCell ref="C22:D22"/>
    <mergeCell ref="E22:F22"/>
    <mergeCell ref="G22:H22"/>
    <mergeCell ref="I22:J22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19:B19"/>
    <mergeCell ref="C19:D19"/>
    <mergeCell ref="E19:F19"/>
    <mergeCell ref="G19:H19"/>
    <mergeCell ref="I19:J19"/>
    <mergeCell ref="L19:N19"/>
    <mergeCell ref="A3:B3"/>
    <mergeCell ref="C3:D3"/>
    <mergeCell ref="E3:F3"/>
    <mergeCell ref="G3:H3"/>
    <mergeCell ref="I3:J3"/>
    <mergeCell ref="A16:B16"/>
  </mergeCells>
  <phoneticPr fontId="3"/>
  <printOptions gridLinesSet="0"/>
  <pageMargins left="0.62992125984251968" right="0.43307086614173229" top="0.74803149606299213" bottom="0.74803149606299213" header="0.31496062992125984" footer="0.31496062992125984"/>
  <pageSetup paperSize="9" firstPageNumber="152" pageOrder="overThenDown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1"/>
  <sheetViews>
    <sheetView view="pageBreakPreview" topLeftCell="A19" zoomScaleNormal="100" zoomScaleSheetLayoutView="100" workbookViewId="0">
      <selection activeCell="B11" sqref="B11"/>
    </sheetView>
  </sheetViews>
  <sheetFormatPr defaultColWidth="10.375" defaultRowHeight="18.75" customHeight="1"/>
  <cols>
    <col min="1" max="1" width="18.25" style="221" customWidth="1"/>
    <col min="2" max="2" width="13.5" style="415" customWidth="1"/>
    <col min="3" max="3" width="1.625" style="221" customWidth="1"/>
    <col min="4" max="4" width="13.5" style="221" customWidth="1"/>
    <col min="5" max="5" width="1.625" style="221" customWidth="1"/>
    <col min="6" max="6" width="13.5" style="221" customWidth="1"/>
    <col min="7" max="7" width="1.625" style="221" customWidth="1"/>
    <col min="8" max="8" width="13.5" style="221" customWidth="1"/>
    <col min="9" max="9" width="1.625" style="221" customWidth="1"/>
    <col min="10" max="14" width="9.125" style="221" customWidth="1"/>
    <col min="15" max="15" width="9.375" style="221" customWidth="1"/>
    <col min="16" max="256" width="10.375" style="221"/>
    <col min="257" max="257" width="18.25" style="221" customWidth="1"/>
    <col min="258" max="258" width="13.5" style="221" customWidth="1"/>
    <col min="259" max="259" width="1.625" style="221" customWidth="1"/>
    <col min="260" max="260" width="13.5" style="221" customWidth="1"/>
    <col min="261" max="261" width="1.625" style="221" customWidth="1"/>
    <col min="262" max="262" width="13.5" style="221" customWidth="1"/>
    <col min="263" max="263" width="1.625" style="221" customWidth="1"/>
    <col min="264" max="264" width="13.5" style="221" customWidth="1"/>
    <col min="265" max="265" width="1.625" style="221" customWidth="1"/>
    <col min="266" max="270" width="9.125" style="221" customWidth="1"/>
    <col min="271" max="271" width="9.375" style="221" customWidth="1"/>
    <col min="272" max="512" width="10.375" style="221"/>
    <col min="513" max="513" width="18.25" style="221" customWidth="1"/>
    <col min="514" max="514" width="13.5" style="221" customWidth="1"/>
    <col min="515" max="515" width="1.625" style="221" customWidth="1"/>
    <col min="516" max="516" width="13.5" style="221" customWidth="1"/>
    <col min="517" max="517" width="1.625" style="221" customWidth="1"/>
    <col min="518" max="518" width="13.5" style="221" customWidth="1"/>
    <col min="519" max="519" width="1.625" style="221" customWidth="1"/>
    <col min="520" max="520" width="13.5" style="221" customWidth="1"/>
    <col min="521" max="521" width="1.625" style="221" customWidth="1"/>
    <col min="522" max="526" width="9.125" style="221" customWidth="1"/>
    <col min="527" max="527" width="9.375" style="221" customWidth="1"/>
    <col min="528" max="768" width="10.375" style="221"/>
    <col min="769" max="769" width="18.25" style="221" customWidth="1"/>
    <col min="770" max="770" width="13.5" style="221" customWidth="1"/>
    <col min="771" max="771" width="1.625" style="221" customWidth="1"/>
    <col min="772" max="772" width="13.5" style="221" customWidth="1"/>
    <col min="773" max="773" width="1.625" style="221" customWidth="1"/>
    <col min="774" max="774" width="13.5" style="221" customWidth="1"/>
    <col min="775" max="775" width="1.625" style="221" customWidth="1"/>
    <col min="776" max="776" width="13.5" style="221" customWidth="1"/>
    <col min="777" max="777" width="1.625" style="221" customWidth="1"/>
    <col min="778" max="782" width="9.125" style="221" customWidth="1"/>
    <col min="783" max="783" width="9.375" style="221" customWidth="1"/>
    <col min="784" max="1024" width="10.375" style="221"/>
    <col min="1025" max="1025" width="18.25" style="221" customWidth="1"/>
    <col min="1026" max="1026" width="13.5" style="221" customWidth="1"/>
    <col min="1027" max="1027" width="1.625" style="221" customWidth="1"/>
    <col min="1028" max="1028" width="13.5" style="221" customWidth="1"/>
    <col min="1029" max="1029" width="1.625" style="221" customWidth="1"/>
    <col min="1030" max="1030" width="13.5" style="221" customWidth="1"/>
    <col min="1031" max="1031" width="1.625" style="221" customWidth="1"/>
    <col min="1032" max="1032" width="13.5" style="221" customWidth="1"/>
    <col min="1033" max="1033" width="1.625" style="221" customWidth="1"/>
    <col min="1034" max="1038" width="9.125" style="221" customWidth="1"/>
    <col min="1039" max="1039" width="9.375" style="221" customWidth="1"/>
    <col min="1040" max="1280" width="10.375" style="221"/>
    <col min="1281" max="1281" width="18.25" style="221" customWidth="1"/>
    <col min="1282" max="1282" width="13.5" style="221" customWidth="1"/>
    <col min="1283" max="1283" width="1.625" style="221" customWidth="1"/>
    <col min="1284" max="1284" width="13.5" style="221" customWidth="1"/>
    <col min="1285" max="1285" width="1.625" style="221" customWidth="1"/>
    <col min="1286" max="1286" width="13.5" style="221" customWidth="1"/>
    <col min="1287" max="1287" width="1.625" style="221" customWidth="1"/>
    <col min="1288" max="1288" width="13.5" style="221" customWidth="1"/>
    <col min="1289" max="1289" width="1.625" style="221" customWidth="1"/>
    <col min="1290" max="1294" width="9.125" style="221" customWidth="1"/>
    <col min="1295" max="1295" width="9.375" style="221" customWidth="1"/>
    <col min="1296" max="1536" width="10.375" style="221"/>
    <col min="1537" max="1537" width="18.25" style="221" customWidth="1"/>
    <col min="1538" max="1538" width="13.5" style="221" customWidth="1"/>
    <col min="1539" max="1539" width="1.625" style="221" customWidth="1"/>
    <col min="1540" max="1540" width="13.5" style="221" customWidth="1"/>
    <col min="1541" max="1541" width="1.625" style="221" customWidth="1"/>
    <col min="1542" max="1542" width="13.5" style="221" customWidth="1"/>
    <col min="1543" max="1543" width="1.625" style="221" customWidth="1"/>
    <col min="1544" max="1544" width="13.5" style="221" customWidth="1"/>
    <col min="1545" max="1545" width="1.625" style="221" customWidth="1"/>
    <col min="1546" max="1550" width="9.125" style="221" customWidth="1"/>
    <col min="1551" max="1551" width="9.375" style="221" customWidth="1"/>
    <col min="1552" max="1792" width="10.375" style="221"/>
    <col min="1793" max="1793" width="18.25" style="221" customWidth="1"/>
    <col min="1794" max="1794" width="13.5" style="221" customWidth="1"/>
    <col min="1795" max="1795" width="1.625" style="221" customWidth="1"/>
    <col min="1796" max="1796" width="13.5" style="221" customWidth="1"/>
    <col min="1797" max="1797" width="1.625" style="221" customWidth="1"/>
    <col min="1798" max="1798" width="13.5" style="221" customWidth="1"/>
    <col min="1799" max="1799" width="1.625" style="221" customWidth="1"/>
    <col min="1800" max="1800" width="13.5" style="221" customWidth="1"/>
    <col min="1801" max="1801" width="1.625" style="221" customWidth="1"/>
    <col min="1802" max="1806" width="9.125" style="221" customWidth="1"/>
    <col min="1807" max="1807" width="9.375" style="221" customWidth="1"/>
    <col min="1808" max="2048" width="10.375" style="221"/>
    <col min="2049" max="2049" width="18.25" style="221" customWidth="1"/>
    <col min="2050" max="2050" width="13.5" style="221" customWidth="1"/>
    <col min="2051" max="2051" width="1.625" style="221" customWidth="1"/>
    <col min="2052" max="2052" width="13.5" style="221" customWidth="1"/>
    <col min="2053" max="2053" width="1.625" style="221" customWidth="1"/>
    <col min="2054" max="2054" width="13.5" style="221" customWidth="1"/>
    <col min="2055" max="2055" width="1.625" style="221" customWidth="1"/>
    <col min="2056" max="2056" width="13.5" style="221" customWidth="1"/>
    <col min="2057" max="2057" width="1.625" style="221" customWidth="1"/>
    <col min="2058" max="2062" width="9.125" style="221" customWidth="1"/>
    <col min="2063" max="2063" width="9.375" style="221" customWidth="1"/>
    <col min="2064" max="2304" width="10.375" style="221"/>
    <col min="2305" max="2305" width="18.25" style="221" customWidth="1"/>
    <col min="2306" max="2306" width="13.5" style="221" customWidth="1"/>
    <col min="2307" max="2307" width="1.625" style="221" customWidth="1"/>
    <col min="2308" max="2308" width="13.5" style="221" customWidth="1"/>
    <col min="2309" max="2309" width="1.625" style="221" customWidth="1"/>
    <col min="2310" max="2310" width="13.5" style="221" customWidth="1"/>
    <col min="2311" max="2311" width="1.625" style="221" customWidth="1"/>
    <col min="2312" max="2312" width="13.5" style="221" customWidth="1"/>
    <col min="2313" max="2313" width="1.625" style="221" customWidth="1"/>
    <col min="2314" max="2318" width="9.125" style="221" customWidth="1"/>
    <col min="2319" max="2319" width="9.375" style="221" customWidth="1"/>
    <col min="2320" max="2560" width="10.375" style="221"/>
    <col min="2561" max="2561" width="18.25" style="221" customWidth="1"/>
    <col min="2562" max="2562" width="13.5" style="221" customWidth="1"/>
    <col min="2563" max="2563" width="1.625" style="221" customWidth="1"/>
    <col min="2564" max="2564" width="13.5" style="221" customWidth="1"/>
    <col min="2565" max="2565" width="1.625" style="221" customWidth="1"/>
    <col min="2566" max="2566" width="13.5" style="221" customWidth="1"/>
    <col min="2567" max="2567" width="1.625" style="221" customWidth="1"/>
    <col min="2568" max="2568" width="13.5" style="221" customWidth="1"/>
    <col min="2569" max="2569" width="1.625" style="221" customWidth="1"/>
    <col min="2570" max="2574" width="9.125" style="221" customWidth="1"/>
    <col min="2575" max="2575" width="9.375" style="221" customWidth="1"/>
    <col min="2576" max="2816" width="10.375" style="221"/>
    <col min="2817" max="2817" width="18.25" style="221" customWidth="1"/>
    <col min="2818" max="2818" width="13.5" style="221" customWidth="1"/>
    <col min="2819" max="2819" width="1.625" style="221" customWidth="1"/>
    <col min="2820" max="2820" width="13.5" style="221" customWidth="1"/>
    <col min="2821" max="2821" width="1.625" style="221" customWidth="1"/>
    <col min="2822" max="2822" width="13.5" style="221" customWidth="1"/>
    <col min="2823" max="2823" width="1.625" style="221" customWidth="1"/>
    <col min="2824" max="2824" width="13.5" style="221" customWidth="1"/>
    <col min="2825" max="2825" width="1.625" style="221" customWidth="1"/>
    <col min="2826" max="2830" width="9.125" style="221" customWidth="1"/>
    <col min="2831" max="2831" width="9.375" style="221" customWidth="1"/>
    <col min="2832" max="3072" width="10.375" style="221"/>
    <col min="3073" max="3073" width="18.25" style="221" customWidth="1"/>
    <col min="3074" max="3074" width="13.5" style="221" customWidth="1"/>
    <col min="3075" max="3075" width="1.625" style="221" customWidth="1"/>
    <col min="3076" max="3076" width="13.5" style="221" customWidth="1"/>
    <col min="3077" max="3077" width="1.625" style="221" customWidth="1"/>
    <col min="3078" max="3078" width="13.5" style="221" customWidth="1"/>
    <col min="3079" max="3079" width="1.625" style="221" customWidth="1"/>
    <col min="3080" max="3080" width="13.5" style="221" customWidth="1"/>
    <col min="3081" max="3081" width="1.625" style="221" customWidth="1"/>
    <col min="3082" max="3086" width="9.125" style="221" customWidth="1"/>
    <col min="3087" max="3087" width="9.375" style="221" customWidth="1"/>
    <col min="3088" max="3328" width="10.375" style="221"/>
    <col min="3329" max="3329" width="18.25" style="221" customWidth="1"/>
    <col min="3330" max="3330" width="13.5" style="221" customWidth="1"/>
    <col min="3331" max="3331" width="1.625" style="221" customWidth="1"/>
    <col min="3332" max="3332" width="13.5" style="221" customWidth="1"/>
    <col min="3333" max="3333" width="1.625" style="221" customWidth="1"/>
    <col min="3334" max="3334" width="13.5" style="221" customWidth="1"/>
    <col min="3335" max="3335" width="1.625" style="221" customWidth="1"/>
    <col min="3336" max="3336" width="13.5" style="221" customWidth="1"/>
    <col min="3337" max="3337" width="1.625" style="221" customWidth="1"/>
    <col min="3338" max="3342" width="9.125" style="221" customWidth="1"/>
    <col min="3343" max="3343" width="9.375" style="221" customWidth="1"/>
    <col min="3344" max="3584" width="10.375" style="221"/>
    <col min="3585" max="3585" width="18.25" style="221" customWidth="1"/>
    <col min="3586" max="3586" width="13.5" style="221" customWidth="1"/>
    <col min="3587" max="3587" width="1.625" style="221" customWidth="1"/>
    <col min="3588" max="3588" width="13.5" style="221" customWidth="1"/>
    <col min="3589" max="3589" width="1.625" style="221" customWidth="1"/>
    <col min="3590" max="3590" width="13.5" style="221" customWidth="1"/>
    <col min="3591" max="3591" width="1.625" style="221" customWidth="1"/>
    <col min="3592" max="3592" width="13.5" style="221" customWidth="1"/>
    <col min="3593" max="3593" width="1.625" style="221" customWidth="1"/>
    <col min="3594" max="3598" width="9.125" style="221" customWidth="1"/>
    <col min="3599" max="3599" width="9.375" style="221" customWidth="1"/>
    <col min="3600" max="3840" width="10.375" style="221"/>
    <col min="3841" max="3841" width="18.25" style="221" customWidth="1"/>
    <col min="3842" max="3842" width="13.5" style="221" customWidth="1"/>
    <col min="3843" max="3843" width="1.625" style="221" customWidth="1"/>
    <col min="3844" max="3844" width="13.5" style="221" customWidth="1"/>
    <col min="3845" max="3845" width="1.625" style="221" customWidth="1"/>
    <col min="3846" max="3846" width="13.5" style="221" customWidth="1"/>
    <col min="3847" max="3847" width="1.625" style="221" customWidth="1"/>
    <col min="3848" max="3848" width="13.5" style="221" customWidth="1"/>
    <col min="3849" max="3849" width="1.625" style="221" customWidth="1"/>
    <col min="3850" max="3854" width="9.125" style="221" customWidth="1"/>
    <col min="3855" max="3855" width="9.375" style="221" customWidth="1"/>
    <col min="3856" max="4096" width="10.375" style="221"/>
    <col min="4097" max="4097" width="18.25" style="221" customWidth="1"/>
    <col min="4098" max="4098" width="13.5" style="221" customWidth="1"/>
    <col min="4099" max="4099" width="1.625" style="221" customWidth="1"/>
    <col min="4100" max="4100" width="13.5" style="221" customWidth="1"/>
    <col min="4101" max="4101" width="1.625" style="221" customWidth="1"/>
    <col min="4102" max="4102" width="13.5" style="221" customWidth="1"/>
    <col min="4103" max="4103" width="1.625" style="221" customWidth="1"/>
    <col min="4104" max="4104" width="13.5" style="221" customWidth="1"/>
    <col min="4105" max="4105" width="1.625" style="221" customWidth="1"/>
    <col min="4106" max="4110" width="9.125" style="221" customWidth="1"/>
    <col min="4111" max="4111" width="9.375" style="221" customWidth="1"/>
    <col min="4112" max="4352" width="10.375" style="221"/>
    <col min="4353" max="4353" width="18.25" style="221" customWidth="1"/>
    <col min="4354" max="4354" width="13.5" style="221" customWidth="1"/>
    <col min="4355" max="4355" width="1.625" style="221" customWidth="1"/>
    <col min="4356" max="4356" width="13.5" style="221" customWidth="1"/>
    <col min="4357" max="4357" width="1.625" style="221" customWidth="1"/>
    <col min="4358" max="4358" width="13.5" style="221" customWidth="1"/>
    <col min="4359" max="4359" width="1.625" style="221" customWidth="1"/>
    <col min="4360" max="4360" width="13.5" style="221" customWidth="1"/>
    <col min="4361" max="4361" width="1.625" style="221" customWidth="1"/>
    <col min="4362" max="4366" width="9.125" style="221" customWidth="1"/>
    <col min="4367" max="4367" width="9.375" style="221" customWidth="1"/>
    <col min="4368" max="4608" width="10.375" style="221"/>
    <col min="4609" max="4609" width="18.25" style="221" customWidth="1"/>
    <col min="4610" max="4610" width="13.5" style="221" customWidth="1"/>
    <col min="4611" max="4611" width="1.625" style="221" customWidth="1"/>
    <col min="4612" max="4612" width="13.5" style="221" customWidth="1"/>
    <col min="4613" max="4613" width="1.625" style="221" customWidth="1"/>
    <col min="4614" max="4614" width="13.5" style="221" customWidth="1"/>
    <col min="4615" max="4615" width="1.625" style="221" customWidth="1"/>
    <col min="4616" max="4616" width="13.5" style="221" customWidth="1"/>
    <col min="4617" max="4617" width="1.625" style="221" customWidth="1"/>
    <col min="4618" max="4622" width="9.125" style="221" customWidth="1"/>
    <col min="4623" max="4623" width="9.375" style="221" customWidth="1"/>
    <col min="4624" max="4864" width="10.375" style="221"/>
    <col min="4865" max="4865" width="18.25" style="221" customWidth="1"/>
    <col min="4866" max="4866" width="13.5" style="221" customWidth="1"/>
    <col min="4867" max="4867" width="1.625" style="221" customWidth="1"/>
    <col min="4868" max="4868" width="13.5" style="221" customWidth="1"/>
    <col min="4869" max="4869" width="1.625" style="221" customWidth="1"/>
    <col min="4870" max="4870" width="13.5" style="221" customWidth="1"/>
    <col min="4871" max="4871" width="1.625" style="221" customWidth="1"/>
    <col min="4872" max="4872" width="13.5" style="221" customWidth="1"/>
    <col min="4873" max="4873" width="1.625" style="221" customWidth="1"/>
    <col min="4874" max="4878" width="9.125" style="221" customWidth="1"/>
    <col min="4879" max="4879" width="9.375" style="221" customWidth="1"/>
    <col min="4880" max="5120" width="10.375" style="221"/>
    <col min="5121" max="5121" width="18.25" style="221" customWidth="1"/>
    <col min="5122" max="5122" width="13.5" style="221" customWidth="1"/>
    <col min="5123" max="5123" width="1.625" style="221" customWidth="1"/>
    <col min="5124" max="5124" width="13.5" style="221" customWidth="1"/>
    <col min="5125" max="5125" width="1.625" style="221" customWidth="1"/>
    <col min="5126" max="5126" width="13.5" style="221" customWidth="1"/>
    <col min="5127" max="5127" width="1.625" style="221" customWidth="1"/>
    <col min="5128" max="5128" width="13.5" style="221" customWidth="1"/>
    <col min="5129" max="5129" width="1.625" style="221" customWidth="1"/>
    <col min="5130" max="5134" width="9.125" style="221" customWidth="1"/>
    <col min="5135" max="5135" width="9.375" style="221" customWidth="1"/>
    <col min="5136" max="5376" width="10.375" style="221"/>
    <col min="5377" max="5377" width="18.25" style="221" customWidth="1"/>
    <col min="5378" max="5378" width="13.5" style="221" customWidth="1"/>
    <col min="5379" max="5379" width="1.625" style="221" customWidth="1"/>
    <col min="5380" max="5380" width="13.5" style="221" customWidth="1"/>
    <col min="5381" max="5381" width="1.625" style="221" customWidth="1"/>
    <col min="5382" max="5382" width="13.5" style="221" customWidth="1"/>
    <col min="5383" max="5383" width="1.625" style="221" customWidth="1"/>
    <col min="5384" max="5384" width="13.5" style="221" customWidth="1"/>
    <col min="5385" max="5385" width="1.625" style="221" customWidth="1"/>
    <col min="5386" max="5390" width="9.125" style="221" customWidth="1"/>
    <col min="5391" max="5391" width="9.375" style="221" customWidth="1"/>
    <col min="5392" max="5632" width="10.375" style="221"/>
    <col min="5633" max="5633" width="18.25" style="221" customWidth="1"/>
    <col min="5634" max="5634" width="13.5" style="221" customWidth="1"/>
    <col min="5635" max="5635" width="1.625" style="221" customWidth="1"/>
    <col min="5636" max="5636" width="13.5" style="221" customWidth="1"/>
    <col min="5637" max="5637" width="1.625" style="221" customWidth="1"/>
    <col min="5638" max="5638" width="13.5" style="221" customWidth="1"/>
    <col min="5639" max="5639" width="1.625" style="221" customWidth="1"/>
    <col min="5640" max="5640" width="13.5" style="221" customWidth="1"/>
    <col min="5641" max="5641" width="1.625" style="221" customWidth="1"/>
    <col min="5642" max="5646" width="9.125" style="221" customWidth="1"/>
    <col min="5647" max="5647" width="9.375" style="221" customWidth="1"/>
    <col min="5648" max="5888" width="10.375" style="221"/>
    <col min="5889" max="5889" width="18.25" style="221" customWidth="1"/>
    <col min="5890" max="5890" width="13.5" style="221" customWidth="1"/>
    <col min="5891" max="5891" width="1.625" style="221" customWidth="1"/>
    <col min="5892" max="5892" width="13.5" style="221" customWidth="1"/>
    <col min="5893" max="5893" width="1.625" style="221" customWidth="1"/>
    <col min="5894" max="5894" width="13.5" style="221" customWidth="1"/>
    <col min="5895" max="5895" width="1.625" style="221" customWidth="1"/>
    <col min="5896" max="5896" width="13.5" style="221" customWidth="1"/>
    <col min="5897" max="5897" width="1.625" style="221" customWidth="1"/>
    <col min="5898" max="5902" width="9.125" style="221" customWidth="1"/>
    <col min="5903" max="5903" width="9.375" style="221" customWidth="1"/>
    <col min="5904" max="6144" width="10.375" style="221"/>
    <col min="6145" max="6145" width="18.25" style="221" customWidth="1"/>
    <col min="6146" max="6146" width="13.5" style="221" customWidth="1"/>
    <col min="6147" max="6147" width="1.625" style="221" customWidth="1"/>
    <col min="6148" max="6148" width="13.5" style="221" customWidth="1"/>
    <col min="6149" max="6149" width="1.625" style="221" customWidth="1"/>
    <col min="6150" max="6150" width="13.5" style="221" customWidth="1"/>
    <col min="6151" max="6151" width="1.625" style="221" customWidth="1"/>
    <col min="6152" max="6152" width="13.5" style="221" customWidth="1"/>
    <col min="6153" max="6153" width="1.625" style="221" customWidth="1"/>
    <col min="6154" max="6158" width="9.125" style="221" customWidth="1"/>
    <col min="6159" max="6159" width="9.375" style="221" customWidth="1"/>
    <col min="6160" max="6400" width="10.375" style="221"/>
    <col min="6401" max="6401" width="18.25" style="221" customWidth="1"/>
    <col min="6402" max="6402" width="13.5" style="221" customWidth="1"/>
    <col min="6403" max="6403" width="1.625" style="221" customWidth="1"/>
    <col min="6404" max="6404" width="13.5" style="221" customWidth="1"/>
    <col min="6405" max="6405" width="1.625" style="221" customWidth="1"/>
    <col min="6406" max="6406" width="13.5" style="221" customWidth="1"/>
    <col min="6407" max="6407" width="1.625" style="221" customWidth="1"/>
    <col min="6408" max="6408" width="13.5" style="221" customWidth="1"/>
    <col min="6409" max="6409" width="1.625" style="221" customWidth="1"/>
    <col min="6410" max="6414" width="9.125" style="221" customWidth="1"/>
    <col min="6415" max="6415" width="9.375" style="221" customWidth="1"/>
    <col min="6416" max="6656" width="10.375" style="221"/>
    <col min="6657" max="6657" width="18.25" style="221" customWidth="1"/>
    <col min="6658" max="6658" width="13.5" style="221" customWidth="1"/>
    <col min="6659" max="6659" width="1.625" style="221" customWidth="1"/>
    <col min="6660" max="6660" width="13.5" style="221" customWidth="1"/>
    <col min="6661" max="6661" width="1.625" style="221" customWidth="1"/>
    <col min="6662" max="6662" width="13.5" style="221" customWidth="1"/>
    <col min="6663" max="6663" width="1.625" style="221" customWidth="1"/>
    <col min="6664" max="6664" width="13.5" style="221" customWidth="1"/>
    <col min="6665" max="6665" width="1.625" style="221" customWidth="1"/>
    <col min="6666" max="6670" width="9.125" style="221" customWidth="1"/>
    <col min="6671" max="6671" width="9.375" style="221" customWidth="1"/>
    <col min="6672" max="6912" width="10.375" style="221"/>
    <col min="6913" max="6913" width="18.25" style="221" customWidth="1"/>
    <col min="6914" max="6914" width="13.5" style="221" customWidth="1"/>
    <col min="6915" max="6915" width="1.625" style="221" customWidth="1"/>
    <col min="6916" max="6916" width="13.5" style="221" customWidth="1"/>
    <col min="6917" max="6917" width="1.625" style="221" customWidth="1"/>
    <col min="6918" max="6918" width="13.5" style="221" customWidth="1"/>
    <col min="6919" max="6919" width="1.625" style="221" customWidth="1"/>
    <col min="6920" max="6920" width="13.5" style="221" customWidth="1"/>
    <col min="6921" max="6921" width="1.625" style="221" customWidth="1"/>
    <col min="6922" max="6926" width="9.125" style="221" customWidth="1"/>
    <col min="6927" max="6927" width="9.375" style="221" customWidth="1"/>
    <col min="6928" max="7168" width="10.375" style="221"/>
    <col min="7169" max="7169" width="18.25" style="221" customWidth="1"/>
    <col min="7170" max="7170" width="13.5" style="221" customWidth="1"/>
    <col min="7171" max="7171" width="1.625" style="221" customWidth="1"/>
    <col min="7172" max="7172" width="13.5" style="221" customWidth="1"/>
    <col min="7173" max="7173" width="1.625" style="221" customWidth="1"/>
    <col min="7174" max="7174" width="13.5" style="221" customWidth="1"/>
    <col min="7175" max="7175" width="1.625" style="221" customWidth="1"/>
    <col min="7176" max="7176" width="13.5" style="221" customWidth="1"/>
    <col min="7177" max="7177" width="1.625" style="221" customWidth="1"/>
    <col min="7178" max="7182" width="9.125" style="221" customWidth="1"/>
    <col min="7183" max="7183" width="9.375" style="221" customWidth="1"/>
    <col min="7184" max="7424" width="10.375" style="221"/>
    <col min="7425" max="7425" width="18.25" style="221" customWidth="1"/>
    <col min="7426" max="7426" width="13.5" style="221" customWidth="1"/>
    <col min="7427" max="7427" width="1.625" style="221" customWidth="1"/>
    <col min="7428" max="7428" width="13.5" style="221" customWidth="1"/>
    <col min="7429" max="7429" width="1.625" style="221" customWidth="1"/>
    <col min="7430" max="7430" width="13.5" style="221" customWidth="1"/>
    <col min="7431" max="7431" width="1.625" style="221" customWidth="1"/>
    <col min="7432" max="7432" width="13.5" style="221" customWidth="1"/>
    <col min="7433" max="7433" width="1.625" style="221" customWidth="1"/>
    <col min="7434" max="7438" width="9.125" style="221" customWidth="1"/>
    <col min="7439" max="7439" width="9.375" style="221" customWidth="1"/>
    <col min="7440" max="7680" width="10.375" style="221"/>
    <col min="7681" max="7681" width="18.25" style="221" customWidth="1"/>
    <col min="7682" max="7682" width="13.5" style="221" customWidth="1"/>
    <col min="7683" max="7683" width="1.625" style="221" customWidth="1"/>
    <col min="7684" max="7684" width="13.5" style="221" customWidth="1"/>
    <col min="7685" max="7685" width="1.625" style="221" customWidth="1"/>
    <col min="7686" max="7686" width="13.5" style="221" customWidth="1"/>
    <col min="7687" max="7687" width="1.625" style="221" customWidth="1"/>
    <col min="7688" max="7688" width="13.5" style="221" customWidth="1"/>
    <col min="7689" max="7689" width="1.625" style="221" customWidth="1"/>
    <col min="7690" max="7694" width="9.125" style="221" customWidth="1"/>
    <col min="7695" max="7695" width="9.375" style="221" customWidth="1"/>
    <col min="7696" max="7936" width="10.375" style="221"/>
    <col min="7937" max="7937" width="18.25" style="221" customWidth="1"/>
    <col min="7938" max="7938" width="13.5" style="221" customWidth="1"/>
    <col min="7939" max="7939" width="1.625" style="221" customWidth="1"/>
    <col min="7940" max="7940" width="13.5" style="221" customWidth="1"/>
    <col min="7941" max="7941" width="1.625" style="221" customWidth="1"/>
    <col min="7942" max="7942" width="13.5" style="221" customWidth="1"/>
    <col min="7943" max="7943" width="1.625" style="221" customWidth="1"/>
    <col min="7944" max="7944" width="13.5" style="221" customWidth="1"/>
    <col min="7945" max="7945" width="1.625" style="221" customWidth="1"/>
    <col min="7946" max="7950" width="9.125" style="221" customWidth="1"/>
    <col min="7951" max="7951" width="9.375" style="221" customWidth="1"/>
    <col min="7952" max="8192" width="10.375" style="221"/>
    <col min="8193" max="8193" width="18.25" style="221" customWidth="1"/>
    <col min="8194" max="8194" width="13.5" style="221" customWidth="1"/>
    <col min="8195" max="8195" width="1.625" style="221" customWidth="1"/>
    <col min="8196" max="8196" width="13.5" style="221" customWidth="1"/>
    <col min="8197" max="8197" width="1.625" style="221" customWidth="1"/>
    <col min="8198" max="8198" width="13.5" style="221" customWidth="1"/>
    <col min="8199" max="8199" width="1.625" style="221" customWidth="1"/>
    <col min="8200" max="8200" width="13.5" style="221" customWidth="1"/>
    <col min="8201" max="8201" width="1.625" style="221" customWidth="1"/>
    <col min="8202" max="8206" width="9.125" style="221" customWidth="1"/>
    <col min="8207" max="8207" width="9.375" style="221" customWidth="1"/>
    <col min="8208" max="8448" width="10.375" style="221"/>
    <col min="8449" max="8449" width="18.25" style="221" customWidth="1"/>
    <col min="8450" max="8450" width="13.5" style="221" customWidth="1"/>
    <col min="8451" max="8451" width="1.625" style="221" customWidth="1"/>
    <col min="8452" max="8452" width="13.5" style="221" customWidth="1"/>
    <col min="8453" max="8453" width="1.625" style="221" customWidth="1"/>
    <col min="8454" max="8454" width="13.5" style="221" customWidth="1"/>
    <col min="8455" max="8455" width="1.625" style="221" customWidth="1"/>
    <col min="8456" max="8456" width="13.5" style="221" customWidth="1"/>
    <col min="8457" max="8457" width="1.625" style="221" customWidth="1"/>
    <col min="8458" max="8462" width="9.125" style="221" customWidth="1"/>
    <col min="8463" max="8463" width="9.375" style="221" customWidth="1"/>
    <col min="8464" max="8704" width="10.375" style="221"/>
    <col min="8705" max="8705" width="18.25" style="221" customWidth="1"/>
    <col min="8706" max="8706" width="13.5" style="221" customWidth="1"/>
    <col min="8707" max="8707" width="1.625" style="221" customWidth="1"/>
    <col min="8708" max="8708" width="13.5" style="221" customWidth="1"/>
    <col min="8709" max="8709" width="1.625" style="221" customWidth="1"/>
    <col min="8710" max="8710" width="13.5" style="221" customWidth="1"/>
    <col min="8711" max="8711" width="1.625" style="221" customWidth="1"/>
    <col min="8712" max="8712" width="13.5" style="221" customWidth="1"/>
    <col min="8713" max="8713" width="1.625" style="221" customWidth="1"/>
    <col min="8714" max="8718" width="9.125" style="221" customWidth="1"/>
    <col min="8719" max="8719" width="9.375" style="221" customWidth="1"/>
    <col min="8720" max="8960" width="10.375" style="221"/>
    <col min="8961" max="8961" width="18.25" style="221" customWidth="1"/>
    <col min="8962" max="8962" width="13.5" style="221" customWidth="1"/>
    <col min="8963" max="8963" width="1.625" style="221" customWidth="1"/>
    <col min="8964" max="8964" width="13.5" style="221" customWidth="1"/>
    <col min="8965" max="8965" width="1.625" style="221" customWidth="1"/>
    <col min="8966" max="8966" width="13.5" style="221" customWidth="1"/>
    <col min="8967" max="8967" width="1.625" style="221" customWidth="1"/>
    <col min="8968" max="8968" width="13.5" style="221" customWidth="1"/>
    <col min="8969" max="8969" width="1.625" style="221" customWidth="1"/>
    <col min="8970" max="8974" width="9.125" style="221" customWidth="1"/>
    <col min="8975" max="8975" width="9.375" style="221" customWidth="1"/>
    <col min="8976" max="9216" width="10.375" style="221"/>
    <col min="9217" max="9217" width="18.25" style="221" customWidth="1"/>
    <col min="9218" max="9218" width="13.5" style="221" customWidth="1"/>
    <col min="9219" max="9219" width="1.625" style="221" customWidth="1"/>
    <col min="9220" max="9220" width="13.5" style="221" customWidth="1"/>
    <col min="9221" max="9221" width="1.625" style="221" customWidth="1"/>
    <col min="9222" max="9222" width="13.5" style="221" customWidth="1"/>
    <col min="9223" max="9223" width="1.625" style="221" customWidth="1"/>
    <col min="9224" max="9224" width="13.5" style="221" customWidth="1"/>
    <col min="9225" max="9225" width="1.625" style="221" customWidth="1"/>
    <col min="9226" max="9230" width="9.125" style="221" customWidth="1"/>
    <col min="9231" max="9231" width="9.375" style="221" customWidth="1"/>
    <col min="9232" max="9472" width="10.375" style="221"/>
    <col min="9473" max="9473" width="18.25" style="221" customWidth="1"/>
    <col min="9474" max="9474" width="13.5" style="221" customWidth="1"/>
    <col min="9475" max="9475" width="1.625" style="221" customWidth="1"/>
    <col min="9476" max="9476" width="13.5" style="221" customWidth="1"/>
    <col min="9477" max="9477" width="1.625" style="221" customWidth="1"/>
    <col min="9478" max="9478" width="13.5" style="221" customWidth="1"/>
    <col min="9479" max="9479" width="1.625" style="221" customWidth="1"/>
    <col min="9480" max="9480" width="13.5" style="221" customWidth="1"/>
    <col min="9481" max="9481" width="1.625" style="221" customWidth="1"/>
    <col min="9482" max="9486" width="9.125" style="221" customWidth="1"/>
    <col min="9487" max="9487" width="9.375" style="221" customWidth="1"/>
    <col min="9488" max="9728" width="10.375" style="221"/>
    <col min="9729" max="9729" width="18.25" style="221" customWidth="1"/>
    <col min="9730" max="9730" width="13.5" style="221" customWidth="1"/>
    <col min="9731" max="9731" width="1.625" style="221" customWidth="1"/>
    <col min="9732" max="9732" width="13.5" style="221" customWidth="1"/>
    <col min="9733" max="9733" width="1.625" style="221" customWidth="1"/>
    <col min="9734" max="9734" width="13.5" style="221" customWidth="1"/>
    <col min="9735" max="9735" width="1.625" style="221" customWidth="1"/>
    <col min="9736" max="9736" width="13.5" style="221" customWidth="1"/>
    <col min="9737" max="9737" width="1.625" style="221" customWidth="1"/>
    <col min="9738" max="9742" width="9.125" style="221" customWidth="1"/>
    <col min="9743" max="9743" width="9.375" style="221" customWidth="1"/>
    <col min="9744" max="9984" width="10.375" style="221"/>
    <col min="9985" max="9985" width="18.25" style="221" customWidth="1"/>
    <col min="9986" max="9986" width="13.5" style="221" customWidth="1"/>
    <col min="9987" max="9987" width="1.625" style="221" customWidth="1"/>
    <col min="9988" max="9988" width="13.5" style="221" customWidth="1"/>
    <col min="9989" max="9989" width="1.625" style="221" customWidth="1"/>
    <col min="9990" max="9990" width="13.5" style="221" customWidth="1"/>
    <col min="9991" max="9991" width="1.625" style="221" customWidth="1"/>
    <col min="9992" max="9992" width="13.5" style="221" customWidth="1"/>
    <col min="9993" max="9993" width="1.625" style="221" customWidth="1"/>
    <col min="9994" max="9998" width="9.125" style="221" customWidth="1"/>
    <col min="9999" max="9999" width="9.375" style="221" customWidth="1"/>
    <col min="10000" max="10240" width="10.375" style="221"/>
    <col min="10241" max="10241" width="18.25" style="221" customWidth="1"/>
    <col min="10242" max="10242" width="13.5" style="221" customWidth="1"/>
    <col min="10243" max="10243" width="1.625" style="221" customWidth="1"/>
    <col min="10244" max="10244" width="13.5" style="221" customWidth="1"/>
    <col min="10245" max="10245" width="1.625" style="221" customWidth="1"/>
    <col min="10246" max="10246" width="13.5" style="221" customWidth="1"/>
    <col min="10247" max="10247" width="1.625" style="221" customWidth="1"/>
    <col min="10248" max="10248" width="13.5" style="221" customWidth="1"/>
    <col min="10249" max="10249" width="1.625" style="221" customWidth="1"/>
    <col min="10250" max="10254" width="9.125" style="221" customWidth="1"/>
    <col min="10255" max="10255" width="9.375" style="221" customWidth="1"/>
    <col min="10256" max="10496" width="10.375" style="221"/>
    <col min="10497" max="10497" width="18.25" style="221" customWidth="1"/>
    <col min="10498" max="10498" width="13.5" style="221" customWidth="1"/>
    <col min="10499" max="10499" width="1.625" style="221" customWidth="1"/>
    <col min="10500" max="10500" width="13.5" style="221" customWidth="1"/>
    <col min="10501" max="10501" width="1.625" style="221" customWidth="1"/>
    <col min="10502" max="10502" width="13.5" style="221" customWidth="1"/>
    <col min="10503" max="10503" width="1.625" style="221" customWidth="1"/>
    <col min="10504" max="10504" width="13.5" style="221" customWidth="1"/>
    <col min="10505" max="10505" width="1.625" style="221" customWidth="1"/>
    <col min="10506" max="10510" width="9.125" style="221" customWidth="1"/>
    <col min="10511" max="10511" width="9.375" style="221" customWidth="1"/>
    <col min="10512" max="10752" width="10.375" style="221"/>
    <col min="10753" max="10753" width="18.25" style="221" customWidth="1"/>
    <col min="10754" max="10754" width="13.5" style="221" customWidth="1"/>
    <col min="10755" max="10755" width="1.625" style="221" customWidth="1"/>
    <col min="10756" max="10756" width="13.5" style="221" customWidth="1"/>
    <col min="10757" max="10757" width="1.625" style="221" customWidth="1"/>
    <col min="10758" max="10758" width="13.5" style="221" customWidth="1"/>
    <col min="10759" max="10759" width="1.625" style="221" customWidth="1"/>
    <col min="10760" max="10760" width="13.5" style="221" customWidth="1"/>
    <col min="10761" max="10761" width="1.625" style="221" customWidth="1"/>
    <col min="10762" max="10766" width="9.125" style="221" customWidth="1"/>
    <col min="10767" max="10767" width="9.375" style="221" customWidth="1"/>
    <col min="10768" max="11008" width="10.375" style="221"/>
    <col min="11009" max="11009" width="18.25" style="221" customWidth="1"/>
    <col min="11010" max="11010" width="13.5" style="221" customWidth="1"/>
    <col min="11011" max="11011" width="1.625" style="221" customWidth="1"/>
    <col min="11012" max="11012" width="13.5" style="221" customWidth="1"/>
    <col min="11013" max="11013" width="1.625" style="221" customWidth="1"/>
    <col min="11014" max="11014" width="13.5" style="221" customWidth="1"/>
    <col min="11015" max="11015" width="1.625" style="221" customWidth="1"/>
    <col min="11016" max="11016" width="13.5" style="221" customWidth="1"/>
    <col min="11017" max="11017" width="1.625" style="221" customWidth="1"/>
    <col min="11018" max="11022" width="9.125" style="221" customWidth="1"/>
    <col min="11023" max="11023" width="9.375" style="221" customWidth="1"/>
    <col min="11024" max="11264" width="10.375" style="221"/>
    <col min="11265" max="11265" width="18.25" style="221" customWidth="1"/>
    <col min="11266" max="11266" width="13.5" style="221" customWidth="1"/>
    <col min="11267" max="11267" width="1.625" style="221" customWidth="1"/>
    <col min="11268" max="11268" width="13.5" style="221" customWidth="1"/>
    <col min="11269" max="11269" width="1.625" style="221" customWidth="1"/>
    <col min="11270" max="11270" width="13.5" style="221" customWidth="1"/>
    <col min="11271" max="11271" width="1.625" style="221" customWidth="1"/>
    <col min="11272" max="11272" width="13.5" style="221" customWidth="1"/>
    <col min="11273" max="11273" width="1.625" style="221" customWidth="1"/>
    <col min="11274" max="11278" width="9.125" style="221" customWidth="1"/>
    <col min="11279" max="11279" width="9.375" style="221" customWidth="1"/>
    <col min="11280" max="11520" width="10.375" style="221"/>
    <col min="11521" max="11521" width="18.25" style="221" customWidth="1"/>
    <col min="11522" max="11522" width="13.5" style="221" customWidth="1"/>
    <col min="11523" max="11523" width="1.625" style="221" customWidth="1"/>
    <col min="11524" max="11524" width="13.5" style="221" customWidth="1"/>
    <col min="11525" max="11525" width="1.625" style="221" customWidth="1"/>
    <col min="11526" max="11526" width="13.5" style="221" customWidth="1"/>
    <col min="11527" max="11527" width="1.625" style="221" customWidth="1"/>
    <col min="11528" max="11528" width="13.5" style="221" customWidth="1"/>
    <col min="11529" max="11529" width="1.625" style="221" customWidth="1"/>
    <col min="11530" max="11534" width="9.125" style="221" customWidth="1"/>
    <col min="11535" max="11535" width="9.375" style="221" customWidth="1"/>
    <col min="11536" max="11776" width="10.375" style="221"/>
    <col min="11777" max="11777" width="18.25" style="221" customWidth="1"/>
    <col min="11778" max="11778" width="13.5" style="221" customWidth="1"/>
    <col min="11779" max="11779" width="1.625" style="221" customWidth="1"/>
    <col min="11780" max="11780" width="13.5" style="221" customWidth="1"/>
    <col min="11781" max="11781" width="1.625" style="221" customWidth="1"/>
    <col min="11782" max="11782" width="13.5" style="221" customWidth="1"/>
    <col min="11783" max="11783" width="1.625" style="221" customWidth="1"/>
    <col min="11784" max="11784" width="13.5" style="221" customWidth="1"/>
    <col min="11785" max="11785" width="1.625" style="221" customWidth="1"/>
    <col min="11786" max="11790" width="9.125" style="221" customWidth="1"/>
    <col min="11791" max="11791" width="9.375" style="221" customWidth="1"/>
    <col min="11792" max="12032" width="10.375" style="221"/>
    <col min="12033" max="12033" width="18.25" style="221" customWidth="1"/>
    <col min="12034" max="12034" width="13.5" style="221" customWidth="1"/>
    <col min="12035" max="12035" width="1.625" style="221" customWidth="1"/>
    <col min="12036" max="12036" width="13.5" style="221" customWidth="1"/>
    <col min="12037" max="12037" width="1.625" style="221" customWidth="1"/>
    <col min="12038" max="12038" width="13.5" style="221" customWidth="1"/>
    <col min="12039" max="12039" width="1.625" style="221" customWidth="1"/>
    <col min="12040" max="12040" width="13.5" style="221" customWidth="1"/>
    <col min="12041" max="12041" width="1.625" style="221" customWidth="1"/>
    <col min="12042" max="12046" width="9.125" style="221" customWidth="1"/>
    <col min="12047" max="12047" width="9.375" style="221" customWidth="1"/>
    <col min="12048" max="12288" width="10.375" style="221"/>
    <col min="12289" max="12289" width="18.25" style="221" customWidth="1"/>
    <col min="12290" max="12290" width="13.5" style="221" customWidth="1"/>
    <col min="12291" max="12291" width="1.625" style="221" customWidth="1"/>
    <col min="12292" max="12292" width="13.5" style="221" customWidth="1"/>
    <col min="12293" max="12293" width="1.625" style="221" customWidth="1"/>
    <col min="12294" max="12294" width="13.5" style="221" customWidth="1"/>
    <col min="12295" max="12295" width="1.625" style="221" customWidth="1"/>
    <col min="12296" max="12296" width="13.5" style="221" customWidth="1"/>
    <col min="12297" max="12297" width="1.625" style="221" customWidth="1"/>
    <col min="12298" max="12302" width="9.125" style="221" customWidth="1"/>
    <col min="12303" max="12303" width="9.375" style="221" customWidth="1"/>
    <col min="12304" max="12544" width="10.375" style="221"/>
    <col min="12545" max="12545" width="18.25" style="221" customWidth="1"/>
    <col min="12546" max="12546" width="13.5" style="221" customWidth="1"/>
    <col min="12547" max="12547" width="1.625" style="221" customWidth="1"/>
    <col min="12548" max="12548" width="13.5" style="221" customWidth="1"/>
    <col min="12549" max="12549" width="1.625" style="221" customWidth="1"/>
    <col min="12550" max="12550" width="13.5" style="221" customWidth="1"/>
    <col min="12551" max="12551" width="1.625" style="221" customWidth="1"/>
    <col min="12552" max="12552" width="13.5" style="221" customWidth="1"/>
    <col min="12553" max="12553" width="1.625" style="221" customWidth="1"/>
    <col min="12554" max="12558" width="9.125" style="221" customWidth="1"/>
    <col min="12559" max="12559" width="9.375" style="221" customWidth="1"/>
    <col min="12560" max="12800" width="10.375" style="221"/>
    <col min="12801" max="12801" width="18.25" style="221" customWidth="1"/>
    <col min="12802" max="12802" width="13.5" style="221" customWidth="1"/>
    <col min="12803" max="12803" width="1.625" style="221" customWidth="1"/>
    <col min="12804" max="12804" width="13.5" style="221" customWidth="1"/>
    <col min="12805" max="12805" width="1.625" style="221" customWidth="1"/>
    <col min="12806" max="12806" width="13.5" style="221" customWidth="1"/>
    <col min="12807" max="12807" width="1.625" style="221" customWidth="1"/>
    <col min="12808" max="12808" width="13.5" style="221" customWidth="1"/>
    <col min="12809" max="12809" width="1.625" style="221" customWidth="1"/>
    <col min="12810" max="12814" width="9.125" style="221" customWidth="1"/>
    <col min="12815" max="12815" width="9.375" style="221" customWidth="1"/>
    <col min="12816" max="13056" width="10.375" style="221"/>
    <col min="13057" max="13057" width="18.25" style="221" customWidth="1"/>
    <col min="13058" max="13058" width="13.5" style="221" customWidth="1"/>
    <col min="13059" max="13059" width="1.625" style="221" customWidth="1"/>
    <col min="13060" max="13060" width="13.5" style="221" customWidth="1"/>
    <col min="13061" max="13061" width="1.625" style="221" customWidth="1"/>
    <col min="13062" max="13062" width="13.5" style="221" customWidth="1"/>
    <col min="13063" max="13063" width="1.625" style="221" customWidth="1"/>
    <col min="13064" max="13064" width="13.5" style="221" customWidth="1"/>
    <col min="13065" max="13065" width="1.625" style="221" customWidth="1"/>
    <col min="13066" max="13070" width="9.125" style="221" customWidth="1"/>
    <col min="13071" max="13071" width="9.375" style="221" customWidth="1"/>
    <col min="13072" max="13312" width="10.375" style="221"/>
    <col min="13313" max="13313" width="18.25" style="221" customWidth="1"/>
    <col min="13314" max="13314" width="13.5" style="221" customWidth="1"/>
    <col min="13315" max="13315" width="1.625" style="221" customWidth="1"/>
    <col min="13316" max="13316" width="13.5" style="221" customWidth="1"/>
    <col min="13317" max="13317" width="1.625" style="221" customWidth="1"/>
    <col min="13318" max="13318" width="13.5" style="221" customWidth="1"/>
    <col min="13319" max="13319" width="1.625" style="221" customWidth="1"/>
    <col min="13320" max="13320" width="13.5" style="221" customWidth="1"/>
    <col min="13321" max="13321" width="1.625" style="221" customWidth="1"/>
    <col min="13322" max="13326" width="9.125" style="221" customWidth="1"/>
    <col min="13327" max="13327" width="9.375" style="221" customWidth="1"/>
    <col min="13328" max="13568" width="10.375" style="221"/>
    <col min="13569" max="13569" width="18.25" style="221" customWidth="1"/>
    <col min="13570" max="13570" width="13.5" style="221" customWidth="1"/>
    <col min="13571" max="13571" width="1.625" style="221" customWidth="1"/>
    <col min="13572" max="13572" width="13.5" style="221" customWidth="1"/>
    <col min="13573" max="13573" width="1.625" style="221" customWidth="1"/>
    <col min="13574" max="13574" width="13.5" style="221" customWidth="1"/>
    <col min="13575" max="13575" width="1.625" style="221" customWidth="1"/>
    <col min="13576" max="13576" width="13.5" style="221" customWidth="1"/>
    <col min="13577" max="13577" width="1.625" style="221" customWidth="1"/>
    <col min="13578" max="13582" width="9.125" style="221" customWidth="1"/>
    <col min="13583" max="13583" width="9.375" style="221" customWidth="1"/>
    <col min="13584" max="13824" width="10.375" style="221"/>
    <col min="13825" max="13825" width="18.25" style="221" customWidth="1"/>
    <col min="13826" max="13826" width="13.5" style="221" customWidth="1"/>
    <col min="13827" max="13827" width="1.625" style="221" customWidth="1"/>
    <col min="13828" max="13828" width="13.5" style="221" customWidth="1"/>
    <col min="13829" max="13829" width="1.625" style="221" customWidth="1"/>
    <col min="13830" max="13830" width="13.5" style="221" customWidth="1"/>
    <col min="13831" max="13831" width="1.625" style="221" customWidth="1"/>
    <col min="13832" max="13832" width="13.5" style="221" customWidth="1"/>
    <col min="13833" max="13833" width="1.625" style="221" customWidth="1"/>
    <col min="13834" max="13838" width="9.125" style="221" customWidth="1"/>
    <col min="13839" max="13839" width="9.375" style="221" customWidth="1"/>
    <col min="13840" max="14080" width="10.375" style="221"/>
    <col min="14081" max="14081" width="18.25" style="221" customWidth="1"/>
    <col min="14082" max="14082" width="13.5" style="221" customWidth="1"/>
    <col min="14083" max="14083" width="1.625" style="221" customWidth="1"/>
    <col min="14084" max="14084" width="13.5" style="221" customWidth="1"/>
    <col min="14085" max="14085" width="1.625" style="221" customWidth="1"/>
    <col min="14086" max="14086" width="13.5" style="221" customWidth="1"/>
    <col min="14087" max="14087" width="1.625" style="221" customWidth="1"/>
    <col min="14088" max="14088" width="13.5" style="221" customWidth="1"/>
    <col min="14089" max="14089" width="1.625" style="221" customWidth="1"/>
    <col min="14090" max="14094" width="9.125" style="221" customWidth="1"/>
    <col min="14095" max="14095" width="9.375" style="221" customWidth="1"/>
    <col min="14096" max="14336" width="10.375" style="221"/>
    <col min="14337" max="14337" width="18.25" style="221" customWidth="1"/>
    <col min="14338" max="14338" width="13.5" style="221" customWidth="1"/>
    <col min="14339" max="14339" width="1.625" style="221" customWidth="1"/>
    <col min="14340" max="14340" width="13.5" style="221" customWidth="1"/>
    <col min="14341" max="14341" width="1.625" style="221" customWidth="1"/>
    <col min="14342" max="14342" width="13.5" style="221" customWidth="1"/>
    <col min="14343" max="14343" width="1.625" style="221" customWidth="1"/>
    <col min="14344" max="14344" width="13.5" style="221" customWidth="1"/>
    <col min="14345" max="14345" width="1.625" style="221" customWidth="1"/>
    <col min="14346" max="14350" width="9.125" style="221" customWidth="1"/>
    <col min="14351" max="14351" width="9.375" style="221" customWidth="1"/>
    <col min="14352" max="14592" width="10.375" style="221"/>
    <col min="14593" max="14593" width="18.25" style="221" customWidth="1"/>
    <col min="14594" max="14594" width="13.5" style="221" customWidth="1"/>
    <col min="14595" max="14595" width="1.625" style="221" customWidth="1"/>
    <col min="14596" max="14596" width="13.5" style="221" customWidth="1"/>
    <col min="14597" max="14597" width="1.625" style="221" customWidth="1"/>
    <col min="14598" max="14598" width="13.5" style="221" customWidth="1"/>
    <col min="14599" max="14599" width="1.625" style="221" customWidth="1"/>
    <col min="14600" max="14600" width="13.5" style="221" customWidth="1"/>
    <col min="14601" max="14601" width="1.625" style="221" customWidth="1"/>
    <col min="14602" max="14606" width="9.125" style="221" customWidth="1"/>
    <col min="14607" max="14607" width="9.375" style="221" customWidth="1"/>
    <col min="14608" max="14848" width="10.375" style="221"/>
    <col min="14849" max="14849" width="18.25" style="221" customWidth="1"/>
    <col min="14850" max="14850" width="13.5" style="221" customWidth="1"/>
    <col min="14851" max="14851" width="1.625" style="221" customWidth="1"/>
    <col min="14852" max="14852" width="13.5" style="221" customWidth="1"/>
    <col min="14853" max="14853" width="1.625" style="221" customWidth="1"/>
    <col min="14854" max="14854" width="13.5" style="221" customWidth="1"/>
    <col min="14855" max="14855" width="1.625" style="221" customWidth="1"/>
    <col min="14856" max="14856" width="13.5" style="221" customWidth="1"/>
    <col min="14857" max="14857" width="1.625" style="221" customWidth="1"/>
    <col min="14858" max="14862" width="9.125" style="221" customWidth="1"/>
    <col min="14863" max="14863" width="9.375" style="221" customWidth="1"/>
    <col min="14864" max="15104" width="10.375" style="221"/>
    <col min="15105" max="15105" width="18.25" style="221" customWidth="1"/>
    <col min="15106" max="15106" width="13.5" style="221" customWidth="1"/>
    <col min="15107" max="15107" width="1.625" style="221" customWidth="1"/>
    <col min="15108" max="15108" width="13.5" style="221" customWidth="1"/>
    <col min="15109" max="15109" width="1.625" style="221" customWidth="1"/>
    <col min="15110" max="15110" width="13.5" style="221" customWidth="1"/>
    <col min="15111" max="15111" width="1.625" style="221" customWidth="1"/>
    <col min="15112" max="15112" width="13.5" style="221" customWidth="1"/>
    <col min="15113" max="15113" width="1.625" style="221" customWidth="1"/>
    <col min="15114" max="15118" width="9.125" style="221" customWidth="1"/>
    <col min="15119" max="15119" width="9.375" style="221" customWidth="1"/>
    <col min="15120" max="15360" width="10.375" style="221"/>
    <col min="15361" max="15361" width="18.25" style="221" customWidth="1"/>
    <col min="15362" max="15362" width="13.5" style="221" customWidth="1"/>
    <col min="15363" max="15363" width="1.625" style="221" customWidth="1"/>
    <col min="15364" max="15364" width="13.5" style="221" customWidth="1"/>
    <col min="15365" max="15365" width="1.625" style="221" customWidth="1"/>
    <col min="15366" max="15366" width="13.5" style="221" customWidth="1"/>
    <col min="15367" max="15367" width="1.625" style="221" customWidth="1"/>
    <col min="15368" max="15368" width="13.5" style="221" customWidth="1"/>
    <col min="15369" max="15369" width="1.625" style="221" customWidth="1"/>
    <col min="15370" max="15374" width="9.125" style="221" customWidth="1"/>
    <col min="15375" max="15375" width="9.375" style="221" customWidth="1"/>
    <col min="15376" max="15616" width="10.375" style="221"/>
    <col min="15617" max="15617" width="18.25" style="221" customWidth="1"/>
    <col min="15618" max="15618" width="13.5" style="221" customWidth="1"/>
    <col min="15619" max="15619" width="1.625" style="221" customWidth="1"/>
    <col min="15620" max="15620" width="13.5" style="221" customWidth="1"/>
    <col min="15621" max="15621" width="1.625" style="221" customWidth="1"/>
    <col min="15622" max="15622" width="13.5" style="221" customWidth="1"/>
    <col min="15623" max="15623" width="1.625" style="221" customWidth="1"/>
    <col min="15624" max="15624" width="13.5" style="221" customWidth="1"/>
    <col min="15625" max="15625" width="1.625" style="221" customWidth="1"/>
    <col min="15626" max="15630" width="9.125" style="221" customWidth="1"/>
    <col min="15631" max="15631" width="9.375" style="221" customWidth="1"/>
    <col min="15632" max="15872" width="10.375" style="221"/>
    <col min="15873" max="15873" width="18.25" style="221" customWidth="1"/>
    <col min="15874" max="15874" width="13.5" style="221" customWidth="1"/>
    <col min="15875" max="15875" width="1.625" style="221" customWidth="1"/>
    <col min="15876" max="15876" width="13.5" style="221" customWidth="1"/>
    <col min="15877" max="15877" width="1.625" style="221" customWidth="1"/>
    <col min="15878" max="15878" width="13.5" style="221" customWidth="1"/>
    <col min="15879" max="15879" width="1.625" style="221" customWidth="1"/>
    <col min="15880" max="15880" width="13.5" style="221" customWidth="1"/>
    <col min="15881" max="15881" width="1.625" style="221" customWidth="1"/>
    <col min="15882" max="15886" width="9.125" style="221" customWidth="1"/>
    <col min="15887" max="15887" width="9.375" style="221" customWidth="1"/>
    <col min="15888" max="16128" width="10.375" style="221"/>
    <col min="16129" max="16129" width="18.25" style="221" customWidth="1"/>
    <col min="16130" max="16130" width="13.5" style="221" customWidth="1"/>
    <col min="16131" max="16131" width="1.625" style="221" customWidth="1"/>
    <col min="16132" max="16132" width="13.5" style="221" customWidth="1"/>
    <col min="16133" max="16133" width="1.625" style="221" customWidth="1"/>
    <col min="16134" max="16134" width="13.5" style="221" customWidth="1"/>
    <col min="16135" max="16135" width="1.625" style="221" customWidth="1"/>
    <col min="16136" max="16136" width="13.5" style="221" customWidth="1"/>
    <col min="16137" max="16137" width="1.625" style="221" customWidth="1"/>
    <col min="16138" max="16142" width="9.125" style="221" customWidth="1"/>
    <col min="16143" max="16143" width="9.375" style="221" customWidth="1"/>
    <col min="16144" max="16384" width="10.375" style="221"/>
  </cols>
  <sheetData>
    <row r="1" spans="1:27" ht="18.75" customHeight="1">
      <c r="A1" s="560" t="s">
        <v>339</v>
      </c>
      <c r="B1" s="413"/>
      <c r="C1" s="287"/>
      <c r="D1" s="287"/>
      <c r="R1" s="561"/>
      <c r="S1" s="410"/>
      <c r="T1" s="410"/>
      <c r="U1" s="562"/>
      <c r="V1" s="562"/>
      <c r="W1" s="410"/>
      <c r="X1" s="410"/>
      <c r="Y1" s="410"/>
      <c r="Z1" s="563"/>
      <c r="AA1" s="563"/>
    </row>
    <row r="2" spans="1:27" s="308" customFormat="1" ht="18.75" customHeight="1">
      <c r="A2" s="362"/>
      <c r="B2" s="361"/>
      <c r="R2" s="382"/>
      <c r="S2" s="360"/>
      <c r="T2" s="360"/>
      <c r="U2" s="380"/>
      <c r="V2" s="380"/>
      <c r="W2" s="360"/>
      <c r="X2" s="360"/>
      <c r="Y2" s="360"/>
      <c r="Z2" s="381"/>
      <c r="AA2" s="381"/>
    </row>
    <row r="3" spans="1:27" s="308" customFormat="1" ht="18.75" customHeight="1" thickBot="1">
      <c r="A3" s="383" t="s">
        <v>149</v>
      </c>
      <c r="B3" s="384"/>
      <c r="C3" s="384"/>
      <c r="D3" s="384"/>
      <c r="E3" s="384"/>
      <c r="F3" s="384"/>
      <c r="G3" s="384"/>
      <c r="H3" s="384"/>
      <c r="I3" s="384" t="s">
        <v>239</v>
      </c>
      <c r="P3" s="382"/>
      <c r="Q3" s="360"/>
      <c r="R3" s="360"/>
      <c r="S3" s="380"/>
      <c r="T3" s="380"/>
      <c r="U3" s="360"/>
      <c r="V3" s="360"/>
      <c r="W3" s="360"/>
      <c r="X3" s="381"/>
      <c r="Y3" s="381"/>
    </row>
    <row r="4" spans="1:27" s="308" customFormat="1" ht="15" customHeight="1">
      <c r="A4" s="564" t="s">
        <v>240</v>
      </c>
      <c r="B4" s="387" t="s">
        <v>234</v>
      </c>
      <c r="C4" s="389"/>
      <c r="D4" s="387">
        <v>25</v>
      </c>
      <c r="E4" s="389"/>
      <c r="F4" s="387">
        <v>26</v>
      </c>
      <c r="G4" s="389"/>
      <c r="H4" s="387">
        <v>27</v>
      </c>
      <c r="I4" s="389"/>
      <c r="L4" s="382"/>
      <c r="M4" s="360"/>
      <c r="N4" s="360"/>
      <c r="O4" s="360"/>
      <c r="P4" s="360"/>
      <c r="Q4" s="360"/>
      <c r="R4" s="360"/>
      <c r="S4" s="360"/>
      <c r="T4" s="381"/>
      <c r="U4" s="381"/>
    </row>
    <row r="5" spans="1:27" s="308" customFormat="1" ht="15" customHeight="1">
      <c r="A5" s="565" t="s">
        <v>241</v>
      </c>
      <c r="B5" s="391"/>
      <c r="C5" s="393"/>
      <c r="D5" s="391"/>
      <c r="E5" s="393"/>
      <c r="F5" s="391"/>
      <c r="G5" s="393"/>
      <c r="H5" s="391"/>
      <c r="I5" s="393"/>
      <c r="L5" s="394"/>
      <c r="M5" s="360"/>
      <c r="N5" s="360"/>
      <c r="O5" s="360"/>
      <c r="P5" s="360"/>
      <c r="Q5" s="360"/>
      <c r="R5" s="360"/>
      <c r="S5" s="360"/>
      <c r="T5" s="381"/>
      <c r="U5" s="381"/>
    </row>
    <row r="6" spans="1:27" s="308" customFormat="1" ht="20.25" customHeight="1">
      <c r="A6" s="395" t="s">
        <v>340</v>
      </c>
      <c r="B6" s="345">
        <v>717703100</v>
      </c>
      <c r="C6" s="397"/>
      <c r="D6" s="345">
        <v>730676900</v>
      </c>
      <c r="E6" s="397"/>
      <c r="F6" s="345">
        <v>761035600</v>
      </c>
      <c r="G6" s="397"/>
      <c r="H6" s="345">
        <v>754243480</v>
      </c>
      <c r="I6" s="397"/>
      <c r="L6" s="359"/>
      <c r="M6" s="398"/>
      <c r="N6" s="359"/>
      <c r="O6" s="359"/>
      <c r="P6" s="359"/>
      <c r="Q6" s="359"/>
      <c r="R6" s="359"/>
      <c r="S6" s="359"/>
    </row>
    <row r="7" spans="1:27" s="308" customFormat="1" ht="20.25" customHeight="1">
      <c r="A7" s="399" t="s">
        <v>341</v>
      </c>
      <c r="B7" s="345">
        <v>175203276</v>
      </c>
      <c r="C7" s="397"/>
      <c r="D7" s="345">
        <v>173641820</v>
      </c>
      <c r="E7" s="397"/>
      <c r="F7" s="345">
        <v>185357081</v>
      </c>
      <c r="G7" s="397"/>
      <c r="H7" s="345">
        <v>194936458</v>
      </c>
      <c r="I7" s="397"/>
      <c r="L7" s="382"/>
      <c r="M7" s="342"/>
      <c r="N7" s="342"/>
      <c r="O7" s="342"/>
      <c r="P7" s="342"/>
      <c r="Q7" s="342"/>
      <c r="R7" s="342"/>
      <c r="S7" s="342"/>
    </row>
    <row r="8" spans="1:27" s="308" customFormat="1" ht="20.25" customHeight="1">
      <c r="A8" s="399" t="s">
        <v>244</v>
      </c>
      <c r="B8" s="345" t="s">
        <v>220</v>
      </c>
      <c r="C8" s="397"/>
      <c r="D8" s="345" t="s">
        <v>342</v>
      </c>
      <c r="E8" s="397"/>
      <c r="F8" s="345" t="s">
        <v>343</v>
      </c>
      <c r="G8" s="397"/>
      <c r="H8" s="345" t="s">
        <v>220</v>
      </c>
      <c r="I8" s="397"/>
      <c r="L8" s="382"/>
      <c r="M8" s="360"/>
      <c r="N8" s="360"/>
      <c r="O8" s="360"/>
      <c r="P8" s="360"/>
      <c r="Q8" s="360"/>
      <c r="R8" s="360"/>
      <c r="S8" s="360"/>
    </row>
    <row r="9" spans="1:27" s="308" customFormat="1" ht="20.25" customHeight="1">
      <c r="A9" s="399" t="s">
        <v>245</v>
      </c>
      <c r="B9" s="345" t="s">
        <v>343</v>
      </c>
      <c r="C9" s="397"/>
      <c r="D9" s="345" t="s">
        <v>220</v>
      </c>
      <c r="E9" s="397"/>
      <c r="F9" s="345" t="s">
        <v>342</v>
      </c>
      <c r="G9" s="397"/>
      <c r="H9" s="345" t="s">
        <v>343</v>
      </c>
      <c r="I9" s="397"/>
      <c r="L9" s="382"/>
      <c r="M9" s="360"/>
      <c r="N9" s="360"/>
      <c r="O9" s="360"/>
      <c r="P9" s="360"/>
      <c r="Q9" s="360"/>
      <c r="R9" s="360"/>
      <c r="S9" s="360"/>
    </row>
    <row r="10" spans="1:27" s="308" customFormat="1" ht="20.25" customHeight="1">
      <c r="A10" s="399" t="s">
        <v>344</v>
      </c>
      <c r="B10" s="345">
        <v>47730903</v>
      </c>
      <c r="C10" s="397"/>
      <c r="D10" s="345">
        <v>52290829</v>
      </c>
      <c r="E10" s="397"/>
      <c r="F10" s="345">
        <v>63489560</v>
      </c>
      <c r="G10" s="397"/>
      <c r="H10" s="345">
        <v>62404262</v>
      </c>
      <c r="I10" s="397"/>
      <c r="L10" s="382"/>
      <c r="M10" s="360"/>
      <c r="N10" s="360"/>
      <c r="O10" s="360"/>
      <c r="P10" s="360"/>
      <c r="Q10" s="360"/>
      <c r="R10" s="360"/>
      <c r="S10" s="360"/>
    </row>
    <row r="11" spans="1:27" s="308" customFormat="1" ht="20.25" customHeight="1">
      <c r="A11" s="399" t="s">
        <v>248</v>
      </c>
      <c r="B11" s="345">
        <v>20697700</v>
      </c>
      <c r="C11" s="397"/>
      <c r="D11" s="345">
        <v>24804500</v>
      </c>
      <c r="E11" s="397"/>
      <c r="F11" s="345">
        <v>3136600</v>
      </c>
      <c r="G11" s="397"/>
      <c r="H11" s="345">
        <v>3307600</v>
      </c>
      <c r="I11" s="397"/>
      <c r="L11" s="382"/>
      <c r="M11" s="363"/>
      <c r="N11" s="359"/>
      <c r="O11" s="400"/>
      <c r="P11" s="400"/>
      <c r="Q11" s="363"/>
      <c r="R11" s="400"/>
      <c r="S11" s="359"/>
    </row>
    <row r="12" spans="1:27" s="308" customFormat="1" ht="20.25" customHeight="1" thickBot="1">
      <c r="A12" s="401" t="s">
        <v>249</v>
      </c>
      <c r="B12" s="345">
        <v>1802200</v>
      </c>
      <c r="C12" s="397"/>
      <c r="D12" s="345">
        <v>1402000</v>
      </c>
      <c r="E12" s="397"/>
      <c r="F12" s="345">
        <v>2010800</v>
      </c>
      <c r="G12" s="397"/>
      <c r="H12" s="345">
        <v>980600</v>
      </c>
      <c r="I12" s="397"/>
      <c r="L12" s="382"/>
      <c r="M12" s="363"/>
      <c r="N12" s="359"/>
      <c r="O12" s="400"/>
      <c r="P12" s="400"/>
      <c r="Q12" s="363"/>
      <c r="R12" s="400"/>
      <c r="S12" s="359"/>
    </row>
    <row r="13" spans="1:27" s="308" customFormat="1" ht="20.25" customHeight="1" thickTop="1" thickBot="1">
      <c r="A13" s="405" t="s">
        <v>250</v>
      </c>
      <c r="B13" s="406">
        <f>SUM(B6:B12)</f>
        <v>963137179</v>
      </c>
      <c r="C13" s="407"/>
      <c r="D13" s="406">
        <f>SUM(D6:D12)</f>
        <v>982816049</v>
      </c>
      <c r="E13" s="407"/>
      <c r="F13" s="406">
        <f>SUM(F6:F12)</f>
        <v>1015029641</v>
      </c>
      <c r="G13" s="407"/>
      <c r="H13" s="406">
        <f>SUM(H6:H12)</f>
        <v>1015872400</v>
      </c>
      <c r="I13" s="407"/>
      <c r="L13" s="382"/>
      <c r="M13" s="363"/>
      <c r="N13" s="360"/>
      <c r="O13" s="360"/>
      <c r="P13" s="360"/>
      <c r="Q13" s="360"/>
      <c r="R13" s="360"/>
      <c r="S13" s="360"/>
    </row>
    <row r="14" spans="1:27" s="308" customFormat="1" ht="11.25" customHeight="1">
      <c r="A14" s="382"/>
      <c r="P14" s="382"/>
      <c r="Q14" s="363"/>
      <c r="R14" s="360"/>
      <c r="S14" s="360"/>
      <c r="T14" s="360"/>
      <c r="U14" s="360"/>
      <c r="V14" s="360"/>
      <c r="W14" s="360"/>
    </row>
    <row r="15" spans="1:27" s="308" customFormat="1" ht="18.75" customHeight="1" thickBot="1">
      <c r="A15" s="383" t="s">
        <v>159</v>
      </c>
      <c r="B15" s="384"/>
      <c r="C15" s="400"/>
      <c r="D15" s="384"/>
      <c r="E15" s="400"/>
      <c r="F15" s="384"/>
      <c r="G15" s="400"/>
      <c r="H15" s="384"/>
      <c r="I15" s="400" t="s">
        <v>239</v>
      </c>
      <c r="P15" s="394"/>
      <c r="Q15" s="360"/>
      <c r="R15" s="360"/>
      <c r="S15" s="360"/>
      <c r="T15" s="360"/>
      <c r="U15" s="360"/>
      <c r="V15" s="360"/>
      <c r="W15" s="360"/>
    </row>
    <row r="16" spans="1:27" s="308" customFormat="1" ht="15" customHeight="1">
      <c r="A16" s="564" t="s">
        <v>240</v>
      </c>
      <c r="B16" s="387" t="s">
        <v>234</v>
      </c>
      <c r="C16" s="389"/>
      <c r="D16" s="387">
        <v>25</v>
      </c>
      <c r="E16" s="389"/>
      <c r="F16" s="387">
        <v>26</v>
      </c>
      <c r="G16" s="389"/>
      <c r="H16" s="387">
        <v>27</v>
      </c>
      <c r="I16" s="389"/>
      <c r="L16" s="394"/>
      <c r="M16" s="360"/>
      <c r="N16" s="360"/>
      <c r="O16" s="360"/>
      <c r="P16" s="360"/>
      <c r="Q16" s="360"/>
      <c r="R16" s="360"/>
      <c r="S16" s="360"/>
    </row>
    <row r="17" spans="1:27" s="308" customFormat="1" ht="15" customHeight="1">
      <c r="A17" s="565" t="s">
        <v>241</v>
      </c>
      <c r="B17" s="391"/>
      <c r="C17" s="393"/>
      <c r="D17" s="391"/>
      <c r="E17" s="393"/>
      <c r="F17" s="391"/>
      <c r="G17" s="393"/>
      <c r="H17" s="391"/>
      <c r="I17" s="393"/>
      <c r="L17" s="366"/>
      <c r="M17" s="359"/>
      <c r="N17" s="359"/>
      <c r="O17" s="359"/>
      <c r="P17" s="359"/>
      <c r="Q17" s="359"/>
      <c r="R17" s="359"/>
      <c r="S17" s="359"/>
    </row>
    <row r="18" spans="1:27" s="308" customFormat="1" ht="20.25" customHeight="1">
      <c r="A18" s="395" t="s">
        <v>251</v>
      </c>
      <c r="B18" s="345">
        <v>15639534</v>
      </c>
      <c r="C18" s="397"/>
      <c r="D18" s="345">
        <v>20263577</v>
      </c>
      <c r="E18" s="397"/>
      <c r="F18" s="345">
        <v>30012293</v>
      </c>
      <c r="G18" s="397"/>
      <c r="H18" s="345">
        <v>29058163</v>
      </c>
      <c r="I18" s="397"/>
      <c r="L18" s="359"/>
      <c r="M18" s="359"/>
      <c r="N18" s="359"/>
      <c r="O18" s="359"/>
      <c r="P18" s="359"/>
      <c r="Q18" s="359"/>
      <c r="R18" s="359"/>
      <c r="S18" s="359"/>
    </row>
    <row r="19" spans="1:27" s="308" customFormat="1" ht="20.25" customHeight="1">
      <c r="A19" s="399" t="s">
        <v>345</v>
      </c>
      <c r="B19" s="345">
        <v>888964976</v>
      </c>
      <c r="C19" s="397"/>
      <c r="D19" s="345">
        <v>926219820</v>
      </c>
      <c r="E19" s="397"/>
      <c r="F19" s="345">
        <v>946368381</v>
      </c>
      <c r="G19" s="397"/>
      <c r="H19" s="345">
        <v>949138138</v>
      </c>
      <c r="I19" s="397"/>
      <c r="L19" s="390"/>
      <c r="M19" s="398"/>
      <c r="N19" s="359"/>
      <c r="O19" s="359"/>
      <c r="P19" s="359"/>
      <c r="Q19" s="359"/>
      <c r="R19" s="367"/>
      <c r="S19" s="367"/>
    </row>
    <row r="20" spans="1:27" s="308" customFormat="1" ht="20.25" customHeight="1">
      <c r="A20" s="399" t="s">
        <v>346</v>
      </c>
      <c r="B20" s="345">
        <v>32201756</v>
      </c>
      <c r="C20" s="397"/>
      <c r="D20" s="345">
        <v>32134711</v>
      </c>
      <c r="E20" s="397"/>
      <c r="F20" s="345">
        <v>33492603</v>
      </c>
      <c r="G20" s="397"/>
      <c r="H20" s="345">
        <v>33343737</v>
      </c>
      <c r="I20" s="397"/>
      <c r="L20" s="382"/>
      <c r="M20" s="342"/>
      <c r="N20" s="342"/>
      <c r="O20" s="342"/>
      <c r="P20" s="342"/>
      <c r="Q20" s="342"/>
      <c r="R20" s="342"/>
      <c r="S20" s="342"/>
    </row>
    <row r="21" spans="1:27" s="308" customFormat="1" ht="20.25" customHeight="1" thickBot="1">
      <c r="A21" s="401" t="s">
        <v>249</v>
      </c>
      <c r="B21" s="404">
        <v>1526413</v>
      </c>
      <c r="C21" s="403"/>
      <c r="D21" s="404">
        <v>1061341</v>
      </c>
      <c r="E21" s="403"/>
      <c r="F21" s="404">
        <v>1848764</v>
      </c>
      <c r="G21" s="403"/>
      <c r="H21" s="404">
        <v>921362</v>
      </c>
      <c r="I21" s="403"/>
      <c r="L21" s="382"/>
      <c r="M21" s="360"/>
      <c r="N21" s="360"/>
      <c r="O21" s="360"/>
      <c r="P21" s="360"/>
      <c r="Q21" s="360"/>
      <c r="R21" s="360"/>
      <c r="S21" s="360"/>
    </row>
    <row r="22" spans="1:27" s="308" customFormat="1" ht="20.25" customHeight="1" thickTop="1" thickBot="1">
      <c r="A22" s="405" t="s">
        <v>257</v>
      </c>
      <c r="B22" s="377">
        <f>SUM(B18:B21)</f>
        <v>938332679</v>
      </c>
      <c r="C22" s="408"/>
      <c r="D22" s="377">
        <f>SUM(D18:D21)</f>
        <v>979679449</v>
      </c>
      <c r="E22" s="408"/>
      <c r="F22" s="377">
        <f>SUM(F18:F21)</f>
        <v>1011722041</v>
      </c>
      <c r="G22" s="408"/>
      <c r="H22" s="377">
        <f>SUM(H18:H21)</f>
        <v>1012461400</v>
      </c>
      <c r="I22" s="408"/>
      <c r="L22" s="382"/>
      <c r="M22" s="360"/>
      <c r="N22" s="360"/>
      <c r="O22" s="360"/>
      <c r="P22" s="360"/>
      <c r="Q22" s="360"/>
      <c r="R22" s="360"/>
      <c r="S22" s="360"/>
    </row>
    <row r="23" spans="1:27" s="308" customFormat="1" ht="18.75" customHeight="1">
      <c r="A23" s="366" t="s">
        <v>347</v>
      </c>
      <c r="B23" s="361"/>
      <c r="C23" s="359"/>
      <c r="R23" s="382"/>
      <c r="S23" s="360"/>
      <c r="T23" s="360"/>
      <c r="U23" s="360"/>
      <c r="V23" s="360"/>
      <c r="W23" s="360"/>
      <c r="X23" s="360"/>
      <c r="Y23" s="360"/>
    </row>
    <row r="24" spans="1:27" s="287" customFormat="1" ht="18.75" customHeight="1">
      <c r="A24" s="566"/>
      <c r="B24" s="359"/>
      <c r="C24" s="359"/>
      <c r="D24" s="359"/>
      <c r="E24" s="359"/>
      <c r="F24" s="359"/>
      <c r="G24" s="359"/>
      <c r="H24" s="359"/>
      <c r="I24" s="359"/>
      <c r="R24" s="561"/>
      <c r="S24" s="410"/>
      <c r="T24" s="410"/>
      <c r="U24" s="410"/>
      <c r="V24" s="410"/>
      <c r="W24" s="410"/>
      <c r="X24" s="410"/>
      <c r="Y24" s="410"/>
      <c r="Z24" s="562"/>
      <c r="AA24" s="562"/>
    </row>
    <row r="25" spans="1:27" ht="18.75" customHeight="1">
      <c r="A25" s="333" t="s">
        <v>348</v>
      </c>
      <c r="B25" s="567"/>
      <c r="C25" s="567"/>
      <c r="D25" s="567"/>
      <c r="E25" s="567"/>
      <c r="F25" s="567"/>
      <c r="G25" s="567"/>
      <c r="H25" s="568"/>
      <c r="I25" s="568"/>
      <c r="J25" s="568"/>
    </row>
    <row r="26" spans="1:27" ht="18.75" customHeight="1" thickBot="1">
      <c r="A26" s="400" t="s">
        <v>349</v>
      </c>
      <c r="C26" s="377" t="s">
        <v>350</v>
      </c>
      <c r="D26" s="569"/>
      <c r="E26" s="287"/>
      <c r="F26" s="569"/>
      <c r="G26" s="570"/>
      <c r="H26" s="570"/>
      <c r="I26" s="567"/>
      <c r="J26" s="567"/>
    </row>
    <row r="27" spans="1:27" ht="18.75" customHeight="1">
      <c r="A27" s="571" t="s">
        <v>351</v>
      </c>
      <c r="B27" s="572" t="s">
        <v>352</v>
      </c>
      <c r="C27" s="372"/>
      <c r="D27" s="359"/>
      <c r="E27" s="359"/>
      <c r="F27" s="359"/>
      <c r="G27" s="359"/>
      <c r="H27" s="567"/>
      <c r="I27" s="567"/>
      <c r="J27" s="567"/>
    </row>
    <row r="28" spans="1:27" ht="18.75" customHeight="1">
      <c r="A28" s="573" t="s">
        <v>353</v>
      </c>
      <c r="B28" s="574">
        <v>165</v>
      </c>
      <c r="C28" s="575"/>
      <c r="D28" s="570"/>
      <c r="E28" s="570"/>
      <c r="F28" s="570"/>
      <c r="G28" s="570"/>
      <c r="H28" s="567"/>
      <c r="I28" s="567"/>
      <c r="J28" s="567"/>
    </row>
    <row r="29" spans="1:27" ht="18.75" customHeight="1">
      <c r="A29" s="342" t="s">
        <v>354</v>
      </c>
      <c r="B29" s="576">
        <v>12743</v>
      </c>
      <c r="C29" s="570"/>
      <c r="D29" s="570"/>
      <c r="E29" s="570"/>
      <c r="F29" s="570"/>
      <c r="G29" s="570"/>
      <c r="H29" s="567"/>
      <c r="I29" s="567"/>
      <c r="J29" s="567"/>
    </row>
    <row r="30" spans="1:27" ht="18.75" customHeight="1">
      <c r="A30" s="342" t="s">
        <v>355</v>
      </c>
      <c r="B30" s="576">
        <v>1857</v>
      </c>
      <c r="C30" s="570"/>
      <c r="D30" s="570"/>
      <c r="E30" s="570"/>
      <c r="F30" s="570"/>
      <c r="G30" s="570"/>
      <c r="H30" s="567"/>
      <c r="I30" s="567"/>
      <c r="J30" s="567"/>
    </row>
    <row r="31" spans="1:27" ht="18.75" customHeight="1" thickBot="1">
      <c r="A31" s="577" t="s">
        <v>356</v>
      </c>
      <c r="B31" s="578">
        <v>55</v>
      </c>
      <c r="C31" s="579"/>
      <c r="D31" s="570"/>
      <c r="E31" s="570"/>
      <c r="F31" s="570"/>
      <c r="G31" s="570"/>
      <c r="H31" s="567"/>
      <c r="I31" s="567"/>
      <c r="J31" s="567"/>
    </row>
    <row r="32" spans="1:27" ht="18.75" customHeight="1" thickTop="1" thickBot="1">
      <c r="A32" s="580" t="s">
        <v>357</v>
      </c>
      <c r="B32" s="581">
        <f>SUM(B28:B31)</f>
        <v>14820</v>
      </c>
      <c r="C32" s="582"/>
      <c r="D32" s="570"/>
      <c r="E32" s="570"/>
      <c r="F32" s="570"/>
      <c r="G32" s="570"/>
      <c r="H32" s="567"/>
      <c r="I32" s="567"/>
      <c r="J32" s="567"/>
    </row>
    <row r="33" spans="1:25" ht="18.75" customHeight="1">
      <c r="A33" s="409" t="s">
        <v>358</v>
      </c>
      <c r="B33" s="569"/>
      <c r="C33" s="583"/>
      <c r="D33" s="569"/>
      <c r="E33" s="583"/>
      <c r="F33" s="569"/>
      <c r="G33" s="583"/>
      <c r="H33" s="567"/>
      <c r="I33" s="567"/>
      <c r="J33" s="567"/>
    </row>
    <row r="34" spans="1:25" ht="18.75" customHeight="1">
      <c r="A34" s="409"/>
      <c r="B34" s="569"/>
      <c r="C34" s="583"/>
      <c r="D34" s="569"/>
      <c r="E34" s="583"/>
      <c r="F34" s="569"/>
      <c r="G34" s="583"/>
      <c r="H34" s="567"/>
      <c r="I34" s="567"/>
      <c r="J34" s="567"/>
    </row>
    <row r="35" spans="1:25" ht="18.75" customHeight="1">
      <c r="A35" s="333" t="s">
        <v>359</v>
      </c>
      <c r="B35" s="567"/>
      <c r="C35" s="567"/>
      <c r="D35" s="567"/>
      <c r="E35" s="567"/>
      <c r="F35" s="567"/>
      <c r="G35" s="567"/>
      <c r="H35" s="568"/>
      <c r="I35" s="568"/>
      <c r="J35" s="568"/>
    </row>
    <row r="36" spans="1:25" ht="18.75" customHeight="1" thickBot="1">
      <c r="A36" s="384" t="s">
        <v>360</v>
      </c>
      <c r="B36" s="584"/>
      <c r="C36" s="584"/>
      <c r="D36" s="585"/>
      <c r="E36" s="586"/>
      <c r="F36" s="585"/>
      <c r="G36" s="384" t="s">
        <v>361</v>
      </c>
      <c r="H36" s="567"/>
      <c r="I36" s="567"/>
    </row>
    <row r="37" spans="1:25" ht="30.75" customHeight="1">
      <c r="A37" s="587" t="s">
        <v>362</v>
      </c>
      <c r="B37" s="588" t="s">
        <v>363</v>
      </c>
      <c r="C37" s="589"/>
      <c r="D37" s="590" t="s">
        <v>364</v>
      </c>
      <c r="E37" s="591"/>
      <c r="F37" s="391" t="s">
        <v>365</v>
      </c>
      <c r="G37" s="372"/>
      <c r="H37" s="287"/>
      <c r="I37" s="359"/>
      <c r="J37" s="359"/>
      <c r="K37" s="287"/>
    </row>
    <row r="38" spans="1:25" ht="18.75" customHeight="1">
      <c r="A38" s="573" t="s">
        <v>366</v>
      </c>
      <c r="B38" s="574">
        <v>491107900</v>
      </c>
      <c r="C38" s="575"/>
      <c r="D38" s="592">
        <v>0</v>
      </c>
      <c r="E38" s="592"/>
      <c r="F38" s="593">
        <v>0</v>
      </c>
      <c r="G38" s="593"/>
      <c r="H38" s="287"/>
      <c r="I38" s="570"/>
      <c r="J38" s="570"/>
      <c r="K38" s="287"/>
    </row>
    <row r="39" spans="1:25" ht="18.75" customHeight="1" thickBot="1">
      <c r="A39" s="577" t="s">
        <v>367</v>
      </c>
      <c r="B39" s="578">
        <v>263135580</v>
      </c>
      <c r="C39" s="579"/>
      <c r="D39" s="594">
        <v>105</v>
      </c>
      <c r="E39" s="594"/>
      <c r="F39" s="595">
        <v>6066820</v>
      </c>
      <c r="G39" s="595"/>
      <c r="H39" s="287"/>
      <c r="I39" s="570"/>
      <c r="J39" s="570"/>
      <c r="K39" s="287"/>
    </row>
    <row r="40" spans="1:25" ht="18.75" customHeight="1" thickTop="1" thickBot="1">
      <c r="A40" s="580" t="s">
        <v>368</v>
      </c>
      <c r="B40" s="581">
        <f>SUM(B38:B39)</f>
        <v>754243480</v>
      </c>
      <c r="C40" s="582"/>
      <c r="D40" s="596">
        <f>SUM(D38:E39)</f>
        <v>105</v>
      </c>
      <c r="E40" s="596"/>
      <c r="F40" s="597">
        <f>SUM(F38:G39)</f>
        <v>6066820</v>
      </c>
      <c r="G40" s="597"/>
      <c r="H40" s="287"/>
      <c r="I40" s="380"/>
      <c r="J40" s="380"/>
      <c r="K40" s="287"/>
    </row>
    <row r="41" spans="1:25" s="287" customFormat="1" ht="18.75" customHeight="1">
      <c r="A41" s="409" t="s">
        <v>347</v>
      </c>
      <c r="B41" s="569"/>
      <c r="C41" s="583"/>
      <c r="D41" s="569"/>
      <c r="E41" s="583"/>
      <c r="F41" s="569"/>
      <c r="G41" s="583"/>
      <c r="H41" s="567"/>
      <c r="I41" s="567"/>
      <c r="J41" s="567"/>
      <c r="R41" s="561"/>
      <c r="S41" s="410"/>
      <c r="T41" s="410"/>
      <c r="U41" s="410"/>
      <c r="V41" s="410"/>
      <c r="W41" s="410"/>
      <c r="X41" s="410"/>
      <c r="Y41" s="410"/>
    </row>
    <row r="42" spans="1:25" s="287" customFormat="1" ht="18.75" customHeight="1">
      <c r="A42" s="568"/>
      <c r="B42" s="568"/>
      <c r="C42" s="568"/>
      <c r="D42" s="568"/>
      <c r="E42" s="568"/>
      <c r="F42" s="568"/>
      <c r="G42" s="568"/>
      <c r="H42" s="568"/>
      <c r="I42" s="568"/>
      <c r="J42" s="568"/>
      <c r="R42" s="561"/>
      <c r="S42" s="410"/>
      <c r="T42" s="410"/>
      <c r="U42" s="410"/>
      <c r="V42" s="410"/>
      <c r="W42" s="410"/>
      <c r="X42" s="410"/>
      <c r="Y42" s="410"/>
    </row>
    <row r="43" spans="1:25" s="287" customFormat="1" ht="18.75" customHeight="1">
      <c r="A43" s="561"/>
      <c r="B43" s="598"/>
      <c r="C43" s="599"/>
      <c r="D43" s="598"/>
      <c r="E43" s="599"/>
      <c r="F43" s="598"/>
      <c r="G43" s="599"/>
      <c r="H43" s="598"/>
      <c r="I43" s="599"/>
      <c r="R43" s="561"/>
      <c r="S43" s="410"/>
      <c r="T43" s="410"/>
      <c r="U43" s="410"/>
      <c r="V43" s="410"/>
      <c r="W43" s="410"/>
      <c r="X43" s="410"/>
      <c r="Y43" s="410"/>
    </row>
    <row r="44" spans="1:25" s="287" customFormat="1" ht="18.75" customHeight="1">
      <c r="A44" s="600"/>
      <c r="B44" s="413"/>
      <c r="R44" s="561"/>
      <c r="S44" s="410"/>
      <c r="T44" s="410"/>
      <c r="U44" s="410"/>
      <c r="V44" s="410"/>
      <c r="W44" s="410"/>
      <c r="X44" s="410"/>
      <c r="Y44" s="410"/>
    </row>
    <row r="95" spans="10:15" ht="18.75" customHeight="1">
      <c r="J95" s="410"/>
      <c r="K95" s="410"/>
      <c r="L95" s="410"/>
      <c r="M95" s="410"/>
      <c r="N95" s="410"/>
      <c r="O95" s="410"/>
    </row>
    <row r="96" spans="10:15" ht="18.75" customHeight="1">
      <c r="J96" s="410"/>
      <c r="K96" s="410"/>
      <c r="L96" s="410"/>
      <c r="M96" s="410"/>
      <c r="N96" s="410"/>
      <c r="O96" s="410"/>
    </row>
    <row r="97" spans="10:15" ht="18.75" customHeight="1">
      <c r="J97" s="287"/>
      <c r="K97" s="287"/>
      <c r="L97" s="287"/>
      <c r="M97" s="287"/>
      <c r="N97" s="287"/>
      <c r="O97" s="287"/>
    </row>
    <row r="98" spans="10:15" ht="18.75" customHeight="1">
      <c r="J98" s="411"/>
      <c r="K98" s="411"/>
      <c r="L98" s="411"/>
      <c r="M98" s="411"/>
      <c r="N98" s="411"/>
      <c r="O98" s="411"/>
    </row>
    <row r="99" spans="10:15" ht="18.75" customHeight="1">
      <c r="J99" s="410"/>
      <c r="K99" s="410"/>
      <c r="L99" s="410"/>
      <c r="M99" s="410"/>
      <c r="N99" s="410"/>
      <c r="O99" s="410"/>
    </row>
    <row r="100" spans="10:15" ht="18.75" customHeight="1">
      <c r="J100" s="410"/>
      <c r="K100" s="410"/>
      <c r="L100" s="410"/>
      <c r="M100" s="410"/>
      <c r="N100" s="410"/>
      <c r="O100" s="410"/>
    </row>
    <row r="101" spans="10:15" ht="18.75" customHeight="1">
      <c r="J101" s="410"/>
      <c r="K101" s="410"/>
      <c r="L101" s="410"/>
      <c r="M101" s="410"/>
      <c r="N101" s="410"/>
      <c r="O101" s="410"/>
    </row>
    <row r="102" spans="10:15" ht="18.75" customHeight="1">
      <c r="J102" s="412"/>
      <c r="K102" s="413"/>
      <c r="L102" s="413"/>
      <c r="M102" s="414"/>
      <c r="N102" s="413"/>
      <c r="O102" s="412"/>
    </row>
    <row r="103" spans="10:15" ht="18.75" customHeight="1">
      <c r="J103" s="414"/>
      <c r="K103" s="414"/>
      <c r="L103" s="414"/>
      <c r="M103" s="410"/>
      <c r="N103" s="410"/>
      <c r="O103" s="410"/>
    </row>
    <row r="104" spans="10:15" ht="18.75" customHeight="1">
      <c r="J104" s="410"/>
      <c r="K104" s="410"/>
      <c r="L104" s="410"/>
      <c r="M104" s="410"/>
      <c r="N104" s="410"/>
      <c r="O104" s="410"/>
    </row>
    <row r="105" spans="10:15" ht="18.75" customHeight="1">
      <c r="J105" s="410"/>
      <c r="K105" s="410"/>
      <c r="L105" s="410"/>
      <c r="M105" s="410"/>
      <c r="N105" s="410"/>
      <c r="O105" s="410"/>
    </row>
    <row r="106" spans="10:15" ht="18.75" customHeight="1">
      <c r="J106" s="410"/>
      <c r="K106" s="410"/>
      <c r="L106" s="410"/>
      <c r="M106" s="410"/>
      <c r="N106" s="410"/>
      <c r="O106" s="410"/>
    </row>
    <row r="107" spans="10:15" ht="18.75" customHeight="1">
      <c r="J107" s="410"/>
      <c r="K107" s="410"/>
      <c r="L107" s="410"/>
      <c r="M107" s="410"/>
      <c r="N107" s="410"/>
      <c r="O107" s="410"/>
    </row>
    <row r="108" spans="10:15" ht="18.75" customHeight="1">
      <c r="J108" s="287"/>
      <c r="K108" s="287"/>
      <c r="L108" s="287"/>
      <c r="M108" s="287"/>
      <c r="N108" s="287"/>
      <c r="O108" s="287"/>
    </row>
    <row r="109" spans="10:15" ht="18.75" customHeight="1">
      <c r="J109" s="287"/>
      <c r="K109" s="287"/>
      <c r="L109" s="287"/>
      <c r="M109" s="287"/>
      <c r="N109" s="287"/>
      <c r="O109" s="287"/>
    </row>
    <row r="110" spans="10:15" ht="18.75" customHeight="1">
      <c r="J110" s="287"/>
      <c r="K110" s="287"/>
      <c r="L110" s="287"/>
      <c r="M110" s="287"/>
      <c r="N110" s="287"/>
      <c r="O110" s="287"/>
    </row>
    <row r="111" spans="10:15" ht="18.75" customHeight="1">
      <c r="J111" s="287"/>
      <c r="K111" s="287"/>
      <c r="L111" s="287"/>
      <c r="M111" s="287"/>
      <c r="N111" s="287"/>
      <c r="O111" s="287"/>
    </row>
  </sheetData>
  <mergeCells count="18">
    <mergeCell ref="D39:E39"/>
    <mergeCell ref="F39:G39"/>
    <mergeCell ref="D40:E40"/>
    <mergeCell ref="F40:G40"/>
    <mergeCell ref="B27:C27"/>
    <mergeCell ref="B37:C37"/>
    <mergeCell ref="D37:E37"/>
    <mergeCell ref="F37:G37"/>
    <mergeCell ref="D38:E38"/>
    <mergeCell ref="F38:G38"/>
    <mergeCell ref="B4:C5"/>
    <mergeCell ref="D4:E5"/>
    <mergeCell ref="F4:G5"/>
    <mergeCell ref="H4:I5"/>
    <mergeCell ref="B16:C17"/>
    <mergeCell ref="D16:E17"/>
    <mergeCell ref="F16:G17"/>
    <mergeCell ref="H16:I17"/>
  </mergeCells>
  <phoneticPr fontId="3"/>
  <printOptions gridLinesSet="0"/>
  <pageMargins left="0.78740157480314965" right="0.78740157480314965" top="0.78740157480314965" bottom="0.78740157480314965" header="0" footer="0"/>
  <pageSetup paperSize="9" firstPageNumber="147" pageOrder="overThenDown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13</vt:i4>
      </vt:variant>
    </vt:vector>
  </HeadingPairs>
  <TitlesOfParts>
    <vt:vector size="28" baseType="lpstr">
      <vt:lpstr>K1K2(1)-(3)</vt:lpstr>
      <vt:lpstr>K2(4)-(7)</vt:lpstr>
      <vt:lpstr>K3K4</vt:lpstr>
      <vt:lpstr>K5</vt:lpstr>
      <vt:lpstr>K6K7K8</vt:lpstr>
      <vt:lpstr>K9K10</vt:lpstr>
      <vt:lpstr>K11</vt:lpstr>
      <vt:lpstr>K13</vt:lpstr>
      <vt:lpstr>K14K15K16</vt:lpstr>
      <vt:lpstr>K17</vt:lpstr>
      <vt:lpstr>K18K19</vt:lpstr>
      <vt:lpstr>K20K21</vt:lpstr>
      <vt:lpstr>K22</vt:lpstr>
      <vt:lpstr>K23(1)-(5)</vt:lpstr>
      <vt:lpstr>K24K25K26</vt:lpstr>
      <vt:lpstr>'K13'!Print_Area</vt:lpstr>
      <vt:lpstr>K14K15K16!Print_Area</vt:lpstr>
      <vt:lpstr>'K17'!Print_Area</vt:lpstr>
      <vt:lpstr>K18K19!Print_Area</vt:lpstr>
      <vt:lpstr>'K2(4)-(7)'!Print_Area</vt:lpstr>
      <vt:lpstr>K20K21!Print_Area</vt:lpstr>
      <vt:lpstr>'K22'!Print_Area</vt:lpstr>
      <vt:lpstr>'K23(1)-(5)'!Print_Area</vt:lpstr>
      <vt:lpstr>K24K25K26!Print_Area</vt:lpstr>
      <vt:lpstr>K3K4!Print_Area</vt:lpstr>
      <vt:lpstr>'K5'!Print_Area</vt:lpstr>
      <vt:lpstr>K6K7K8!Print_Area</vt:lpstr>
      <vt:lpstr>K9K10!Print_Area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2017-09-29T05:43:03Z</dcterms:modified>
</cp:coreProperties>
</file>