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J:\企画政策課\企画調整\09総合計画\22市民意識調査（H17～）\R4市民意識調査\集計結果（委託先から）\20220715成果品\02集計表\"/>
    </mc:Choice>
  </mc:AlternateContent>
  <xr:revisionPtr revIDLastSave="0" documentId="13_ncr:1_{88B7FE17-1772-4B36-8A24-3A2FA5AB7C67}" xr6:coauthVersionLast="47" xr6:coauthVersionMax="47" xr10:uidLastSave="{00000000-0000-0000-0000-000000000000}"/>
  <bookViews>
    <workbookView xWindow="-120" yWindow="-120" windowWidth="20730" windowHeight="11160" tabRatio="767" xr2:uid="{00000000-000D-0000-FFFF-FFFF0000000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1" r:id="rId21"/>
    <sheet name="22" sheetId="22" r:id="rId22"/>
    <sheet name="23" sheetId="23" r:id="rId23"/>
    <sheet name="24" sheetId="24" r:id="rId24"/>
    <sheet name="25" sheetId="25" r:id="rId25"/>
    <sheet name="26" sheetId="26" r:id="rId26"/>
    <sheet name="27" sheetId="27" r:id="rId27"/>
    <sheet name="28" sheetId="28" r:id="rId28"/>
    <sheet name="29" sheetId="29" r:id="rId29"/>
    <sheet name="30" sheetId="30" r:id="rId30"/>
    <sheet name="31" sheetId="31" r:id="rId31"/>
    <sheet name="32" sheetId="32" r:id="rId32"/>
    <sheet name="33" sheetId="33" r:id="rId33"/>
    <sheet name="34" sheetId="34" r:id="rId34"/>
    <sheet name="35" sheetId="35" r:id="rId35"/>
    <sheet name="36" sheetId="36" r:id="rId36"/>
    <sheet name="37" sheetId="37" r:id="rId37"/>
    <sheet name="38" sheetId="38" r:id="rId38"/>
    <sheet name="39" sheetId="39" r:id="rId39"/>
    <sheet name="40" sheetId="40" r:id="rId40"/>
    <sheet name="41" sheetId="41" r:id="rId41"/>
    <sheet name="42" sheetId="42" r:id="rId42"/>
    <sheet name="43" sheetId="43" r:id="rId43"/>
    <sheet name="44" sheetId="44" r:id="rId44"/>
    <sheet name="45" sheetId="45" r:id="rId45"/>
    <sheet name="46" sheetId="46" r:id="rId46"/>
    <sheet name="47" sheetId="47" r:id="rId47"/>
    <sheet name="48" sheetId="48" r:id="rId48"/>
    <sheet name="49" sheetId="49" r:id="rId49"/>
    <sheet name="50" sheetId="50" r:id="rId50"/>
    <sheet name="51" sheetId="51" r:id="rId51"/>
    <sheet name="52" sheetId="70" r:id="rId52"/>
    <sheet name="53" sheetId="52" r:id="rId53"/>
    <sheet name="54" sheetId="53" r:id="rId54"/>
    <sheet name="55" sheetId="54" r:id="rId55"/>
    <sheet name="56" sheetId="55" r:id="rId56"/>
    <sheet name="57" sheetId="56" r:id="rId57"/>
    <sheet name="58" sheetId="57" r:id="rId58"/>
    <sheet name="59" sheetId="71" r:id="rId59"/>
    <sheet name="60" sheetId="59" r:id="rId60"/>
    <sheet name="61" sheetId="60" r:id="rId61"/>
    <sheet name="62" sheetId="61" r:id="rId62"/>
    <sheet name="63" sheetId="62" r:id="rId63"/>
    <sheet name="64" sheetId="63" r:id="rId64"/>
    <sheet name="65" sheetId="64" r:id="rId65"/>
    <sheet name="66" sheetId="65" r:id="rId66"/>
    <sheet name="67" sheetId="66" r:id="rId67"/>
    <sheet name="68" sheetId="67" r:id="rId68"/>
    <sheet name="69" sheetId="68" r:id="rId69"/>
    <sheet name="70" sheetId="69" r:id="rId70"/>
  </sheets>
  <definedNames>
    <definedName name="_xlnm.Print_Area" localSheetId="5">'6'!$A$1:$W$32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4" i="25" l="1"/>
  <c r="N4" i="3"/>
  <c r="C6" i="71"/>
  <c r="M34" i="71"/>
  <c r="L34" i="71"/>
  <c r="K34" i="71"/>
  <c r="J34" i="71"/>
  <c r="I34" i="71"/>
  <c r="S33" i="71"/>
  <c r="S34" i="71" s="1"/>
  <c r="R33" i="71"/>
  <c r="R34" i="71" s="1"/>
  <c r="Q33" i="71"/>
  <c r="Q34" i="71" s="1"/>
  <c r="N33" i="71"/>
  <c r="N34" i="71" s="1"/>
  <c r="E33" i="71"/>
  <c r="E34" i="71" s="1"/>
  <c r="D33" i="71"/>
  <c r="D34" i="71" s="1"/>
  <c r="C33" i="71"/>
  <c r="M32" i="71"/>
  <c r="L32" i="71"/>
  <c r="K32" i="71"/>
  <c r="J32" i="71"/>
  <c r="I32" i="71"/>
  <c r="S31" i="71"/>
  <c r="S32" i="71" s="1"/>
  <c r="R31" i="71"/>
  <c r="R32" i="71" s="1"/>
  <c r="Q31" i="71"/>
  <c r="Q32" i="71" s="1"/>
  <c r="E31" i="71"/>
  <c r="E32" i="71" s="1"/>
  <c r="D31" i="71"/>
  <c r="D32" i="71" s="1"/>
  <c r="C31" i="71"/>
  <c r="C32" i="71" s="1"/>
  <c r="M30" i="71"/>
  <c r="L30" i="71"/>
  <c r="K30" i="71"/>
  <c r="J30" i="71"/>
  <c r="I30" i="71"/>
  <c r="S29" i="71"/>
  <c r="S30" i="71" s="1"/>
  <c r="R29" i="71"/>
  <c r="R30" i="71" s="1"/>
  <c r="Q29" i="71"/>
  <c r="Q30" i="71" s="1"/>
  <c r="N29" i="71"/>
  <c r="N30" i="71" s="1"/>
  <c r="E29" i="71"/>
  <c r="E30" i="71" s="1"/>
  <c r="D29" i="71"/>
  <c r="D30" i="71" s="1"/>
  <c r="C29" i="71"/>
  <c r="M27" i="71"/>
  <c r="L27" i="71"/>
  <c r="K27" i="71"/>
  <c r="J27" i="71"/>
  <c r="I27" i="71"/>
  <c r="S26" i="71"/>
  <c r="S27" i="71" s="1"/>
  <c r="R26" i="71"/>
  <c r="R27" i="71" s="1"/>
  <c r="Q26" i="71"/>
  <c r="Q27" i="71" s="1"/>
  <c r="E26" i="71"/>
  <c r="E27" i="71" s="1"/>
  <c r="D26" i="71"/>
  <c r="D27" i="71" s="1"/>
  <c r="C26" i="71"/>
  <c r="C27" i="71" s="1"/>
  <c r="M25" i="71"/>
  <c r="L25" i="71"/>
  <c r="K25" i="71"/>
  <c r="J25" i="71"/>
  <c r="I25" i="71"/>
  <c r="S24" i="71"/>
  <c r="R24" i="71"/>
  <c r="R25" i="71" s="1"/>
  <c r="Q24" i="71"/>
  <c r="Q25" i="71" s="1"/>
  <c r="N24" i="71"/>
  <c r="N25" i="71" s="1"/>
  <c r="E24" i="71"/>
  <c r="E25" i="71" s="1"/>
  <c r="D24" i="71"/>
  <c r="D25" i="71" s="1"/>
  <c r="C24" i="71"/>
  <c r="M23" i="71"/>
  <c r="L23" i="71"/>
  <c r="K23" i="71"/>
  <c r="J23" i="71"/>
  <c r="I23" i="71"/>
  <c r="S22" i="71"/>
  <c r="S23" i="71" s="1"/>
  <c r="R22" i="71"/>
  <c r="R23" i="71" s="1"/>
  <c r="Q22" i="71"/>
  <c r="Q23" i="71" s="1"/>
  <c r="E22" i="71"/>
  <c r="E23" i="71" s="1"/>
  <c r="D22" i="71"/>
  <c r="D23" i="71" s="1"/>
  <c r="C22" i="71"/>
  <c r="C23" i="71" s="1"/>
  <c r="M21" i="71"/>
  <c r="L21" i="71"/>
  <c r="K21" i="71"/>
  <c r="J21" i="71"/>
  <c r="I21" i="71"/>
  <c r="S20" i="71"/>
  <c r="S21" i="71" s="1"/>
  <c r="R20" i="71"/>
  <c r="R21" i="71" s="1"/>
  <c r="Q20" i="71"/>
  <c r="Q21" i="71" s="1"/>
  <c r="D20" i="71"/>
  <c r="D21" i="71" s="1"/>
  <c r="C20" i="71"/>
  <c r="C21" i="71" s="1"/>
  <c r="M19" i="71"/>
  <c r="L19" i="71"/>
  <c r="K19" i="71"/>
  <c r="J19" i="71"/>
  <c r="I19" i="71"/>
  <c r="S18" i="71"/>
  <c r="S19" i="71" s="1"/>
  <c r="R18" i="71"/>
  <c r="Q18" i="71"/>
  <c r="Q19" i="71" s="1"/>
  <c r="N18" i="71"/>
  <c r="N19" i="71" s="1"/>
  <c r="E18" i="71"/>
  <c r="E19" i="71" s="1"/>
  <c r="D18" i="71"/>
  <c r="D19" i="71" s="1"/>
  <c r="C18" i="71"/>
  <c r="C19" i="71" s="1"/>
  <c r="L17" i="71"/>
  <c r="K17" i="71"/>
  <c r="J17" i="71"/>
  <c r="I17" i="71"/>
  <c r="R16" i="71"/>
  <c r="R17" i="71" s="1"/>
  <c r="Q16" i="71"/>
  <c r="Q17" i="71" s="1"/>
  <c r="N16" i="71"/>
  <c r="N17" i="71" s="1"/>
  <c r="D16" i="71"/>
  <c r="D17" i="71" s="1"/>
  <c r="C16" i="71"/>
  <c r="C17" i="71" s="1"/>
  <c r="M15" i="71"/>
  <c r="L15" i="71"/>
  <c r="K15" i="71"/>
  <c r="J15" i="71"/>
  <c r="I15" i="71"/>
  <c r="S14" i="71"/>
  <c r="S15" i="71" s="1"/>
  <c r="R14" i="71"/>
  <c r="R15" i="71" s="1"/>
  <c r="Q14" i="71"/>
  <c r="Q15" i="71" s="1"/>
  <c r="N14" i="71"/>
  <c r="N15" i="71" s="1"/>
  <c r="E14" i="71"/>
  <c r="E15" i="71" s="1"/>
  <c r="D14" i="71"/>
  <c r="D15" i="71" s="1"/>
  <c r="C14" i="71"/>
  <c r="L13" i="71"/>
  <c r="K13" i="71"/>
  <c r="J13" i="71"/>
  <c r="I13" i="71"/>
  <c r="R12" i="71"/>
  <c r="R13" i="71" s="1"/>
  <c r="Q12" i="71"/>
  <c r="Q13" i="71" s="1"/>
  <c r="E12" i="71"/>
  <c r="E13" i="71" s="1"/>
  <c r="D12" i="71"/>
  <c r="D13" i="71" s="1"/>
  <c r="C12" i="71"/>
  <c r="C13" i="71" s="1"/>
  <c r="M11" i="71"/>
  <c r="L11" i="71"/>
  <c r="K11" i="71"/>
  <c r="J11" i="71"/>
  <c r="I11" i="71"/>
  <c r="S10" i="71"/>
  <c r="S11" i="71" s="1"/>
  <c r="R10" i="71"/>
  <c r="R11" i="71" s="1"/>
  <c r="Q10" i="71"/>
  <c r="N10" i="71"/>
  <c r="N11" i="71" s="1"/>
  <c r="E10" i="71"/>
  <c r="E11" i="71" s="1"/>
  <c r="D10" i="71"/>
  <c r="D11" i="71" s="1"/>
  <c r="C10" i="71"/>
  <c r="F10" i="71" s="1"/>
  <c r="F11" i="71" s="1"/>
  <c r="M9" i="71"/>
  <c r="L9" i="71"/>
  <c r="K9" i="71"/>
  <c r="J9" i="71"/>
  <c r="I9" i="71"/>
  <c r="S8" i="71"/>
  <c r="S9" i="71" s="1"/>
  <c r="R8" i="71"/>
  <c r="R9" i="71" s="1"/>
  <c r="Q8" i="71"/>
  <c r="Q9" i="71" s="1"/>
  <c r="E8" i="71"/>
  <c r="E9" i="71" s="1"/>
  <c r="D8" i="71"/>
  <c r="D9" i="71" s="1"/>
  <c r="C8" i="71"/>
  <c r="M7" i="71"/>
  <c r="L7" i="71"/>
  <c r="K7" i="71"/>
  <c r="J7" i="71"/>
  <c r="I7" i="71"/>
  <c r="S6" i="71"/>
  <c r="S7" i="71" s="1"/>
  <c r="R6" i="71"/>
  <c r="R7" i="71" s="1"/>
  <c r="Q6" i="71"/>
  <c r="Q7" i="71" s="1"/>
  <c r="N6" i="71"/>
  <c r="N7" i="71" s="1"/>
  <c r="E6" i="71"/>
  <c r="D6" i="71"/>
  <c r="D7" i="71" s="1"/>
  <c r="C7" i="71"/>
  <c r="C26" i="62"/>
  <c r="C16" i="52"/>
  <c r="D31" i="68"/>
  <c r="D24" i="68"/>
  <c r="D22" i="68"/>
  <c r="D18" i="68"/>
  <c r="D14" i="68"/>
  <c r="D12" i="68"/>
  <c r="D10" i="68"/>
  <c r="D8" i="68"/>
  <c r="P22" i="64"/>
  <c r="K22" i="61"/>
  <c r="Q26" i="60"/>
  <c r="Q24" i="60"/>
  <c r="Q22" i="60"/>
  <c r="Q20" i="60"/>
  <c r="C26" i="60"/>
  <c r="C22" i="60"/>
  <c r="C12" i="60"/>
  <c r="K12" i="59"/>
  <c r="C16" i="57"/>
  <c r="C12" i="57"/>
  <c r="O22" i="55"/>
  <c r="O16" i="55"/>
  <c r="L24" i="55"/>
  <c r="C24" i="55"/>
  <c r="C20" i="55"/>
  <c r="C16" i="55"/>
  <c r="C12" i="55"/>
  <c r="K21" i="26"/>
  <c r="D18" i="9"/>
  <c r="C9" i="71" l="1"/>
  <c r="F8" i="71"/>
  <c r="F9" i="71" s="1"/>
  <c r="Q11" i="71"/>
  <c r="T10" i="71"/>
  <c r="T11" i="71" s="1"/>
  <c r="C15" i="71"/>
  <c r="F14" i="71"/>
  <c r="F15" i="71" s="1"/>
  <c r="T18" i="71"/>
  <c r="T19" i="71" s="1"/>
  <c r="C25" i="71"/>
  <c r="F24" i="71"/>
  <c r="F25" i="71" s="1"/>
  <c r="T24" i="71"/>
  <c r="T25" i="71" s="1"/>
  <c r="C30" i="71"/>
  <c r="F29" i="71"/>
  <c r="F30" i="71" s="1"/>
  <c r="C34" i="71"/>
  <c r="F33" i="71"/>
  <c r="F34" i="71" s="1"/>
  <c r="F6" i="71"/>
  <c r="F7" i="71" s="1"/>
  <c r="E7" i="71"/>
  <c r="C11" i="71"/>
  <c r="F18" i="71"/>
  <c r="F19" i="71" s="1"/>
  <c r="T29" i="71"/>
  <c r="T30" i="71" s="1"/>
  <c r="T33" i="71"/>
  <c r="T34" i="71" s="1"/>
  <c r="F16" i="71"/>
  <c r="F17" i="71" s="1"/>
  <c r="R19" i="71"/>
  <c r="S25" i="71"/>
  <c r="T14" i="71"/>
  <c r="T15" i="71" s="1"/>
  <c r="T6" i="71"/>
  <c r="T7" i="71" s="1"/>
  <c r="T16" i="71"/>
  <c r="T17" i="71" s="1"/>
  <c r="M24" i="3"/>
  <c r="M14" i="3"/>
  <c r="M10" i="3"/>
  <c r="C29" i="2" l="1"/>
  <c r="C24" i="2"/>
  <c r="C20" i="2"/>
  <c r="C14" i="2"/>
  <c r="C10" i="2"/>
  <c r="C6" i="2"/>
  <c r="F22" i="1"/>
  <c r="F31" i="1"/>
  <c r="O33" i="69"/>
  <c r="O34" i="69" s="1"/>
  <c r="O31" i="69"/>
  <c r="O32" i="69" s="1"/>
  <c r="O29" i="69"/>
  <c r="O30" i="69" s="1"/>
  <c r="O26" i="69"/>
  <c r="O27" i="69" s="1"/>
  <c r="O24" i="69"/>
  <c r="O25" i="69" s="1"/>
  <c r="O22" i="69"/>
  <c r="O23" i="69" s="1"/>
  <c r="O20" i="69"/>
  <c r="O21" i="69" s="1"/>
  <c r="O18" i="69"/>
  <c r="O19" i="69" s="1"/>
  <c r="O16" i="69"/>
  <c r="O17" i="69" s="1"/>
  <c r="O14" i="69"/>
  <c r="O15" i="69" s="1"/>
  <c r="O12" i="69"/>
  <c r="O13" i="69" s="1"/>
  <c r="O10" i="69"/>
  <c r="O11" i="69" s="1"/>
  <c r="O8" i="69"/>
  <c r="O9" i="69" s="1"/>
  <c r="O6" i="69"/>
  <c r="O7" i="69" s="1"/>
  <c r="H33" i="69"/>
  <c r="H34" i="69" s="1"/>
  <c r="H31" i="69"/>
  <c r="H32" i="69" s="1"/>
  <c r="H29" i="69"/>
  <c r="H30" i="69" s="1"/>
  <c r="H26" i="69"/>
  <c r="H27" i="69" s="1"/>
  <c r="H24" i="69"/>
  <c r="H25" i="69" s="1"/>
  <c r="H22" i="69"/>
  <c r="H23" i="69" s="1"/>
  <c r="H20" i="69"/>
  <c r="H21" i="69" s="1"/>
  <c r="H18" i="69"/>
  <c r="H19" i="69" s="1"/>
  <c r="H16" i="69"/>
  <c r="H17" i="69" s="1"/>
  <c r="H14" i="69"/>
  <c r="H15" i="69" s="1"/>
  <c r="H12" i="69"/>
  <c r="H13" i="69" s="1"/>
  <c r="H10" i="69"/>
  <c r="H11" i="69" s="1"/>
  <c r="H8" i="69"/>
  <c r="H9" i="69" s="1"/>
  <c r="H6" i="69"/>
  <c r="H7" i="69" s="1"/>
  <c r="V33" i="67"/>
  <c r="V34" i="67" s="1"/>
  <c r="V31" i="67"/>
  <c r="V32" i="67" s="1"/>
  <c r="V29" i="67"/>
  <c r="V30" i="67" s="1"/>
  <c r="V26" i="67"/>
  <c r="V27" i="67" s="1"/>
  <c r="V24" i="67"/>
  <c r="V25" i="67" s="1"/>
  <c r="V22" i="67"/>
  <c r="V23" i="67" s="1"/>
  <c r="V18" i="67"/>
  <c r="V19" i="67" s="1"/>
  <c r="V16" i="67"/>
  <c r="V17" i="67" s="1"/>
  <c r="V14" i="67"/>
  <c r="V15" i="67" s="1"/>
  <c r="V12" i="67"/>
  <c r="V13" i="67" s="1"/>
  <c r="V10" i="67"/>
  <c r="V11" i="67" s="1"/>
  <c r="V8" i="67"/>
  <c r="V9" i="67" s="1"/>
  <c r="V6" i="67"/>
  <c r="V7" i="67" s="1"/>
  <c r="H33" i="67"/>
  <c r="H34" i="67" s="1"/>
  <c r="H31" i="67"/>
  <c r="H32" i="67" s="1"/>
  <c r="H29" i="67"/>
  <c r="H30" i="67" s="1"/>
  <c r="H26" i="67"/>
  <c r="H27" i="67" s="1"/>
  <c r="H24" i="67"/>
  <c r="H25" i="67" s="1"/>
  <c r="H22" i="67"/>
  <c r="H23" i="67" s="1"/>
  <c r="H18" i="67"/>
  <c r="H19" i="67" s="1"/>
  <c r="H16" i="67"/>
  <c r="H17" i="67" s="1"/>
  <c r="H14" i="67"/>
  <c r="H15" i="67" s="1"/>
  <c r="H12" i="67"/>
  <c r="H13" i="67" s="1"/>
  <c r="H10" i="67"/>
  <c r="H11" i="67" s="1"/>
  <c r="H8" i="67"/>
  <c r="H9" i="67" s="1"/>
  <c r="H6" i="67"/>
  <c r="H7" i="67" s="1"/>
  <c r="M33" i="66"/>
  <c r="M34" i="66" s="1"/>
  <c r="M31" i="66"/>
  <c r="M32" i="66" s="1"/>
  <c r="M29" i="66"/>
  <c r="M30" i="66" s="1"/>
  <c r="M26" i="66"/>
  <c r="M27" i="66" s="1"/>
  <c r="M24" i="66"/>
  <c r="M25" i="66" s="1"/>
  <c r="M22" i="66"/>
  <c r="M23" i="66" s="1"/>
  <c r="M18" i="66"/>
  <c r="M19" i="66" s="1"/>
  <c r="M16" i="66"/>
  <c r="M17" i="66" s="1"/>
  <c r="M14" i="66"/>
  <c r="M15" i="66" s="1"/>
  <c r="M12" i="66"/>
  <c r="M13" i="66" s="1"/>
  <c r="M10" i="66"/>
  <c r="M11" i="66" s="1"/>
  <c r="M8" i="66"/>
  <c r="M9" i="66" s="1"/>
  <c r="M6" i="66"/>
  <c r="M7" i="66" s="1"/>
  <c r="M33" i="65"/>
  <c r="M34" i="65" s="1"/>
  <c r="M31" i="65"/>
  <c r="M32" i="65" s="1"/>
  <c r="M29" i="65"/>
  <c r="M30" i="65" s="1"/>
  <c r="M26" i="65"/>
  <c r="M27" i="65" s="1"/>
  <c r="M24" i="65"/>
  <c r="M25" i="65" s="1"/>
  <c r="M22" i="65"/>
  <c r="M23" i="65" s="1"/>
  <c r="M18" i="65"/>
  <c r="M19" i="65" s="1"/>
  <c r="M16" i="65"/>
  <c r="M17" i="65" s="1"/>
  <c r="M14" i="65"/>
  <c r="M15" i="65" s="1"/>
  <c r="M12" i="65"/>
  <c r="M13" i="65" s="1"/>
  <c r="M10" i="65"/>
  <c r="M11" i="65" s="1"/>
  <c r="M8" i="65"/>
  <c r="M9" i="65" s="1"/>
  <c r="M6" i="65"/>
  <c r="M7" i="65" s="1"/>
  <c r="L33" i="64"/>
  <c r="L34" i="64" s="1"/>
  <c r="L31" i="64"/>
  <c r="L32" i="64" s="1"/>
  <c r="L29" i="64"/>
  <c r="L30" i="64" s="1"/>
  <c r="L26" i="64"/>
  <c r="L27" i="64" s="1"/>
  <c r="L24" i="64"/>
  <c r="L25" i="64" s="1"/>
  <c r="L22" i="64"/>
  <c r="L23" i="64" s="1"/>
  <c r="L20" i="64"/>
  <c r="L21" i="64" s="1"/>
  <c r="L18" i="64"/>
  <c r="L19" i="64" s="1"/>
  <c r="L16" i="64"/>
  <c r="L17" i="64" s="1"/>
  <c r="L14" i="64"/>
  <c r="L15" i="64" s="1"/>
  <c r="L12" i="64"/>
  <c r="L13" i="64" s="1"/>
  <c r="L10" i="64"/>
  <c r="L11" i="64" s="1"/>
  <c r="L8" i="64"/>
  <c r="L9" i="64" s="1"/>
  <c r="L6" i="64"/>
  <c r="L7" i="64" s="1"/>
  <c r="H33" i="63"/>
  <c r="H34" i="63" s="1"/>
  <c r="H31" i="63"/>
  <c r="H32" i="63" s="1"/>
  <c r="H29" i="63"/>
  <c r="H30" i="63" s="1"/>
  <c r="H26" i="63"/>
  <c r="H27" i="63" s="1"/>
  <c r="H24" i="63"/>
  <c r="H25" i="63" s="1"/>
  <c r="H22" i="63"/>
  <c r="H23" i="63" s="1"/>
  <c r="H18" i="63"/>
  <c r="H19" i="63" s="1"/>
  <c r="H16" i="63"/>
  <c r="H17" i="63" s="1"/>
  <c r="H14" i="63"/>
  <c r="H15" i="63" s="1"/>
  <c r="H12" i="63"/>
  <c r="H13" i="63" s="1"/>
  <c r="H10" i="63"/>
  <c r="H11" i="63" s="1"/>
  <c r="H8" i="63"/>
  <c r="H9" i="63" s="1"/>
  <c r="H6" i="63"/>
  <c r="H7" i="63" s="1"/>
  <c r="N33" i="62"/>
  <c r="N34" i="62" s="1"/>
  <c r="N31" i="62"/>
  <c r="N32" i="62" s="1"/>
  <c r="N29" i="62"/>
  <c r="N30" i="62" s="1"/>
  <c r="N26" i="62"/>
  <c r="N27" i="62" s="1"/>
  <c r="N24" i="62"/>
  <c r="N25" i="62" s="1"/>
  <c r="N22" i="62"/>
  <c r="N23" i="62" s="1"/>
  <c r="N18" i="62"/>
  <c r="N19" i="62" s="1"/>
  <c r="N16" i="62"/>
  <c r="N17" i="62" s="1"/>
  <c r="N14" i="62"/>
  <c r="N15" i="62" s="1"/>
  <c r="N12" i="62"/>
  <c r="N13" i="62" s="1"/>
  <c r="N10" i="62"/>
  <c r="N11" i="62" s="1"/>
  <c r="N8" i="62"/>
  <c r="N9" i="62" s="1"/>
  <c r="N6" i="62"/>
  <c r="N7" i="62" s="1"/>
  <c r="V33" i="61"/>
  <c r="V34" i="61" s="1"/>
  <c r="V31" i="61"/>
  <c r="V32" i="61" s="1"/>
  <c r="V29" i="61"/>
  <c r="V30" i="61" s="1"/>
  <c r="V26" i="61"/>
  <c r="V27" i="61" s="1"/>
  <c r="V24" i="61"/>
  <c r="V25" i="61" s="1"/>
  <c r="V22" i="61"/>
  <c r="V23" i="61" s="1"/>
  <c r="V18" i="61"/>
  <c r="V19" i="61" s="1"/>
  <c r="V16" i="61"/>
  <c r="V17" i="61" s="1"/>
  <c r="V14" i="61"/>
  <c r="V15" i="61" s="1"/>
  <c r="V12" i="61"/>
  <c r="V13" i="61" s="1"/>
  <c r="V10" i="61"/>
  <c r="V11" i="61" s="1"/>
  <c r="V8" i="61"/>
  <c r="V9" i="61" s="1"/>
  <c r="V6" i="61"/>
  <c r="V7" i="61" s="1"/>
  <c r="H33" i="61"/>
  <c r="H34" i="61" s="1"/>
  <c r="H31" i="61"/>
  <c r="H32" i="61" s="1"/>
  <c r="H29" i="61"/>
  <c r="H30" i="61" s="1"/>
  <c r="H26" i="61"/>
  <c r="H27" i="61" s="1"/>
  <c r="H24" i="61"/>
  <c r="H25" i="61" s="1"/>
  <c r="H22" i="61"/>
  <c r="H23" i="61" s="1"/>
  <c r="H20" i="61"/>
  <c r="H21" i="61" s="1"/>
  <c r="H18" i="61"/>
  <c r="H19" i="61" s="1"/>
  <c r="H16" i="61"/>
  <c r="H17" i="61" s="1"/>
  <c r="H14" i="61"/>
  <c r="H15" i="61" s="1"/>
  <c r="H12" i="61"/>
  <c r="H13" i="61" s="1"/>
  <c r="H10" i="61"/>
  <c r="H11" i="61" s="1"/>
  <c r="H8" i="61"/>
  <c r="H9" i="61" s="1"/>
  <c r="H6" i="61"/>
  <c r="H7" i="61" s="1"/>
  <c r="N33" i="60"/>
  <c r="N34" i="60" s="1"/>
  <c r="N31" i="60"/>
  <c r="N32" i="60" s="1"/>
  <c r="N29" i="60"/>
  <c r="N30" i="60" s="1"/>
  <c r="N26" i="60"/>
  <c r="N27" i="60" s="1"/>
  <c r="N24" i="60"/>
  <c r="N25" i="60" s="1"/>
  <c r="N22" i="60"/>
  <c r="N23" i="60" s="1"/>
  <c r="N18" i="60"/>
  <c r="N19" i="60" s="1"/>
  <c r="N16" i="60"/>
  <c r="N17" i="60" s="1"/>
  <c r="N14" i="60"/>
  <c r="N15" i="60" s="1"/>
  <c r="N12" i="60"/>
  <c r="N13" i="60" s="1"/>
  <c r="N10" i="60"/>
  <c r="N11" i="60" s="1"/>
  <c r="N8" i="60"/>
  <c r="N9" i="60" s="1"/>
  <c r="N6" i="60"/>
  <c r="N7" i="60" s="1"/>
  <c r="V33" i="59"/>
  <c r="V34" i="59" s="1"/>
  <c r="V31" i="59"/>
  <c r="V32" i="59" s="1"/>
  <c r="V29" i="59"/>
  <c r="V30" i="59" s="1"/>
  <c r="V26" i="59"/>
  <c r="V27" i="59" s="1"/>
  <c r="V24" i="59"/>
  <c r="V25" i="59" s="1"/>
  <c r="V22" i="59"/>
  <c r="V23" i="59" s="1"/>
  <c r="V20" i="59"/>
  <c r="V21" i="59" s="1"/>
  <c r="V18" i="59"/>
  <c r="V19" i="59" s="1"/>
  <c r="V16" i="59"/>
  <c r="V17" i="59" s="1"/>
  <c r="V14" i="59"/>
  <c r="V15" i="59" s="1"/>
  <c r="V12" i="59"/>
  <c r="V13" i="59" s="1"/>
  <c r="V10" i="59"/>
  <c r="V11" i="59" s="1"/>
  <c r="V8" i="59"/>
  <c r="V9" i="59" s="1"/>
  <c r="V6" i="59"/>
  <c r="V7" i="59" s="1"/>
  <c r="H33" i="59"/>
  <c r="H34" i="59" s="1"/>
  <c r="H31" i="59"/>
  <c r="H32" i="59" s="1"/>
  <c r="H29" i="59"/>
  <c r="H30" i="59" s="1"/>
  <c r="H26" i="59"/>
  <c r="H27" i="59" s="1"/>
  <c r="H24" i="59"/>
  <c r="H25" i="59" s="1"/>
  <c r="H22" i="59"/>
  <c r="H23" i="59" s="1"/>
  <c r="H20" i="59"/>
  <c r="H21" i="59" s="1"/>
  <c r="H18" i="59"/>
  <c r="H19" i="59" s="1"/>
  <c r="H16" i="59"/>
  <c r="H17" i="59" s="1"/>
  <c r="H14" i="59"/>
  <c r="H15" i="59" s="1"/>
  <c r="H12" i="59"/>
  <c r="H13" i="59" s="1"/>
  <c r="H10" i="59"/>
  <c r="H11" i="59" s="1"/>
  <c r="H8" i="59"/>
  <c r="H9" i="59" s="1"/>
  <c r="H6" i="59"/>
  <c r="H7" i="59" s="1"/>
  <c r="S33" i="57"/>
  <c r="S34" i="57" s="1"/>
  <c r="S29" i="57"/>
  <c r="S30" i="57" s="1"/>
  <c r="S24" i="57"/>
  <c r="S25" i="57" s="1"/>
  <c r="S18" i="57"/>
  <c r="S19" i="57" s="1"/>
  <c r="S16" i="57"/>
  <c r="S17" i="57" s="1"/>
  <c r="S14" i="57"/>
  <c r="S15" i="57" s="1"/>
  <c r="S10" i="57"/>
  <c r="S11" i="57" s="1"/>
  <c r="S8" i="57"/>
  <c r="S9" i="57" s="1"/>
  <c r="S6" i="57"/>
  <c r="S7" i="57" s="1"/>
  <c r="V33" i="56"/>
  <c r="V34" i="56" s="1"/>
  <c r="V31" i="56"/>
  <c r="V32" i="56" s="1"/>
  <c r="V29" i="56"/>
  <c r="V30" i="56" s="1"/>
  <c r="V24" i="56"/>
  <c r="V25" i="56" s="1"/>
  <c r="V18" i="56"/>
  <c r="V19" i="56" s="1"/>
  <c r="V16" i="56"/>
  <c r="V17" i="56" s="1"/>
  <c r="V14" i="56"/>
  <c r="V15" i="56" s="1"/>
  <c r="V12" i="56"/>
  <c r="V13" i="56" s="1"/>
  <c r="V10" i="56"/>
  <c r="V11" i="56" s="1"/>
  <c r="V6" i="56"/>
  <c r="V7" i="56" s="1"/>
  <c r="H33" i="56"/>
  <c r="H34" i="56" s="1"/>
  <c r="H29" i="56"/>
  <c r="H30" i="56" s="1"/>
  <c r="H24" i="56"/>
  <c r="H25" i="56" s="1"/>
  <c r="H22" i="56"/>
  <c r="H23" i="56" s="1"/>
  <c r="H20" i="56"/>
  <c r="H21" i="56" s="1"/>
  <c r="H18" i="56"/>
  <c r="H19" i="56" s="1"/>
  <c r="H16" i="56"/>
  <c r="H17" i="56" s="1"/>
  <c r="H14" i="56"/>
  <c r="H15" i="56" s="1"/>
  <c r="H10" i="56"/>
  <c r="H11" i="56" s="1"/>
  <c r="H6" i="56"/>
  <c r="H7" i="56" s="1"/>
  <c r="L33" i="55"/>
  <c r="L34" i="55" s="1"/>
  <c r="L29" i="55"/>
  <c r="L30" i="55" s="1"/>
  <c r="L26" i="55"/>
  <c r="L27" i="55" s="1"/>
  <c r="L25" i="55"/>
  <c r="L20" i="55"/>
  <c r="L21" i="55" s="1"/>
  <c r="L18" i="55"/>
  <c r="L19" i="55" s="1"/>
  <c r="L16" i="55"/>
  <c r="L17" i="55" s="1"/>
  <c r="L14" i="55"/>
  <c r="L15" i="55" s="1"/>
  <c r="L10" i="55"/>
  <c r="L11" i="55" s="1"/>
  <c r="L8" i="55"/>
  <c r="L9" i="55" s="1"/>
  <c r="L6" i="55"/>
  <c r="L7" i="55" s="1"/>
  <c r="M33" i="54"/>
  <c r="M34" i="54" s="1"/>
  <c r="M31" i="54"/>
  <c r="M32" i="54" s="1"/>
  <c r="M29" i="54"/>
  <c r="M30" i="54" s="1"/>
  <c r="M26" i="54"/>
  <c r="M27" i="54" s="1"/>
  <c r="M24" i="54"/>
  <c r="M25" i="54" s="1"/>
  <c r="M20" i="54"/>
  <c r="M21" i="54" s="1"/>
  <c r="M18" i="54"/>
  <c r="M19" i="54" s="1"/>
  <c r="M16" i="54"/>
  <c r="M17" i="54" s="1"/>
  <c r="M14" i="54"/>
  <c r="M15" i="54" s="1"/>
  <c r="M12" i="54"/>
  <c r="M13" i="54" s="1"/>
  <c r="M10" i="54"/>
  <c r="M11" i="54" s="1"/>
  <c r="M8" i="54"/>
  <c r="M9" i="54" s="1"/>
  <c r="M6" i="54"/>
  <c r="M7" i="54" s="1"/>
  <c r="G33" i="53"/>
  <c r="G34" i="53" s="1"/>
  <c r="G29" i="53"/>
  <c r="G30" i="53" s="1"/>
  <c r="G24" i="53"/>
  <c r="G25" i="53" s="1"/>
  <c r="G20" i="53"/>
  <c r="G21" i="53" s="1"/>
  <c r="G18" i="53"/>
  <c r="G19" i="53" s="1"/>
  <c r="G16" i="53"/>
  <c r="G17" i="53" s="1"/>
  <c r="G14" i="53"/>
  <c r="G15" i="53" s="1"/>
  <c r="G10" i="53"/>
  <c r="G11" i="53" s="1"/>
  <c r="G6" i="53"/>
  <c r="G7" i="53" s="1"/>
  <c r="T33" i="53"/>
  <c r="T34" i="53" s="1"/>
  <c r="T29" i="53"/>
  <c r="T30" i="53" s="1"/>
  <c r="T24" i="53"/>
  <c r="T25" i="53" s="1"/>
  <c r="T18" i="53"/>
  <c r="T19" i="53" s="1"/>
  <c r="T16" i="53"/>
  <c r="T17" i="53" s="1"/>
  <c r="T14" i="53"/>
  <c r="T15" i="53" s="1"/>
  <c r="T12" i="53"/>
  <c r="T13" i="53" s="1"/>
  <c r="T10" i="53"/>
  <c r="T11" i="53" s="1"/>
  <c r="T8" i="53"/>
  <c r="T9" i="53" s="1"/>
  <c r="T6" i="53"/>
  <c r="T7" i="53" s="1"/>
  <c r="M33" i="52"/>
  <c r="M34" i="52" s="1"/>
  <c r="M31" i="52"/>
  <c r="M32" i="52" s="1"/>
  <c r="M29" i="52"/>
  <c r="M30" i="52" s="1"/>
  <c r="M24" i="52"/>
  <c r="M25" i="52" s="1"/>
  <c r="M18" i="52"/>
  <c r="M19" i="52" s="1"/>
  <c r="M16" i="52"/>
  <c r="M17" i="52" s="1"/>
  <c r="M14" i="52"/>
  <c r="M15" i="52" s="1"/>
  <c r="M12" i="52"/>
  <c r="M13" i="52" s="1"/>
  <c r="M10" i="52"/>
  <c r="M11" i="52" s="1"/>
  <c r="M8" i="52"/>
  <c r="M9" i="52" s="1"/>
  <c r="M6" i="52"/>
  <c r="M7" i="52" s="1"/>
  <c r="S33" i="70"/>
  <c r="S34" i="70" s="1"/>
  <c r="S31" i="70"/>
  <c r="S32" i="70" s="1"/>
  <c r="S29" i="70"/>
  <c r="S30" i="70" s="1"/>
  <c r="S24" i="70"/>
  <c r="S25" i="70" s="1"/>
  <c r="S20" i="70"/>
  <c r="S21" i="70" s="1"/>
  <c r="S18" i="70"/>
  <c r="S19" i="70" s="1"/>
  <c r="S16" i="70"/>
  <c r="S17" i="70" s="1"/>
  <c r="S14" i="70"/>
  <c r="S15" i="70" s="1"/>
  <c r="S10" i="70"/>
  <c r="S11" i="70" s="1"/>
  <c r="S6" i="70"/>
  <c r="S7" i="70" s="1"/>
  <c r="G33" i="70"/>
  <c r="G34" i="70" s="1"/>
  <c r="G31" i="70"/>
  <c r="G32" i="70" s="1"/>
  <c r="G29" i="70"/>
  <c r="G30" i="70" s="1"/>
  <c r="G24" i="70"/>
  <c r="G25" i="70" s="1"/>
  <c r="G18" i="70"/>
  <c r="G19" i="70" s="1"/>
  <c r="G16" i="70"/>
  <c r="G17" i="70" s="1"/>
  <c r="G14" i="70"/>
  <c r="G15" i="70" s="1"/>
  <c r="G12" i="70"/>
  <c r="G13" i="70" s="1"/>
  <c r="G10" i="70"/>
  <c r="G11" i="70" s="1"/>
  <c r="G6" i="70"/>
  <c r="G7" i="70" s="1"/>
  <c r="P33" i="51"/>
  <c r="P34" i="51" s="1"/>
  <c r="P31" i="51"/>
  <c r="P32" i="51" s="1"/>
  <c r="P29" i="51"/>
  <c r="P30" i="51" s="1"/>
  <c r="P26" i="51"/>
  <c r="P27" i="51" s="1"/>
  <c r="P24" i="51"/>
  <c r="P25" i="51" s="1"/>
  <c r="P22" i="51"/>
  <c r="P23" i="51" s="1"/>
  <c r="P20" i="51"/>
  <c r="P21" i="51" s="1"/>
  <c r="P18" i="51"/>
  <c r="P19" i="51" s="1"/>
  <c r="P16" i="51"/>
  <c r="P17" i="51" s="1"/>
  <c r="P14" i="51"/>
  <c r="P15" i="51" s="1"/>
  <c r="P12" i="51"/>
  <c r="P13" i="51" s="1"/>
  <c r="P10" i="51"/>
  <c r="P11" i="51" s="1"/>
  <c r="P8" i="51"/>
  <c r="P9" i="51" s="1"/>
  <c r="P6" i="51"/>
  <c r="P7" i="51" s="1"/>
  <c r="H33" i="51"/>
  <c r="H34" i="51" s="1"/>
  <c r="H31" i="51"/>
  <c r="H32" i="51" s="1"/>
  <c r="H29" i="51"/>
  <c r="H30" i="51" s="1"/>
  <c r="H26" i="51"/>
  <c r="H27" i="51" s="1"/>
  <c r="H24" i="51"/>
  <c r="H25" i="51" s="1"/>
  <c r="H22" i="51"/>
  <c r="H23" i="51" s="1"/>
  <c r="H20" i="51"/>
  <c r="H21" i="51" s="1"/>
  <c r="H18" i="51"/>
  <c r="H19" i="51" s="1"/>
  <c r="H16" i="51"/>
  <c r="H17" i="51" s="1"/>
  <c r="H14" i="51"/>
  <c r="H15" i="51" s="1"/>
  <c r="H12" i="51"/>
  <c r="H13" i="51" s="1"/>
  <c r="H10" i="51"/>
  <c r="H11" i="51" s="1"/>
  <c r="H8" i="51"/>
  <c r="H9" i="51" s="1"/>
  <c r="H6" i="51"/>
  <c r="H7" i="51" s="1"/>
  <c r="P33" i="50"/>
  <c r="P34" i="50" s="1"/>
  <c r="P31" i="50"/>
  <c r="P32" i="50" s="1"/>
  <c r="P29" i="50"/>
  <c r="P30" i="50" s="1"/>
  <c r="P26" i="50"/>
  <c r="P27" i="50" s="1"/>
  <c r="P24" i="50"/>
  <c r="P25" i="50" s="1"/>
  <c r="P22" i="50"/>
  <c r="P23" i="50" s="1"/>
  <c r="P20" i="50"/>
  <c r="P21" i="50" s="1"/>
  <c r="P18" i="50"/>
  <c r="P19" i="50" s="1"/>
  <c r="P16" i="50"/>
  <c r="P17" i="50" s="1"/>
  <c r="P14" i="50"/>
  <c r="P15" i="50" s="1"/>
  <c r="P12" i="50"/>
  <c r="P13" i="50" s="1"/>
  <c r="P10" i="50"/>
  <c r="P11" i="50" s="1"/>
  <c r="P8" i="50"/>
  <c r="P9" i="50" s="1"/>
  <c r="P6" i="50"/>
  <c r="P7" i="50" s="1"/>
  <c r="H33" i="50"/>
  <c r="H34" i="50" s="1"/>
  <c r="H31" i="50"/>
  <c r="H32" i="50" s="1"/>
  <c r="H29" i="50"/>
  <c r="H30" i="50" s="1"/>
  <c r="H26" i="50"/>
  <c r="H27" i="50" s="1"/>
  <c r="H24" i="50"/>
  <c r="H25" i="50" s="1"/>
  <c r="H22" i="50"/>
  <c r="H23" i="50" s="1"/>
  <c r="H20" i="50"/>
  <c r="H21" i="50" s="1"/>
  <c r="H18" i="50"/>
  <c r="H19" i="50" s="1"/>
  <c r="H16" i="50"/>
  <c r="H17" i="50" s="1"/>
  <c r="H14" i="50"/>
  <c r="H15" i="50" s="1"/>
  <c r="H12" i="50"/>
  <c r="H13" i="50" s="1"/>
  <c r="H10" i="50"/>
  <c r="H11" i="50" s="1"/>
  <c r="H8" i="50"/>
  <c r="H9" i="50" s="1"/>
  <c r="H6" i="50"/>
  <c r="H7" i="50" s="1"/>
  <c r="P33" i="49"/>
  <c r="P34" i="49" s="1"/>
  <c r="P31" i="49"/>
  <c r="P32" i="49" s="1"/>
  <c r="P29" i="49"/>
  <c r="P30" i="49" s="1"/>
  <c r="P26" i="49"/>
  <c r="P27" i="49" s="1"/>
  <c r="P24" i="49"/>
  <c r="P25" i="49" s="1"/>
  <c r="P22" i="49"/>
  <c r="P23" i="49" s="1"/>
  <c r="P20" i="49"/>
  <c r="P21" i="49" s="1"/>
  <c r="P18" i="49"/>
  <c r="P19" i="49" s="1"/>
  <c r="P16" i="49"/>
  <c r="P17" i="49" s="1"/>
  <c r="P14" i="49"/>
  <c r="P15" i="49" s="1"/>
  <c r="P12" i="49"/>
  <c r="P13" i="49" s="1"/>
  <c r="P10" i="49"/>
  <c r="P11" i="49" s="1"/>
  <c r="P8" i="49"/>
  <c r="P9" i="49" s="1"/>
  <c r="P6" i="49"/>
  <c r="P7" i="49" s="1"/>
  <c r="H33" i="49"/>
  <c r="H34" i="49" s="1"/>
  <c r="H31" i="49"/>
  <c r="H32" i="49" s="1"/>
  <c r="H29" i="49"/>
  <c r="H30" i="49" s="1"/>
  <c r="H26" i="49"/>
  <c r="H27" i="49" s="1"/>
  <c r="H24" i="49"/>
  <c r="H25" i="49" s="1"/>
  <c r="H22" i="49"/>
  <c r="H23" i="49" s="1"/>
  <c r="H20" i="49"/>
  <c r="H21" i="49" s="1"/>
  <c r="H18" i="49"/>
  <c r="H19" i="49" s="1"/>
  <c r="H16" i="49"/>
  <c r="H17" i="49" s="1"/>
  <c r="H14" i="49"/>
  <c r="H15" i="49" s="1"/>
  <c r="H12" i="49"/>
  <c r="H13" i="49" s="1"/>
  <c r="H10" i="49"/>
  <c r="H11" i="49" s="1"/>
  <c r="H8" i="49"/>
  <c r="H9" i="49" s="1"/>
  <c r="H6" i="49"/>
  <c r="H7" i="49" s="1"/>
  <c r="P33" i="48"/>
  <c r="P34" i="48" s="1"/>
  <c r="P31" i="48"/>
  <c r="P32" i="48" s="1"/>
  <c r="P29" i="48"/>
  <c r="P30" i="48" s="1"/>
  <c r="P26" i="48"/>
  <c r="P27" i="48" s="1"/>
  <c r="P24" i="48"/>
  <c r="P25" i="48" s="1"/>
  <c r="P22" i="48"/>
  <c r="P23" i="48" s="1"/>
  <c r="P20" i="48"/>
  <c r="P21" i="48" s="1"/>
  <c r="P18" i="48"/>
  <c r="P19" i="48" s="1"/>
  <c r="P16" i="48"/>
  <c r="P17" i="48" s="1"/>
  <c r="P14" i="48"/>
  <c r="P15" i="48" s="1"/>
  <c r="P12" i="48"/>
  <c r="P13" i="48" s="1"/>
  <c r="P10" i="48"/>
  <c r="P11" i="48" s="1"/>
  <c r="P8" i="48"/>
  <c r="P9" i="48" s="1"/>
  <c r="P6" i="48"/>
  <c r="P7" i="48" s="1"/>
  <c r="H33" i="48"/>
  <c r="H34" i="48" s="1"/>
  <c r="H31" i="48"/>
  <c r="H32" i="48" s="1"/>
  <c r="H29" i="48"/>
  <c r="H30" i="48" s="1"/>
  <c r="H26" i="48"/>
  <c r="H27" i="48" s="1"/>
  <c r="H24" i="48"/>
  <c r="H25" i="48" s="1"/>
  <c r="H22" i="48"/>
  <c r="H23" i="48" s="1"/>
  <c r="H20" i="48"/>
  <c r="H21" i="48" s="1"/>
  <c r="H18" i="48"/>
  <c r="H19" i="48" s="1"/>
  <c r="H16" i="48"/>
  <c r="H17" i="48" s="1"/>
  <c r="H14" i="48"/>
  <c r="H15" i="48" s="1"/>
  <c r="H12" i="48"/>
  <c r="H13" i="48" s="1"/>
  <c r="H10" i="48"/>
  <c r="H11" i="48" s="1"/>
  <c r="H8" i="48"/>
  <c r="H9" i="48" s="1"/>
  <c r="H6" i="48"/>
  <c r="H7" i="48" s="1"/>
  <c r="P33" i="47"/>
  <c r="P34" i="47" s="1"/>
  <c r="P31" i="47"/>
  <c r="P32" i="47" s="1"/>
  <c r="P29" i="47"/>
  <c r="P30" i="47" s="1"/>
  <c r="P26" i="47"/>
  <c r="P27" i="47" s="1"/>
  <c r="P24" i="47"/>
  <c r="P25" i="47" s="1"/>
  <c r="P22" i="47"/>
  <c r="P23" i="47" s="1"/>
  <c r="P20" i="47"/>
  <c r="P21" i="47" s="1"/>
  <c r="P18" i="47"/>
  <c r="P19" i="47" s="1"/>
  <c r="P16" i="47"/>
  <c r="P17" i="47" s="1"/>
  <c r="P14" i="47"/>
  <c r="P15" i="47" s="1"/>
  <c r="P12" i="47"/>
  <c r="P13" i="47" s="1"/>
  <c r="P10" i="47"/>
  <c r="P11" i="47" s="1"/>
  <c r="P8" i="47"/>
  <c r="P9" i="47" s="1"/>
  <c r="P6" i="47"/>
  <c r="P7" i="47" s="1"/>
  <c r="H33" i="47"/>
  <c r="H34" i="47" s="1"/>
  <c r="H31" i="47"/>
  <c r="H32" i="47" s="1"/>
  <c r="H29" i="47"/>
  <c r="H30" i="47" s="1"/>
  <c r="H26" i="47"/>
  <c r="H27" i="47" s="1"/>
  <c r="H24" i="47"/>
  <c r="H25" i="47" s="1"/>
  <c r="H22" i="47"/>
  <c r="H23" i="47" s="1"/>
  <c r="H20" i="47"/>
  <c r="H21" i="47" s="1"/>
  <c r="H18" i="47"/>
  <c r="H19" i="47" s="1"/>
  <c r="H16" i="47"/>
  <c r="H17" i="47" s="1"/>
  <c r="H14" i="47"/>
  <c r="H15" i="47" s="1"/>
  <c r="H12" i="47"/>
  <c r="H13" i="47" s="1"/>
  <c r="H10" i="47"/>
  <c r="H11" i="47" s="1"/>
  <c r="H8" i="47"/>
  <c r="H9" i="47" s="1"/>
  <c r="H6" i="47"/>
  <c r="H7" i="47" s="1"/>
  <c r="P33" i="46"/>
  <c r="P34" i="46" s="1"/>
  <c r="P31" i="46"/>
  <c r="P32" i="46" s="1"/>
  <c r="P29" i="46"/>
  <c r="P30" i="46" s="1"/>
  <c r="P26" i="46"/>
  <c r="P27" i="46" s="1"/>
  <c r="P24" i="46"/>
  <c r="P25" i="46" s="1"/>
  <c r="P22" i="46"/>
  <c r="P23" i="46" s="1"/>
  <c r="P20" i="46"/>
  <c r="P21" i="46" s="1"/>
  <c r="P18" i="46"/>
  <c r="P19" i="46" s="1"/>
  <c r="P16" i="46"/>
  <c r="P17" i="46" s="1"/>
  <c r="P14" i="46"/>
  <c r="P15" i="46" s="1"/>
  <c r="P12" i="46"/>
  <c r="P13" i="46" s="1"/>
  <c r="P10" i="46"/>
  <c r="P11" i="46" s="1"/>
  <c r="P8" i="46"/>
  <c r="P9" i="46" s="1"/>
  <c r="P6" i="46"/>
  <c r="P7" i="46" s="1"/>
  <c r="H33" i="46"/>
  <c r="H34" i="46" s="1"/>
  <c r="H31" i="46"/>
  <c r="H32" i="46" s="1"/>
  <c r="H29" i="46"/>
  <c r="H30" i="46" s="1"/>
  <c r="H26" i="46"/>
  <c r="H27" i="46" s="1"/>
  <c r="H24" i="46"/>
  <c r="H25" i="46" s="1"/>
  <c r="H22" i="46"/>
  <c r="H23" i="46" s="1"/>
  <c r="H20" i="46"/>
  <c r="H21" i="46" s="1"/>
  <c r="H18" i="46"/>
  <c r="H19" i="46" s="1"/>
  <c r="H16" i="46"/>
  <c r="H17" i="46" s="1"/>
  <c r="H14" i="46"/>
  <c r="H15" i="46" s="1"/>
  <c r="H12" i="46"/>
  <c r="H13" i="46" s="1"/>
  <c r="H10" i="46"/>
  <c r="H11" i="46" s="1"/>
  <c r="H8" i="46"/>
  <c r="H9" i="46" s="1"/>
  <c r="H6" i="46"/>
  <c r="H7" i="46" s="1"/>
  <c r="P33" i="45"/>
  <c r="P34" i="45" s="1"/>
  <c r="P31" i="45"/>
  <c r="P32" i="45" s="1"/>
  <c r="P29" i="45"/>
  <c r="P30" i="45" s="1"/>
  <c r="P26" i="45"/>
  <c r="P27" i="45" s="1"/>
  <c r="P24" i="45"/>
  <c r="P25" i="45" s="1"/>
  <c r="P22" i="45"/>
  <c r="P23" i="45" s="1"/>
  <c r="P20" i="45"/>
  <c r="P21" i="45" s="1"/>
  <c r="P18" i="45"/>
  <c r="P19" i="45" s="1"/>
  <c r="P16" i="45"/>
  <c r="P17" i="45" s="1"/>
  <c r="P14" i="45"/>
  <c r="P15" i="45" s="1"/>
  <c r="P12" i="45"/>
  <c r="P13" i="45" s="1"/>
  <c r="P10" i="45"/>
  <c r="P11" i="45" s="1"/>
  <c r="P8" i="45"/>
  <c r="P9" i="45" s="1"/>
  <c r="P6" i="45"/>
  <c r="P7" i="45" s="1"/>
  <c r="H33" i="45"/>
  <c r="H34" i="45" s="1"/>
  <c r="H31" i="45"/>
  <c r="H32" i="45" s="1"/>
  <c r="H29" i="45"/>
  <c r="H30" i="45" s="1"/>
  <c r="H26" i="45"/>
  <c r="H27" i="45" s="1"/>
  <c r="H24" i="45"/>
  <c r="H25" i="45" s="1"/>
  <c r="H22" i="45"/>
  <c r="H23" i="45" s="1"/>
  <c r="H20" i="45"/>
  <c r="H21" i="45" s="1"/>
  <c r="H18" i="45"/>
  <c r="H19" i="45" s="1"/>
  <c r="H16" i="45"/>
  <c r="H17" i="45" s="1"/>
  <c r="H14" i="45"/>
  <c r="H15" i="45" s="1"/>
  <c r="H12" i="45"/>
  <c r="H13" i="45" s="1"/>
  <c r="H10" i="45"/>
  <c r="H11" i="45" s="1"/>
  <c r="H8" i="45"/>
  <c r="H9" i="45" s="1"/>
  <c r="H6" i="45"/>
  <c r="H7" i="45" s="1"/>
  <c r="P33" i="44"/>
  <c r="P34" i="44" s="1"/>
  <c r="P31" i="44"/>
  <c r="P32" i="44" s="1"/>
  <c r="P29" i="44"/>
  <c r="P30" i="44" s="1"/>
  <c r="P26" i="44"/>
  <c r="P27" i="44" s="1"/>
  <c r="P24" i="44"/>
  <c r="P25" i="44" s="1"/>
  <c r="P22" i="44"/>
  <c r="P23" i="44" s="1"/>
  <c r="P20" i="44"/>
  <c r="P21" i="44" s="1"/>
  <c r="P18" i="44"/>
  <c r="P19" i="44" s="1"/>
  <c r="P16" i="44"/>
  <c r="P17" i="44" s="1"/>
  <c r="P14" i="44"/>
  <c r="P15" i="44" s="1"/>
  <c r="P12" i="44"/>
  <c r="P13" i="44" s="1"/>
  <c r="P10" i="44"/>
  <c r="P11" i="44" s="1"/>
  <c r="P8" i="44"/>
  <c r="P9" i="44" s="1"/>
  <c r="P6" i="44"/>
  <c r="P7" i="44" s="1"/>
  <c r="H33" i="44"/>
  <c r="H34" i="44" s="1"/>
  <c r="H31" i="44"/>
  <c r="H32" i="44" s="1"/>
  <c r="H29" i="44"/>
  <c r="H30" i="44" s="1"/>
  <c r="H26" i="44"/>
  <c r="H27" i="44" s="1"/>
  <c r="H24" i="44"/>
  <c r="H25" i="44" s="1"/>
  <c r="H22" i="44"/>
  <c r="H23" i="44" s="1"/>
  <c r="H20" i="44"/>
  <c r="H21" i="44" s="1"/>
  <c r="H18" i="44"/>
  <c r="H19" i="44" s="1"/>
  <c r="H16" i="44"/>
  <c r="H17" i="44" s="1"/>
  <c r="H14" i="44"/>
  <c r="H15" i="44" s="1"/>
  <c r="H12" i="44"/>
  <c r="H13" i="44" s="1"/>
  <c r="H10" i="44"/>
  <c r="H11" i="44" s="1"/>
  <c r="H8" i="44"/>
  <c r="H9" i="44" s="1"/>
  <c r="H6" i="44"/>
  <c r="H7" i="44" s="1"/>
  <c r="P33" i="43"/>
  <c r="P34" i="43" s="1"/>
  <c r="P31" i="43"/>
  <c r="P32" i="43" s="1"/>
  <c r="P29" i="43"/>
  <c r="P30" i="43" s="1"/>
  <c r="P26" i="43"/>
  <c r="P27" i="43" s="1"/>
  <c r="P24" i="43"/>
  <c r="P25" i="43" s="1"/>
  <c r="P22" i="43"/>
  <c r="P23" i="43" s="1"/>
  <c r="P20" i="43"/>
  <c r="P21" i="43" s="1"/>
  <c r="P18" i="43"/>
  <c r="P19" i="43" s="1"/>
  <c r="P16" i="43"/>
  <c r="P17" i="43" s="1"/>
  <c r="P14" i="43"/>
  <c r="P15" i="43" s="1"/>
  <c r="P12" i="43"/>
  <c r="P13" i="43" s="1"/>
  <c r="P10" i="43"/>
  <c r="P11" i="43" s="1"/>
  <c r="P8" i="43"/>
  <c r="P9" i="43" s="1"/>
  <c r="P6" i="43"/>
  <c r="P7" i="43" s="1"/>
  <c r="H33" i="43"/>
  <c r="H34" i="43" s="1"/>
  <c r="H31" i="43"/>
  <c r="H32" i="43" s="1"/>
  <c r="H29" i="43"/>
  <c r="H30" i="43" s="1"/>
  <c r="H26" i="43"/>
  <c r="H27" i="43" s="1"/>
  <c r="H24" i="43"/>
  <c r="H25" i="43" s="1"/>
  <c r="H22" i="43"/>
  <c r="H23" i="43" s="1"/>
  <c r="H20" i="43"/>
  <c r="H21" i="43" s="1"/>
  <c r="H18" i="43"/>
  <c r="H19" i="43" s="1"/>
  <c r="H16" i="43"/>
  <c r="H17" i="43" s="1"/>
  <c r="H14" i="43"/>
  <c r="H15" i="43" s="1"/>
  <c r="H12" i="43"/>
  <c r="H13" i="43" s="1"/>
  <c r="H10" i="43"/>
  <c r="H11" i="43" s="1"/>
  <c r="H8" i="43"/>
  <c r="H9" i="43" s="1"/>
  <c r="H6" i="43"/>
  <c r="H7" i="43" s="1"/>
  <c r="P33" i="42"/>
  <c r="P34" i="42" s="1"/>
  <c r="P31" i="42"/>
  <c r="P32" i="42" s="1"/>
  <c r="P29" i="42"/>
  <c r="P30" i="42" s="1"/>
  <c r="P26" i="42"/>
  <c r="P27" i="42" s="1"/>
  <c r="P24" i="42"/>
  <c r="P25" i="42" s="1"/>
  <c r="P22" i="42"/>
  <c r="P23" i="42" s="1"/>
  <c r="P20" i="42"/>
  <c r="P21" i="42" s="1"/>
  <c r="P18" i="42"/>
  <c r="P19" i="42" s="1"/>
  <c r="P16" i="42"/>
  <c r="P17" i="42" s="1"/>
  <c r="P14" i="42"/>
  <c r="P15" i="42" s="1"/>
  <c r="P12" i="42"/>
  <c r="P13" i="42" s="1"/>
  <c r="P10" i="42"/>
  <c r="P11" i="42" s="1"/>
  <c r="P8" i="42"/>
  <c r="P9" i="42" s="1"/>
  <c r="P6" i="42"/>
  <c r="P7" i="42" s="1"/>
  <c r="H33" i="42"/>
  <c r="H34" i="42" s="1"/>
  <c r="H31" i="42"/>
  <c r="H32" i="42" s="1"/>
  <c r="H29" i="42"/>
  <c r="H30" i="42" s="1"/>
  <c r="H26" i="42"/>
  <c r="H27" i="42" s="1"/>
  <c r="H24" i="42"/>
  <c r="H25" i="42" s="1"/>
  <c r="H22" i="42"/>
  <c r="H23" i="42" s="1"/>
  <c r="H20" i="42"/>
  <c r="H21" i="42" s="1"/>
  <c r="H18" i="42"/>
  <c r="H19" i="42" s="1"/>
  <c r="H16" i="42"/>
  <c r="H17" i="42" s="1"/>
  <c r="H14" i="42"/>
  <c r="H15" i="42" s="1"/>
  <c r="H12" i="42"/>
  <c r="H13" i="42" s="1"/>
  <c r="H10" i="42"/>
  <c r="H11" i="42" s="1"/>
  <c r="H8" i="42"/>
  <c r="H9" i="42" s="1"/>
  <c r="H6" i="42"/>
  <c r="H7" i="42" s="1"/>
  <c r="P33" i="41"/>
  <c r="P34" i="41" s="1"/>
  <c r="P31" i="41"/>
  <c r="P32" i="41" s="1"/>
  <c r="P29" i="41"/>
  <c r="P30" i="41" s="1"/>
  <c r="P26" i="41"/>
  <c r="P27" i="41" s="1"/>
  <c r="P24" i="41"/>
  <c r="P25" i="41" s="1"/>
  <c r="P22" i="41"/>
  <c r="P23" i="41" s="1"/>
  <c r="P20" i="41"/>
  <c r="P21" i="41" s="1"/>
  <c r="P18" i="41"/>
  <c r="P19" i="41" s="1"/>
  <c r="P16" i="41"/>
  <c r="P17" i="41" s="1"/>
  <c r="P14" i="41"/>
  <c r="P15" i="41" s="1"/>
  <c r="P12" i="41"/>
  <c r="P13" i="41" s="1"/>
  <c r="P10" i="41"/>
  <c r="P11" i="41" s="1"/>
  <c r="P8" i="41"/>
  <c r="P9" i="41" s="1"/>
  <c r="P6" i="41"/>
  <c r="P7" i="41" s="1"/>
  <c r="H33" i="41"/>
  <c r="H34" i="41" s="1"/>
  <c r="H31" i="41"/>
  <c r="H32" i="41" s="1"/>
  <c r="H29" i="41"/>
  <c r="H30" i="41" s="1"/>
  <c r="H26" i="41"/>
  <c r="H27" i="41" s="1"/>
  <c r="H24" i="41"/>
  <c r="H25" i="41" s="1"/>
  <c r="H22" i="41"/>
  <c r="H23" i="41" s="1"/>
  <c r="H20" i="41"/>
  <c r="H21" i="41" s="1"/>
  <c r="H18" i="41"/>
  <c r="H19" i="41" s="1"/>
  <c r="H16" i="41"/>
  <c r="H17" i="41" s="1"/>
  <c r="H14" i="41"/>
  <c r="H15" i="41" s="1"/>
  <c r="H12" i="41"/>
  <c r="H13" i="41" s="1"/>
  <c r="H10" i="41"/>
  <c r="H11" i="41" s="1"/>
  <c r="H8" i="41"/>
  <c r="H9" i="41" s="1"/>
  <c r="H6" i="41"/>
  <c r="H7" i="41" s="1"/>
  <c r="P33" i="40"/>
  <c r="P34" i="40" s="1"/>
  <c r="P31" i="40"/>
  <c r="P32" i="40" s="1"/>
  <c r="P29" i="40"/>
  <c r="P30" i="40" s="1"/>
  <c r="P26" i="40"/>
  <c r="P27" i="40" s="1"/>
  <c r="P24" i="40"/>
  <c r="P25" i="40" s="1"/>
  <c r="P22" i="40"/>
  <c r="P23" i="40" s="1"/>
  <c r="P20" i="40"/>
  <c r="P21" i="40" s="1"/>
  <c r="P18" i="40"/>
  <c r="P19" i="40" s="1"/>
  <c r="P16" i="40"/>
  <c r="P17" i="40" s="1"/>
  <c r="P14" i="40"/>
  <c r="P15" i="40" s="1"/>
  <c r="P12" i="40"/>
  <c r="P13" i="40" s="1"/>
  <c r="P10" i="40"/>
  <c r="P11" i="40" s="1"/>
  <c r="P8" i="40"/>
  <c r="P9" i="40" s="1"/>
  <c r="P6" i="40"/>
  <c r="P7" i="40" s="1"/>
  <c r="H33" i="40"/>
  <c r="H34" i="40" s="1"/>
  <c r="H31" i="40"/>
  <c r="H32" i="40" s="1"/>
  <c r="H29" i="40"/>
  <c r="H30" i="40" s="1"/>
  <c r="H26" i="40"/>
  <c r="H27" i="40" s="1"/>
  <c r="H24" i="40"/>
  <c r="H25" i="40" s="1"/>
  <c r="H22" i="40"/>
  <c r="H23" i="40" s="1"/>
  <c r="H20" i="40"/>
  <c r="H21" i="40" s="1"/>
  <c r="H18" i="40"/>
  <c r="H19" i="40" s="1"/>
  <c r="H16" i="40"/>
  <c r="H17" i="40" s="1"/>
  <c r="H14" i="40"/>
  <c r="H15" i="40" s="1"/>
  <c r="H12" i="40"/>
  <c r="H13" i="40" s="1"/>
  <c r="H10" i="40"/>
  <c r="H11" i="40" s="1"/>
  <c r="H8" i="40"/>
  <c r="H9" i="40" s="1"/>
  <c r="H6" i="40"/>
  <c r="H7" i="40" s="1"/>
  <c r="P33" i="39"/>
  <c r="P34" i="39" s="1"/>
  <c r="P31" i="39"/>
  <c r="P32" i="39" s="1"/>
  <c r="P29" i="39"/>
  <c r="P30" i="39" s="1"/>
  <c r="P26" i="39"/>
  <c r="P27" i="39" s="1"/>
  <c r="P24" i="39"/>
  <c r="P25" i="39" s="1"/>
  <c r="P22" i="39"/>
  <c r="P23" i="39" s="1"/>
  <c r="P20" i="39"/>
  <c r="P21" i="39" s="1"/>
  <c r="P18" i="39"/>
  <c r="P19" i="39" s="1"/>
  <c r="P16" i="39"/>
  <c r="P17" i="39" s="1"/>
  <c r="P14" i="39"/>
  <c r="P15" i="39" s="1"/>
  <c r="P12" i="39"/>
  <c r="P13" i="39" s="1"/>
  <c r="P10" i="39"/>
  <c r="P11" i="39" s="1"/>
  <c r="P8" i="39"/>
  <c r="P9" i="39" s="1"/>
  <c r="P6" i="39"/>
  <c r="P7" i="39" s="1"/>
  <c r="H33" i="39"/>
  <c r="H34" i="39" s="1"/>
  <c r="H31" i="39"/>
  <c r="H32" i="39" s="1"/>
  <c r="H29" i="39"/>
  <c r="H30" i="39" s="1"/>
  <c r="H26" i="39"/>
  <c r="H27" i="39" s="1"/>
  <c r="H24" i="39"/>
  <c r="H25" i="39" s="1"/>
  <c r="H22" i="39"/>
  <c r="H23" i="39" s="1"/>
  <c r="H20" i="39"/>
  <c r="H21" i="39" s="1"/>
  <c r="H18" i="39"/>
  <c r="H19" i="39" s="1"/>
  <c r="H16" i="39"/>
  <c r="H17" i="39" s="1"/>
  <c r="H14" i="39"/>
  <c r="H15" i="39" s="1"/>
  <c r="H12" i="39"/>
  <c r="H13" i="39" s="1"/>
  <c r="H10" i="39"/>
  <c r="H11" i="39" s="1"/>
  <c r="H8" i="39"/>
  <c r="H9" i="39" s="1"/>
  <c r="H6" i="39"/>
  <c r="H7" i="39" s="1"/>
  <c r="P33" i="38"/>
  <c r="P34" i="38" s="1"/>
  <c r="P31" i="38"/>
  <c r="P32" i="38" s="1"/>
  <c r="P29" i="38"/>
  <c r="P30" i="38" s="1"/>
  <c r="P26" i="38"/>
  <c r="P27" i="38" s="1"/>
  <c r="P24" i="38"/>
  <c r="P25" i="38" s="1"/>
  <c r="P22" i="38"/>
  <c r="P23" i="38" s="1"/>
  <c r="P20" i="38"/>
  <c r="P21" i="38" s="1"/>
  <c r="P18" i="38"/>
  <c r="P19" i="38" s="1"/>
  <c r="P16" i="38"/>
  <c r="P17" i="38" s="1"/>
  <c r="P14" i="38"/>
  <c r="P15" i="38" s="1"/>
  <c r="P12" i="38"/>
  <c r="P13" i="38" s="1"/>
  <c r="P10" i="38"/>
  <c r="P11" i="38" s="1"/>
  <c r="P8" i="38"/>
  <c r="P9" i="38" s="1"/>
  <c r="P6" i="38"/>
  <c r="P7" i="38" s="1"/>
  <c r="H33" i="38"/>
  <c r="H34" i="38" s="1"/>
  <c r="H31" i="38"/>
  <c r="H32" i="38" s="1"/>
  <c r="H29" i="38"/>
  <c r="H30" i="38" s="1"/>
  <c r="H26" i="38"/>
  <c r="H27" i="38" s="1"/>
  <c r="H24" i="38"/>
  <c r="H25" i="38" s="1"/>
  <c r="H22" i="38"/>
  <c r="H23" i="38" s="1"/>
  <c r="H20" i="38"/>
  <c r="H21" i="38" s="1"/>
  <c r="H18" i="38"/>
  <c r="H19" i="38" s="1"/>
  <c r="H16" i="38"/>
  <c r="H17" i="38" s="1"/>
  <c r="H14" i="38"/>
  <c r="H15" i="38" s="1"/>
  <c r="H12" i="38"/>
  <c r="H13" i="38" s="1"/>
  <c r="H10" i="38"/>
  <c r="H11" i="38" s="1"/>
  <c r="H8" i="38"/>
  <c r="H9" i="38" s="1"/>
  <c r="H6" i="38"/>
  <c r="H7" i="38" s="1"/>
  <c r="P33" i="37"/>
  <c r="P34" i="37" s="1"/>
  <c r="P31" i="37"/>
  <c r="P32" i="37" s="1"/>
  <c r="P29" i="37"/>
  <c r="P30" i="37" s="1"/>
  <c r="P26" i="37"/>
  <c r="P27" i="37" s="1"/>
  <c r="P24" i="37"/>
  <c r="P25" i="37" s="1"/>
  <c r="P22" i="37"/>
  <c r="P23" i="37" s="1"/>
  <c r="P20" i="37"/>
  <c r="P21" i="37" s="1"/>
  <c r="P18" i="37"/>
  <c r="P19" i="37" s="1"/>
  <c r="P16" i="37"/>
  <c r="P17" i="37" s="1"/>
  <c r="P14" i="37"/>
  <c r="P15" i="37" s="1"/>
  <c r="P12" i="37"/>
  <c r="P13" i="37" s="1"/>
  <c r="P10" i="37"/>
  <c r="P11" i="37" s="1"/>
  <c r="P8" i="37"/>
  <c r="P9" i="37" s="1"/>
  <c r="P6" i="37"/>
  <c r="P7" i="37" s="1"/>
  <c r="H33" i="37"/>
  <c r="H34" i="37" s="1"/>
  <c r="H31" i="37"/>
  <c r="H32" i="37" s="1"/>
  <c r="H29" i="37"/>
  <c r="H30" i="37" s="1"/>
  <c r="H26" i="37"/>
  <c r="H27" i="37" s="1"/>
  <c r="H24" i="37"/>
  <c r="H25" i="37" s="1"/>
  <c r="H22" i="37"/>
  <c r="H23" i="37" s="1"/>
  <c r="H20" i="37"/>
  <c r="H21" i="37" s="1"/>
  <c r="H18" i="37"/>
  <c r="H19" i="37" s="1"/>
  <c r="H16" i="37"/>
  <c r="H17" i="37" s="1"/>
  <c r="H14" i="37"/>
  <c r="H15" i="37" s="1"/>
  <c r="H12" i="37"/>
  <c r="H13" i="37" s="1"/>
  <c r="H10" i="37"/>
  <c r="H11" i="37" s="1"/>
  <c r="H8" i="37"/>
  <c r="H9" i="37" s="1"/>
  <c r="H6" i="37"/>
  <c r="H7" i="37" s="1"/>
  <c r="P33" i="36"/>
  <c r="P34" i="36" s="1"/>
  <c r="P31" i="36"/>
  <c r="P32" i="36" s="1"/>
  <c r="P29" i="36"/>
  <c r="P30" i="36" s="1"/>
  <c r="P26" i="36"/>
  <c r="P27" i="36" s="1"/>
  <c r="P24" i="36"/>
  <c r="P25" i="36" s="1"/>
  <c r="P22" i="36"/>
  <c r="P23" i="36" s="1"/>
  <c r="P20" i="36"/>
  <c r="P21" i="36" s="1"/>
  <c r="P18" i="36"/>
  <c r="P19" i="36" s="1"/>
  <c r="P16" i="36"/>
  <c r="P17" i="36" s="1"/>
  <c r="P14" i="36"/>
  <c r="P15" i="36" s="1"/>
  <c r="P12" i="36"/>
  <c r="P13" i="36" s="1"/>
  <c r="P10" i="36"/>
  <c r="P11" i="36" s="1"/>
  <c r="P8" i="36"/>
  <c r="P9" i="36" s="1"/>
  <c r="P6" i="36"/>
  <c r="P7" i="36" s="1"/>
  <c r="H33" i="36"/>
  <c r="H34" i="36" s="1"/>
  <c r="H31" i="36"/>
  <c r="H32" i="36" s="1"/>
  <c r="H29" i="36"/>
  <c r="H30" i="36" s="1"/>
  <c r="H26" i="36"/>
  <c r="H27" i="36" s="1"/>
  <c r="H24" i="36"/>
  <c r="H25" i="36" s="1"/>
  <c r="H22" i="36"/>
  <c r="H23" i="36" s="1"/>
  <c r="H20" i="36"/>
  <c r="H21" i="36" s="1"/>
  <c r="H18" i="36"/>
  <c r="H19" i="36" s="1"/>
  <c r="H16" i="36"/>
  <c r="H17" i="36" s="1"/>
  <c r="H14" i="36"/>
  <c r="H15" i="36" s="1"/>
  <c r="H12" i="36"/>
  <c r="H13" i="36" s="1"/>
  <c r="H10" i="36"/>
  <c r="H11" i="36" s="1"/>
  <c r="H8" i="36"/>
  <c r="H9" i="36" s="1"/>
  <c r="H6" i="36"/>
  <c r="H7" i="36" s="1"/>
  <c r="P33" i="35"/>
  <c r="P34" i="35" s="1"/>
  <c r="P31" i="35"/>
  <c r="P32" i="35" s="1"/>
  <c r="P29" i="35"/>
  <c r="P30" i="35" s="1"/>
  <c r="P26" i="35"/>
  <c r="P27" i="35" s="1"/>
  <c r="P24" i="35"/>
  <c r="P25" i="35" s="1"/>
  <c r="P22" i="35"/>
  <c r="P23" i="35" s="1"/>
  <c r="P20" i="35"/>
  <c r="P21" i="35" s="1"/>
  <c r="P18" i="35"/>
  <c r="P19" i="35" s="1"/>
  <c r="P16" i="35"/>
  <c r="P17" i="35" s="1"/>
  <c r="P14" i="35"/>
  <c r="P15" i="35" s="1"/>
  <c r="P12" i="35"/>
  <c r="P13" i="35" s="1"/>
  <c r="P10" i="35"/>
  <c r="P11" i="35" s="1"/>
  <c r="P8" i="35"/>
  <c r="P9" i="35" s="1"/>
  <c r="P6" i="35"/>
  <c r="P7" i="35" s="1"/>
  <c r="H33" i="35"/>
  <c r="H34" i="35" s="1"/>
  <c r="H31" i="35"/>
  <c r="H32" i="35" s="1"/>
  <c r="H29" i="35"/>
  <c r="H30" i="35" s="1"/>
  <c r="H26" i="35"/>
  <c r="H27" i="35" s="1"/>
  <c r="H24" i="35"/>
  <c r="H25" i="35" s="1"/>
  <c r="H22" i="35"/>
  <c r="H23" i="35" s="1"/>
  <c r="H20" i="35"/>
  <c r="H21" i="35" s="1"/>
  <c r="H18" i="35"/>
  <c r="H19" i="35" s="1"/>
  <c r="H16" i="35"/>
  <c r="H17" i="35" s="1"/>
  <c r="H14" i="35"/>
  <c r="H15" i="35" s="1"/>
  <c r="H12" i="35"/>
  <c r="H13" i="35" s="1"/>
  <c r="H10" i="35"/>
  <c r="H11" i="35" s="1"/>
  <c r="H8" i="35"/>
  <c r="H9" i="35" s="1"/>
  <c r="H6" i="35"/>
  <c r="H7" i="35" s="1"/>
  <c r="P33" i="34"/>
  <c r="P34" i="34" s="1"/>
  <c r="P31" i="34"/>
  <c r="P32" i="34" s="1"/>
  <c r="P29" i="34"/>
  <c r="P30" i="34" s="1"/>
  <c r="P26" i="34"/>
  <c r="P27" i="34" s="1"/>
  <c r="P24" i="34"/>
  <c r="P25" i="34" s="1"/>
  <c r="P22" i="34"/>
  <c r="P23" i="34" s="1"/>
  <c r="P20" i="34"/>
  <c r="P21" i="34" s="1"/>
  <c r="P18" i="34"/>
  <c r="P19" i="34" s="1"/>
  <c r="P16" i="34"/>
  <c r="P17" i="34" s="1"/>
  <c r="P14" i="34"/>
  <c r="P15" i="34" s="1"/>
  <c r="P12" i="34"/>
  <c r="P13" i="34" s="1"/>
  <c r="P10" i="34"/>
  <c r="P11" i="34" s="1"/>
  <c r="P8" i="34"/>
  <c r="P9" i="34" s="1"/>
  <c r="P6" i="34"/>
  <c r="P7" i="34" s="1"/>
  <c r="H33" i="34"/>
  <c r="H34" i="34" s="1"/>
  <c r="H31" i="34"/>
  <c r="H32" i="34" s="1"/>
  <c r="H29" i="34"/>
  <c r="H30" i="34" s="1"/>
  <c r="H26" i="34"/>
  <c r="H27" i="34" s="1"/>
  <c r="H24" i="34"/>
  <c r="H25" i="34" s="1"/>
  <c r="H22" i="34"/>
  <c r="H23" i="34" s="1"/>
  <c r="H20" i="34"/>
  <c r="H21" i="34" s="1"/>
  <c r="H18" i="34"/>
  <c r="H19" i="34" s="1"/>
  <c r="H16" i="34"/>
  <c r="H17" i="34" s="1"/>
  <c r="H14" i="34"/>
  <c r="H15" i="34" s="1"/>
  <c r="H12" i="34"/>
  <c r="H13" i="34" s="1"/>
  <c r="H10" i="34"/>
  <c r="H11" i="34" s="1"/>
  <c r="H8" i="34"/>
  <c r="H9" i="34" s="1"/>
  <c r="H6" i="34"/>
  <c r="H7" i="34" s="1"/>
  <c r="P33" i="33"/>
  <c r="P34" i="33" s="1"/>
  <c r="P31" i="33"/>
  <c r="P32" i="33" s="1"/>
  <c r="P29" i="33"/>
  <c r="P30" i="33" s="1"/>
  <c r="P26" i="33"/>
  <c r="P27" i="33" s="1"/>
  <c r="P24" i="33"/>
  <c r="P25" i="33" s="1"/>
  <c r="P22" i="33"/>
  <c r="P23" i="33" s="1"/>
  <c r="P20" i="33"/>
  <c r="P21" i="33" s="1"/>
  <c r="P18" i="33"/>
  <c r="P19" i="33" s="1"/>
  <c r="P16" i="33"/>
  <c r="P17" i="33" s="1"/>
  <c r="P14" i="33"/>
  <c r="P15" i="33" s="1"/>
  <c r="P12" i="33"/>
  <c r="P13" i="33" s="1"/>
  <c r="P10" i="33"/>
  <c r="P11" i="33" s="1"/>
  <c r="P8" i="33"/>
  <c r="P9" i="33" s="1"/>
  <c r="P6" i="33"/>
  <c r="P7" i="33" s="1"/>
  <c r="H33" i="33"/>
  <c r="H34" i="33" s="1"/>
  <c r="H31" i="33"/>
  <c r="H32" i="33" s="1"/>
  <c r="H29" i="33"/>
  <c r="H30" i="33" s="1"/>
  <c r="H26" i="33"/>
  <c r="H27" i="33" s="1"/>
  <c r="H24" i="33"/>
  <c r="H25" i="33" s="1"/>
  <c r="H22" i="33"/>
  <c r="H23" i="33" s="1"/>
  <c r="H20" i="33"/>
  <c r="H21" i="33" s="1"/>
  <c r="H18" i="33"/>
  <c r="H19" i="33" s="1"/>
  <c r="H16" i="33"/>
  <c r="H17" i="33" s="1"/>
  <c r="H14" i="33"/>
  <c r="H15" i="33" s="1"/>
  <c r="H12" i="33"/>
  <c r="H13" i="33" s="1"/>
  <c r="H10" i="33"/>
  <c r="H11" i="33" s="1"/>
  <c r="H8" i="33"/>
  <c r="H9" i="33" s="1"/>
  <c r="H6" i="33"/>
  <c r="H7" i="33" s="1"/>
  <c r="P33" i="32"/>
  <c r="P34" i="32" s="1"/>
  <c r="P31" i="32"/>
  <c r="P32" i="32" s="1"/>
  <c r="P29" i="32"/>
  <c r="P30" i="32" s="1"/>
  <c r="P26" i="32"/>
  <c r="P27" i="32" s="1"/>
  <c r="P24" i="32"/>
  <c r="P25" i="32" s="1"/>
  <c r="P22" i="32"/>
  <c r="P23" i="32" s="1"/>
  <c r="P20" i="32"/>
  <c r="P21" i="32" s="1"/>
  <c r="P18" i="32"/>
  <c r="P19" i="32" s="1"/>
  <c r="P16" i="32"/>
  <c r="P17" i="32" s="1"/>
  <c r="P14" i="32"/>
  <c r="P15" i="32" s="1"/>
  <c r="P12" i="32"/>
  <c r="P13" i="32" s="1"/>
  <c r="P10" i="32"/>
  <c r="P11" i="32" s="1"/>
  <c r="P8" i="32"/>
  <c r="P9" i="32" s="1"/>
  <c r="P6" i="32"/>
  <c r="P7" i="32" s="1"/>
  <c r="H33" i="32"/>
  <c r="H34" i="32" s="1"/>
  <c r="H31" i="32"/>
  <c r="H32" i="32" s="1"/>
  <c r="H29" i="32"/>
  <c r="H30" i="32" s="1"/>
  <c r="H26" i="32"/>
  <c r="H27" i="32" s="1"/>
  <c r="H24" i="32"/>
  <c r="H25" i="32" s="1"/>
  <c r="H22" i="32"/>
  <c r="H23" i="32" s="1"/>
  <c r="H20" i="32"/>
  <c r="H21" i="32" s="1"/>
  <c r="H18" i="32"/>
  <c r="H19" i="32" s="1"/>
  <c r="H16" i="32"/>
  <c r="H17" i="32" s="1"/>
  <c r="H14" i="32"/>
  <c r="H15" i="32" s="1"/>
  <c r="H12" i="32"/>
  <c r="H13" i="32" s="1"/>
  <c r="H10" i="32"/>
  <c r="H11" i="32" s="1"/>
  <c r="H8" i="32"/>
  <c r="H9" i="32" s="1"/>
  <c r="H6" i="32"/>
  <c r="H7" i="32" s="1"/>
  <c r="P33" i="31"/>
  <c r="P34" i="31" s="1"/>
  <c r="P31" i="31"/>
  <c r="P32" i="31" s="1"/>
  <c r="P29" i="31"/>
  <c r="P30" i="31" s="1"/>
  <c r="P24" i="31"/>
  <c r="P25" i="31" s="1"/>
  <c r="P22" i="31"/>
  <c r="P23" i="31" s="1"/>
  <c r="P18" i="31"/>
  <c r="P19" i="31" s="1"/>
  <c r="P16" i="31"/>
  <c r="P17" i="31" s="1"/>
  <c r="P14" i="31"/>
  <c r="P15" i="31" s="1"/>
  <c r="P10" i="31"/>
  <c r="P11" i="31" s="1"/>
  <c r="P8" i="31"/>
  <c r="P9" i="31" s="1"/>
  <c r="P6" i="31"/>
  <c r="P7" i="31" s="1"/>
  <c r="H33" i="31"/>
  <c r="H34" i="31" s="1"/>
  <c r="H31" i="31"/>
  <c r="H32" i="31" s="1"/>
  <c r="H29" i="31"/>
  <c r="H30" i="31" s="1"/>
  <c r="H24" i="31"/>
  <c r="H25" i="31" s="1"/>
  <c r="H22" i="31"/>
  <c r="H23" i="31" s="1"/>
  <c r="H20" i="31"/>
  <c r="H21" i="31" s="1"/>
  <c r="H18" i="31"/>
  <c r="H19" i="31" s="1"/>
  <c r="H16" i="31"/>
  <c r="H17" i="31" s="1"/>
  <c r="H14" i="31"/>
  <c r="H15" i="31" s="1"/>
  <c r="H10" i="31"/>
  <c r="H11" i="31" s="1"/>
  <c r="H8" i="31"/>
  <c r="H9" i="31" s="1"/>
  <c r="H6" i="31"/>
  <c r="H7" i="31" s="1"/>
  <c r="P33" i="30"/>
  <c r="P34" i="30" s="1"/>
  <c r="P31" i="30"/>
  <c r="P32" i="30" s="1"/>
  <c r="P29" i="30"/>
  <c r="P30" i="30" s="1"/>
  <c r="P24" i="30"/>
  <c r="P25" i="30" s="1"/>
  <c r="P22" i="30"/>
  <c r="P23" i="30" s="1"/>
  <c r="P18" i="30"/>
  <c r="P19" i="30" s="1"/>
  <c r="P16" i="30"/>
  <c r="P17" i="30" s="1"/>
  <c r="P14" i="30"/>
  <c r="P15" i="30" s="1"/>
  <c r="P10" i="30"/>
  <c r="P11" i="30" s="1"/>
  <c r="P8" i="30"/>
  <c r="P9" i="30" s="1"/>
  <c r="P6" i="30"/>
  <c r="P7" i="30" s="1"/>
  <c r="H33" i="30"/>
  <c r="H34" i="30" s="1"/>
  <c r="H31" i="30"/>
  <c r="H32" i="30" s="1"/>
  <c r="H29" i="30"/>
  <c r="H30" i="30" s="1"/>
  <c r="H26" i="30"/>
  <c r="H27" i="30" s="1"/>
  <c r="H24" i="30"/>
  <c r="H25" i="30" s="1"/>
  <c r="H20" i="30"/>
  <c r="H21" i="30" s="1"/>
  <c r="H18" i="30"/>
  <c r="H19" i="30" s="1"/>
  <c r="H16" i="30"/>
  <c r="H17" i="30" s="1"/>
  <c r="H14" i="30"/>
  <c r="H15" i="30" s="1"/>
  <c r="H12" i="30"/>
  <c r="H13" i="30" s="1"/>
  <c r="H10" i="30"/>
  <c r="H11" i="30" s="1"/>
  <c r="H8" i="30"/>
  <c r="H9" i="30" s="1"/>
  <c r="H6" i="30"/>
  <c r="H7" i="30" s="1"/>
  <c r="P33" i="29"/>
  <c r="P34" i="29" s="1"/>
  <c r="P31" i="29"/>
  <c r="P32" i="29" s="1"/>
  <c r="P29" i="29"/>
  <c r="P30" i="29" s="1"/>
  <c r="P24" i="29"/>
  <c r="P25" i="29" s="1"/>
  <c r="P18" i="29"/>
  <c r="P19" i="29" s="1"/>
  <c r="P16" i="29"/>
  <c r="P17" i="29" s="1"/>
  <c r="P14" i="29"/>
  <c r="P15" i="29" s="1"/>
  <c r="P10" i="29"/>
  <c r="P11" i="29" s="1"/>
  <c r="P8" i="29"/>
  <c r="P9" i="29" s="1"/>
  <c r="P6" i="29"/>
  <c r="P7" i="29" s="1"/>
  <c r="H33" i="29"/>
  <c r="H34" i="29" s="1"/>
  <c r="H31" i="29"/>
  <c r="H32" i="29" s="1"/>
  <c r="H29" i="29"/>
  <c r="H30" i="29" s="1"/>
  <c r="H24" i="29"/>
  <c r="H25" i="29" s="1"/>
  <c r="H22" i="29"/>
  <c r="H23" i="29" s="1"/>
  <c r="H20" i="29"/>
  <c r="H21" i="29" s="1"/>
  <c r="H18" i="29"/>
  <c r="H19" i="29" s="1"/>
  <c r="H16" i="29"/>
  <c r="H17" i="29" s="1"/>
  <c r="H14" i="29"/>
  <c r="H15" i="29" s="1"/>
  <c r="H10" i="29"/>
  <c r="H11" i="29" s="1"/>
  <c r="H8" i="29"/>
  <c r="H9" i="29" s="1"/>
  <c r="H6" i="29"/>
  <c r="H7" i="29" s="1"/>
  <c r="P33" i="28"/>
  <c r="P34" i="28" s="1"/>
  <c r="P31" i="28"/>
  <c r="P32" i="28" s="1"/>
  <c r="P29" i="28"/>
  <c r="P30" i="28" s="1"/>
  <c r="P24" i="28"/>
  <c r="P25" i="28" s="1"/>
  <c r="P18" i="28"/>
  <c r="P19" i="28" s="1"/>
  <c r="P16" i="28"/>
  <c r="P17" i="28" s="1"/>
  <c r="P14" i="28"/>
  <c r="P15" i="28" s="1"/>
  <c r="P10" i="28"/>
  <c r="P11" i="28" s="1"/>
  <c r="P8" i="28"/>
  <c r="P9" i="28" s="1"/>
  <c r="P6" i="28"/>
  <c r="P7" i="28" s="1"/>
  <c r="H33" i="28"/>
  <c r="H34" i="28" s="1"/>
  <c r="H31" i="28"/>
  <c r="H32" i="28" s="1"/>
  <c r="H29" i="28"/>
  <c r="H30" i="28" s="1"/>
  <c r="H24" i="28"/>
  <c r="H25" i="28" s="1"/>
  <c r="H22" i="28"/>
  <c r="H23" i="28" s="1"/>
  <c r="H20" i="28"/>
  <c r="H21" i="28" s="1"/>
  <c r="H18" i="28"/>
  <c r="H19" i="28" s="1"/>
  <c r="H16" i="28"/>
  <c r="H17" i="28" s="1"/>
  <c r="H14" i="28"/>
  <c r="H15" i="28" s="1"/>
  <c r="H10" i="28"/>
  <c r="H11" i="28" s="1"/>
  <c r="H8" i="28"/>
  <c r="H9" i="28" s="1"/>
  <c r="H6" i="28"/>
  <c r="H7" i="28" s="1"/>
  <c r="P33" i="27"/>
  <c r="P34" i="27" s="1"/>
  <c r="P31" i="27"/>
  <c r="P32" i="27" s="1"/>
  <c r="P29" i="27"/>
  <c r="P30" i="27" s="1"/>
  <c r="P24" i="27"/>
  <c r="P25" i="27" s="1"/>
  <c r="P20" i="27"/>
  <c r="P21" i="27" s="1"/>
  <c r="P18" i="27"/>
  <c r="P19" i="27" s="1"/>
  <c r="P16" i="27"/>
  <c r="P17" i="27" s="1"/>
  <c r="P14" i="27"/>
  <c r="P15" i="27" s="1"/>
  <c r="P10" i="27"/>
  <c r="P11" i="27" s="1"/>
  <c r="P8" i="27"/>
  <c r="P9" i="27" s="1"/>
  <c r="P6" i="27"/>
  <c r="P7" i="27" s="1"/>
  <c r="H33" i="27"/>
  <c r="H34" i="27" s="1"/>
  <c r="H31" i="27"/>
  <c r="H32" i="27" s="1"/>
  <c r="H29" i="27"/>
  <c r="H30" i="27" s="1"/>
  <c r="H24" i="27"/>
  <c r="H25" i="27" s="1"/>
  <c r="H20" i="27"/>
  <c r="H21" i="27" s="1"/>
  <c r="H18" i="27"/>
  <c r="H19" i="27" s="1"/>
  <c r="H16" i="27"/>
  <c r="H17" i="27" s="1"/>
  <c r="H14" i="27"/>
  <c r="H15" i="27" s="1"/>
  <c r="H10" i="27"/>
  <c r="H11" i="27" s="1"/>
  <c r="H8" i="27"/>
  <c r="H9" i="27" s="1"/>
  <c r="H6" i="27"/>
  <c r="H7" i="27" s="1"/>
  <c r="P33" i="26"/>
  <c r="P34" i="26" s="1"/>
  <c r="P31" i="26"/>
  <c r="P32" i="26" s="1"/>
  <c r="P29" i="26"/>
  <c r="P30" i="26" s="1"/>
  <c r="P24" i="26"/>
  <c r="P25" i="26" s="1"/>
  <c r="P18" i="26"/>
  <c r="P19" i="26" s="1"/>
  <c r="P16" i="26"/>
  <c r="P17" i="26" s="1"/>
  <c r="P14" i="26"/>
  <c r="P15" i="26" s="1"/>
  <c r="P10" i="26"/>
  <c r="P11" i="26" s="1"/>
  <c r="P8" i="26"/>
  <c r="P9" i="26" s="1"/>
  <c r="P6" i="26"/>
  <c r="P7" i="26" s="1"/>
  <c r="H33" i="26"/>
  <c r="H34" i="26" s="1"/>
  <c r="H31" i="26"/>
  <c r="H32" i="26" s="1"/>
  <c r="H29" i="26"/>
  <c r="H30" i="26" s="1"/>
  <c r="H24" i="26"/>
  <c r="H25" i="26" s="1"/>
  <c r="H22" i="26"/>
  <c r="H23" i="26" s="1"/>
  <c r="H20" i="26"/>
  <c r="H21" i="26" s="1"/>
  <c r="H18" i="26"/>
  <c r="H19" i="26" s="1"/>
  <c r="H16" i="26"/>
  <c r="H17" i="26" s="1"/>
  <c r="H14" i="26"/>
  <c r="H15" i="26" s="1"/>
  <c r="H12" i="26"/>
  <c r="H13" i="26" s="1"/>
  <c r="H10" i="26"/>
  <c r="H11" i="26" s="1"/>
  <c r="H8" i="26"/>
  <c r="H9" i="26" s="1"/>
  <c r="H6" i="26"/>
  <c r="H7" i="26" s="1"/>
  <c r="P33" i="25"/>
  <c r="P34" i="25" s="1"/>
  <c r="P31" i="25"/>
  <c r="P32" i="25" s="1"/>
  <c r="P29" i="25"/>
  <c r="P30" i="25" s="1"/>
  <c r="P24" i="25"/>
  <c r="P25" i="25" s="1"/>
  <c r="P22" i="25"/>
  <c r="P23" i="25" s="1"/>
  <c r="P20" i="25"/>
  <c r="P21" i="25" s="1"/>
  <c r="P18" i="25"/>
  <c r="P19" i="25" s="1"/>
  <c r="P16" i="25"/>
  <c r="P17" i="25" s="1"/>
  <c r="P14" i="25"/>
  <c r="P15" i="25" s="1"/>
  <c r="P12" i="25"/>
  <c r="P13" i="25" s="1"/>
  <c r="P10" i="25"/>
  <c r="P11" i="25" s="1"/>
  <c r="P8" i="25"/>
  <c r="P9" i="25" s="1"/>
  <c r="P6" i="25"/>
  <c r="P7" i="25" s="1"/>
  <c r="H33" i="25"/>
  <c r="H34" i="25" s="1"/>
  <c r="H31" i="25"/>
  <c r="H32" i="25" s="1"/>
  <c r="H29" i="25"/>
  <c r="H30" i="25" s="1"/>
  <c r="H24" i="25"/>
  <c r="H25" i="25" s="1"/>
  <c r="H22" i="25"/>
  <c r="H23" i="25" s="1"/>
  <c r="H20" i="25"/>
  <c r="H21" i="25" s="1"/>
  <c r="H18" i="25"/>
  <c r="H19" i="25" s="1"/>
  <c r="H16" i="25"/>
  <c r="H17" i="25" s="1"/>
  <c r="H14" i="25"/>
  <c r="H15" i="25" s="1"/>
  <c r="H12" i="25"/>
  <c r="H13" i="25" s="1"/>
  <c r="H10" i="25"/>
  <c r="H11" i="25" s="1"/>
  <c r="H8" i="25"/>
  <c r="H9" i="25" s="1"/>
  <c r="H6" i="25"/>
  <c r="H7" i="25" s="1"/>
  <c r="P33" i="24"/>
  <c r="P34" i="24" s="1"/>
  <c r="P31" i="24"/>
  <c r="P32" i="24" s="1"/>
  <c r="P29" i="24"/>
  <c r="P30" i="24" s="1"/>
  <c r="P26" i="24"/>
  <c r="P27" i="24" s="1"/>
  <c r="P24" i="24"/>
  <c r="P25" i="24" s="1"/>
  <c r="P18" i="24"/>
  <c r="P19" i="24" s="1"/>
  <c r="P16" i="24"/>
  <c r="P17" i="24" s="1"/>
  <c r="P14" i="24"/>
  <c r="P15" i="24" s="1"/>
  <c r="P10" i="24"/>
  <c r="P11" i="24" s="1"/>
  <c r="P8" i="24"/>
  <c r="P9" i="24" s="1"/>
  <c r="P6" i="24"/>
  <c r="P7" i="24" s="1"/>
  <c r="H33" i="24"/>
  <c r="H34" i="24" s="1"/>
  <c r="H31" i="24"/>
  <c r="H32" i="24" s="1"/>
  <c r="H29" i="24"/>
  <c r="H30" i="24" s="1"/>
  <c r="H24" i="24"/>
  <c r="H25" i="24" s="1"/>
  <c r="H22" i="24"/>
  <c r="H23" i="24" s="1"/>
  <c r="H20" i="24"/>
  <c r="H21" i="24" s="1"/>
  <c r="H18" i="24"/>
  <c r="H19" i="24" s="1"/>
  <c r="H16" i="24"/>
  <c r="H17" i="24" s="1"/>
  <c r="H14" i="24"/>
  <c r="H15" i="24" s="1"/>
  <c r="H12" i="24"/>
  <c r="H13" i="24" s="1"/>
  <c r="H10" i="24"/>
  <c r="H11" i="24" s="1"/>
  <c r="H8" i="24"/>
  <c r="H9" i="24" s="1"/>
  <c r="H6" i="24"/>
  <c r="H7" i="24" s="1"/>
  <c r="P33" i="23"/>
  <c r="P34" i="23" s="1"/>
  <c r="P31" i="23"/>
  <c r="P32" i="23" s="1"/>
  <c r="P29" i="23"/>
  <c r="P30" i="23" s="1"/>
  <c r="P24" i="23"/>
  <c r="P25" i="23" s="1"/>
  <c r="P22" i="23"/>
  <c r="P23" i="23" s="1"/>
  <c r="P20" i="23"/>
  <c r="P21" i="23" s="1"/>
  <c r="P18" i="23"/>
  <c r="P19" i="23" s="1"/>
  <c r="P16" i="23"/>
  <c r="P17" i="23" s="1"/>
  <c r="P14" i="23"/>
  <c r="P15" i="23" s="1"/>
  <c r="P12" i="23"/>
  <c r="P13" i="23" s="1"/>
  <c r="P10" i="23"/>
  <c r="P11" i="23" s="1"/>
  <c r="P8" i="23"/>
  <c r="P9" i="23" s="1"/>
  <c r="P6" i="23"/>
  <c r="P7" i="23" s="1"/>
  <c r="H33" i="23"/>
  <c r="H34" i="23" s="1"/>
  <c r="H31" i="23"/>
  <c r="H32" i="23" s="1"/>
  <c r="H29" i="23"/>
  <c r="H30" i="23" s="1"/>
  <c r="H24" i="23"/>
  <c r="H25" i="23" s="1"/>
  <c r="H22" i="23"/>
  <c r="H23" i="23" s="1"/>
  <c r="H20" i="23"/>
  <c r="H21" i="23" s="1"/>
  <c r="H18" i="23"/>
  <c r="H19" i="23" s="1"/>
  <c r="H16" i="23"/>
  <c r="H17" i="23" s="1"/>
  <c r="H14" i="23"/>
  <c r="H15" i="23" s="1"/>
  <c r="H12" i="23"/>
  <c r="H13" i="23" s="1"/>
  <c r="H10" i="23"/>
  <c r="H11" i="23" s="1"/>
  <c r="H8" i="23"/>
  <c r="H9" i="23" s="1"/>
  <c r="H6" i="23"/>
  <c r="H7" i="23" s="1"/>
  <c r="P33" i="22"/>
  <c r="P34" i="22" s="1"/>
  <c r="P31" i="22"/>
  <c r="P32" i="22" s="1"/>
  <c r="P29" i="22"/>
  <c r="P30" i="22" s="1"/>
  <c r="P24" i="22"/>
  <c r="P25" i="22" s="1"/>
  <c r="P22" i="22"/>
  <c r="P23" i="22" s="1"/>
  <c r="P20" i="22"/>
  <c r="P21" i="22" s="1"/>
  <c r="P18" i="22"/>
  <c r="P19" i="22" s="1"/>
  <c r="P16" i="22"/>
  <c r="P17" i="22" s="1"/>
  <c r="P14" i="22"/>
  <c r="P15" i="22" s="1"/>
  <c r="P12" i="22"/>
  <c r="P13" i="22" s="1"/>
  <c r="P10" i="22"/>
  <c r="P11" i="22" s="1"/>
  <c r="P8" i="22"/>
  <c r="P9" i="22" s="1"/>
  <c r="P6" i="22"/>
  <c r="P7" i="22" s="1"/>
  <c r="H33" i="22"/>
  <c r="H34" i="22" s="1"/>
  <c r="H31" i="22"/>
  <c r="H32" i="22" s="1"/>
  <c r="H29" i="22"/>
  <c r="H30" i="22" s="1"/>
  <c r="H24" i="22"/>
  <c r="H25" i="22" s="1"/>
  <c r="H22" i="22"/>
  <c r="H23" i="22" s="1"/>
  <c r="H20" i="22"/>
  <c r="H21" i="22" s="1"/>
  <c r="H18" i="22"/>
  <c r="H19" i="22" s="1"/>
  <c r="H16" i="22"/>
  <c r="H17" i="22" s="1"/>
  <c r="H14" i="22"/>
  <c r="H15" i="22" s="1"/>
  <c r="H12" i="22"/>
  <c r="H13" i="22" s="1"/>
  <c r="H10" i="22"/>
  <c r="H11" i="22" s="1"/>
  <c r="H8" i="22"/>
  <c r="H9" i="22" s="1"/>
  <c r="H6" i="22"/>
  <c r="H7" i="22" s="1"/>
  <c r="P33" i="21"/>
  <c r="P34" i="21" s="1"/>
  <c r="P31" i="21"/>
  <c r="P32" i="21" s="1"/>
  <c r="P29" i="21"/>
  <c r="P30" i="21" s="1"/>
  <c r="P24" i="21"/>
  <c r="P25" i="21" s="1"/>
  <c r="P22" i="21"/>
  <c r="P23" i="21" s="1"/>
  <c r="P20" i="21"/>
  <c r="P21" i="21" s="1"/>
  <c r="P18" i="21"/>
  <c r="P19" i="21" s="1"/>
  <c r="P16" i="21"/>
  <c r="P17" i="21" s="1"/>
  <c r="P14" i="21"/>
  <c r="P15" i="21" s="1"/>
  <c r="P12" i="21"/>
  <c r="P13" i="21" s="1"/>
  <c r="P10" i="21"/>
  <c r="P11" i="21" s="1"/>
  <c r="P8" i="21"/>
  <c r="P9" i="21" s="1"/>
  <c r="P6" i="21"/>
  <c r="P7" i="21" s="1"/>
  <c r="H33" i="21"/>
  <c r="H34" i="21" s="1"/>
  <c r="H31" i="21"/>
  <c r="H32" i="21" s="1"/>
  <c r="H29" i="21"/>
  <c r="H30" i="21" s="1"/>
  <c r="H24" i="21"/>
  <c r="H25" i="21" s="1"/>
  <c r="H22" i="21"/>
  <c r="H23" i="21" s="1"/>
  <c r="H20" i="21"/>
  <c r="H21" i="21" s="1"/>
  <c r="H18" i="21"/>
  <c r="H19" i="21" s="1"/>
  <c r="H16" i="21"/>
  <c r="H17" i="21" s="1"/>
  <c r="H14" i="21"/>
  <c r="H15" i="21" s="1"/>
  <c r="H12" i="21"/>
  <c r="H13" i="21" s="1"/>
  <c r="H10" i="21"/>
  <c r="H11" i="21" s="1"/>
  <c r="H8" i="21"/>
  <c r="H9" i="21" s="1"/>
  <c r="H6" i="21"/>
  <c r="H7" i="21" s="1"/>
  <c r="P33" i="20"/>
  <c r="P34" i="20" s="1"/>
  <c r="P31" i="20"/>
  <c r="P32" i="20" s="1"/>
  <c r="P29" i="20"/>
  <c r="P30" i="20" s="1"/>
  <c r="P26" i="20"/>
  <c r="P27" i="20" s="1"/>
  <c r="P24" i="20"/>
  <c r="P25" i="20" s="1"/>
  <c r="P22" i="20"/>
  <c r="P23" i="20" s="1"/>
  <c r="P20" i="20"/>
  <c r="P21" i="20" s="1"/>
  <c r="P18" i="20"/>
  <c r="P19" i="20" s="1"/>
  <c r="P16" i="20"/>
  <c r="P17" i="20" s="1"/>
  <c r="P14" i="20"/>
  <c r="P15" i="20" s="1"/>
  <c r="P12" i="20"/>
  <c r="P13" i="20" s="1"/>
  <c r="P10" i="20"/>
  <c r="P11" i="20" s="1"/>
  <c r="P8" i="20"/>
  <c r="P9" i="20" s="1"/>
  <c r="P6" i="20"/>
  <c r="P7" i="20" s="1"/>
  <c r="H33" i="20"/>
  <c r="H34" i="20" s="1"/>
  <c r="H31" i="20"/>
  <c r="H32" i="20" s="1"/>
  <c r="H29" i="20"/>
  <c r="H30" i="20" s="1"/>
  <c r="H24" i="20"/>
  <c r="H25" i="20" s="1"/>
  <c r="H22" i="20"/>
  <c r="H23" i="20" s="1"/>
  <c r="H20" i="20"/>
  <c r="H21" i="20" s="1"/>
  <c r="H18" i="20"/>
  <c r="H19" i="20" s="1"/>
  <c r="H16" i="20"/>
  <c r="H17" i="20" s="1"/>
  <c r="H14" i="20"/>
  <c r="H15" i="20" s="1"/>
  <c r="H12" i="20"/>
  <c r="H13" i="20" s="1"/>
  <c r="H10" i="20"/>
  <c r="H11" i="20" s="1"/>
  <c r="H8" i="20"/>
  <c r="H9" i="20" s="1"/>
  <c r="H6" i="20"/>
  <c r="H7" i="20" s="1"/>
  <c r="P33" i="19"/>
  <c r="P34" i="19" s="1"/>
  <c r="P31" i="19"/>
  <c r="P32" i="19" s="1"/>
  <c r="P29" i="19"/>
  <c r="P30" i="19" s="1"/>
  <c r="P24" i="19"/>
  <c r="P25" i="19" s="1"/>
  <c r="P22" i="19"/>
  <c r="P23" i="19" s="1"/>
  <c r="P20" i="19"/>
  <c r="P21" i="19" s="1"/>
  <c r="P18" i="19"/>
  <c r="P19" i="19" s="1"/>
  <c r="P16" i="19"/>
  <c r="P17" i="19" s="1"/>
  <c r="P14" i="19"/>
  <c r="P15" i="19" s="1"/>
  <c r="P12" i="19"/>
  <c r="P13" i="19" s="1"/>
  <c r="P10" i="19"/>
  <c r="P11" i="19" s="1"/>
  <c r="P8" i="19"/>
  <c r="P9" i="19" s="1"/>
  <c r="P6" i="19"/>
  <c r="P7" i="19" s="1"/>
  <c r="H33" i="19"/>
  <c r="H34" i="19" s="1"/>
  <c r="H31" i="19"/>
  <c r="H32" i="19" s="1"/>
  <c r="H29" i="19"/>
  <c r="H30" i="19" s="1"/>
  <c r="H24" i="19"/>
  <c r="H25" i="19" s="1"/>
  <c r="H22" i="19"/>
  <c r="H23" i="19" s="1"/>
  <c r="H20" i="19"/>
  <c r="H21" i="19" s="1"/>
  <c r="H18" i="19"/>
  <c r="H19" i="19" s="1"/>
  <c r="H16" i="19"/>
  <c r="H17" i="19" s="1"/>
  <c r="H14" i="19"/>
  <c r="H15" i="19" s="1"/>
  <c r="H12" i="19"/>
  <c r="H13" i="19" s="1"/>
  <c r="H10" i="19"/>
  <c r="H11" i="19" s="1"/>
  <c r="H8" i="19"/>
  <c r="H9" i="19" s="1"/>
  <c r="H6" i="19"/>
  <c r="H7" i="19" s="1"/>
  <c r="P33" i="18"/>
  <c r="P34" i="18" s="1"/>
  <c r="P31" i="18"/>
  <c r="P32" i="18" s="1"/>
  <c r="P29" i="18"/>
  <c r="P30" i="18" s="1"/>
  <c r="P26" i="18"/>
  <c r="P27" i="18" s="1"/>
  <c r="P24" i="18"/>
  <c r="P25" i="18" s="1"/>
  <c r="P22" i="18"/>
  <c r="P23" i="18" s="1"/>
  <c r="P20" i="18"/>
  <c r="P21" i="18" s="1"/>
  <c r="P18" i="18"/>
  <c r="P19" i="18" s="1"/>
  <c r="P16" i="18"/>
  <c r="P17" i="18" s="1"/>
  <c r="P14" i="18"/>
  <c r="P15" i="18" s="1"/>
  <c r="P12" i="18"/>
  <c r="P13" i="18" s="1"/>
  <c r="P10" i="18"/>
  <c r="P11" i="18" s="1"/>
  <c r="P8" i="18"/>
  <c r="P9" i="18" s="1"/>
  <c r="P6" i="18"/>
  <c r="P7" i="18" s="1"/>
  <c r="H33" i="18"/>
  <c r="H34" i="18" s="1"/>
  <c r="H31" i="18"/>
  <c r="H32" i="18" s="1"/>
  <c r="H29" i="18"/>
  <c r="H30" i="18" s="1"/>
  <c r="H26" i="18"/>
  <c r="H27" i="18" s="1"/>
  <c r="H24" i="18"/>
  <c r="H25" i="18" s="1"/>
  <c r="H22" i="18"/>
  <c r="H23" i="18" s="1"/>
  <c r="H20" i="18"/>
  <c r="H21" i="18" s="1"/>
  <c r="H18" i="18"/>
  <c r="H19" i="18" s="1"/>
  <c r="H16" i="18"/>
  <c r="H17" i="18" s="1"/>
  <c r="H14" i="18"/>
  <c r="H15" i="18" s="1"/>
  <c r="H12" i="18"/>
  <c r="H13" i="18" s="1"/>
  <c r="H10" i="18"/>
  <c r="H11" i="18" s="1"/>
  <c r="H8" i="18"/>
  <c r="H9" i="18" s="1"/>
  <c r="H6" i="18"/>
  <c r="H7" i="18" s="1"/>
  <c r="P33" i="17"/>
  <c r="P34" i="17" s="1"/>
  <c r="P31" i="17"/>
  <c r="P32" i="17" s="1"/>
  <c r="P29" i="17"/>
  <c r="P30" i="17" s="1"/>
  <c r="P24" i="17"/>
  <c r="P25" i="17" s="1"/>
  <c r="P22" i="17"/>
  <c r="P23" i="17" s="1"/>
  <c r="P20" i="17"/>
  <c r="P21" i="17" s="1"/>
  <c r="P18" i="17"/>
  <c r="P19" i="17" s="1"/>
  <c r="P16" i="17"/>
  <c r="P17" i="17" s="1"/>
  <c r="P14" i="17"/>
  <c r="P15" i="17" s="1"/>
  <c r="P12" i="17"/>
  <c r="P13" i="17" s="1"/>
  <c r="P10" i="17"/>
  <c r="P11" i="17" s="1"/>
  <c r="P8" i="17"/>
  <c r="P9" i="17" s="1"/>
  <c r="P6" i="17"/>
  <c r="P7" i="17" s="1"/>
  <c r="H33" i="17"/>
  <c r="H34" i="17" s="1"/>
  <c r="H31" i="17"/>
  <c r="H32" i="17" s="1"/>
  <c r="H29" i="17"/>
  <c r="H30" i="17" s="1"/>
  <c r="H24" i="17"/>
  <c r="H25" i="17" s="1"/>
  <c r="H22" i="17"/>
  <c r="H23" i="17" s="1"/>
  <c r="H18" i="17"/>
  <c r="H19" i="17" s="1"/>
  <c r="H16" i="17"/>
  <c r="H17" i="17" s="1"/>
  <c r="H14" i="17"/>
  <c r="H15" i="17" s="1"/>
  <c r="H12" i="17"/>
  <c r="H13" i="17" s="1"/>
  <c r="H10" i="17"/>
  <c r="H11" i="17" s="1"/>
  <c r="H8" i="17"/>
  <c r="H9" i="17" s="1"/>
  <c r="H6" i="17"/>
  <c r="H7" i="17" s="1"/>
  <c r="P33" i="16"/>
  <c r="P34" i="16" s="1"/>
  <c r="P31" i="16"/>
  <c r="P32" i="16" s="1"/>
  <c r="P29" i="16"/>
  <c r="P30" i="16" s="1"/>
  <c r="P24" i="16"/>
  <c r="P25" i="16" s="1"/>
  <c r="P22" i="16"/>
  <c r="P23" i="16" s="1"/>
  <c r="P18" i="16"/>
  <c r="P19" i="16" s="1"/>
  <c r="P16" i="16"/>
  <c r="P17" i="16" s="1"/>
  <c r="P14" i="16"/>
  <c r="P15" i="16" s="1"/>
  <c r="P12" i="16"/>
  <c r="P13" i="16" s="1"/>
  <c r="P10" i="16"/>
  <c r="P11" i="16" s="1"/>
  <c r="P8" i="16"/>
  <c r="P9" i="16" s="1"/>
  <c r="P6" i="16"/>
  <c r="P7" i="16" s="1"/>
  <c r="H33" i="16"/>
  <c r="H34" i="16" s="1"/>
  <c r="H31" i="16"/>
  <c r="H32" i="16" s="1"/>
  <c r="H29" i="16"/>
  <c r="H30" i="16" s="1"/>
  <c r="H24" i="16"/>
  <c r="H25" i="16" s="1"/>
  <c r="H22" i="16"/>
  <c r="H23" i="16" s="1"/>
  <c r="H20" i="16"/>
  <c r="H21" i="16" s="1"/>
  <c r="H18" i="16"/>
  <c r="H19" i="16" s="1"/>
  <c r="H16" i="16"/>
  <c r="H17" i="16" s="1"/>
  <c r="H14" i="16"/>
  <c r="H15" i="16" s="1"/>
  <c r="H12" i="16"/>
  <c r="H13" i="16" s="1"/>
  <c r="H10" i="16"/>
  <c r="H11" i="16" s="1"/>
  <c r="H8" i="16"/>
  <c r="H9" i="16" s="1"/>
  <c r="H6" i="16"/>
  <c r="H7" i="16" s="1"/>
  <c r="P33" i="15"/>
  <c r="P34" i="15" s="1"/>
  <c r="P31" i="15"/>
  <c r="P32" i="15" s="1"/>
  <c r="P29" i="15"/>
  <c r="P30" i="15" s="1"/>
  <c r="P26" i="15"/>
  <c r="P27" i="15" s="1"/>
  <c r="P24" i="15"/>
  <c r="P25" i="15" s="1"/>
  <c r="P22" i="15"/>
  <c r="P23" i="15" s="1"/>
  <c r="P20" i="15"/>
  <c r="P21" i="15" s="1"/>
  <c r="P18" i="15"/>
  <c r="P19" i="15" s="1"/>
  <c r="P16" i="15"/>
  <c r="P17" i="15" s="1"/>
  <c r="P14" i="15"/>
  <c r="P15" i="15" s="1"/>
  <c r="P12" i="15"/>
  <c r="P13" i="15" s="1"/>
  <c r="P10" i="15"/>
  <c r="P11" i="15" s="1"/>
  <c r="P8" i="15"/>
  <c r="P9" i="15" s="1"/>
  <c r="P6" i="15"/>
  <c r="P7" i="15" s="1"/>
  <c r="H33" i="15"/>
  <c r="H34" i="15" s="1"/>
  <c r="H31" i="15"/>
  <c r="H32" i="15" s="1"/>
  <c r="H29" i="15"/>
  <c r="H30" i="15" s="1"/>
  <c r="H26" i="15"/>
  <c r="H27" i="15" s="1"/>
  <c r="H24" i="15"/>
  <c r="H25" i="15" s="1"/>
  <c r="H22" i="15"/>
  <c r="H23" i="15" s="1"/>
  <c r="H20" i="15"/>
  <c r="H21" i="15" s="1"/>
  <c r="H18" i="15"/>
  <c r="H19" i="15" s="1"/>
  <c r="H16" i="15"/>
  <c r="H17" i="15" s="1"/>
  <c r="H14" i="15"/>
  <c r="H15" i="15" s="1"/>
  <c r="H12" i="15"/>
  <c r="H13" i="15" s="1"/>
  <c r="H10" i="15"/>
  <c r="H11" i="15" s="1"/>
  <c r="H8" i="15"/>
  <c r="H9" i="15" s="1"/>
  <c r="H6" i="15"/>
  <c r="H7" i="15" s="1"/>
  <c r="P33" i="14"/>
  <c r="P34" i="14" s="1"/>
  <c r="P31" i="14"/>
  <c r="P32" i="14" s="1"/>
  <c r="P29" i="14"/>
  <c r="P30" i="14" s="1"/>
  <c r="P26" i="14"/>
  <c r="P27" i="14" s="1"/>
  <c r="P24" i="14"/>
  <c r="P25" i="14" s="1"/>
  <c r="P22" i="14"/>
  <c r="P23" i="14" s="1"/>
  <c r="P20" i="14"/>
  <c r="P21" i="14" s="1"/>
  <c r="P18" i="14"/>
  <c r="P19" i="14" s="1"/>
  <c r="P16" i="14"/>
  <c r="P17" i="14" s="1"/>
  <c r="P14" i="14"/>
  <c r="P15" i="14" s="1"/>
  <c r="P12" i="14"/>
  <c r="P13" i="14" s="1"/>
  <c r="P10" i="14"/>
  <c r="P11" i="14" s="1"/>
  <c r="P8" i="14"/>
  <c r="P9" i="14" s="1"/>
  <c r="P6" i="14"/>
  <c r="P7" i="14" s="1"/>
  <c r="H33" i="14"/>
  <c r="H34" i="14" s="1"/>
  <c r="H31" i="14"/>
  <c r="H32" i="14" s="1"/>
  <c r="H29" i="14"/>
  <c r="H30" i="14" s="1"/>
  <c r="H26" i="14"/>
  <c r="H27" i="14" s="1"/>
  <c r="H24" i="14"/>
  <c r="H25" i="14" s="1"/>
  <c r="H22" i="14"/>
  <c r="H23" i="14" s="1"/>
  <c r="H20" i="14"/>
  <c r="H21" i="14" s="1"/>
  <c r="H18" i="14"/>
  <c r="H19" i="14" s="1"/>
  <c r="H16" i="14"/>
  <c r="H17" i="14" s="1"/>
  <c r="H14" i="14"/>
  <c r="H15" i="14" s="1"/>
  <c r="H12" i="14"/>
  <c r="H13" i="14" s="1"/>
  <c r="H10" i="14"/>
  <c r="H11" i="14" s="1"/>
  <c r="H8" i="14"/>
  <c r="H9" i="14" s="1"/>
  <c r="H6" i="14"/>
  <c r="H7" i="14" s="1"/>
  <c r="P33" i="13"/>
  <c r="P34" i="13" s="1"/>
  <c r="P31" i="13"/>
  <c r="P32" i="13" s="1"/>
  <c r="P29" i="13"/>
  <c r="P30" i="13" s="1"/>
  <c r="P24" i="13"/>
  <c r="P25" i="13" s="1"/>
  <c r="P22" i="13"/>
  <c r="P23" i="13" s="1"/>
  <c r="P20" i="13"/>
  <c r="P21" i="13" s="1"/>
  <c r="P18" i="13"/>
  <c r="P19" i="13" s="1"/>
  <c r="P16" i="13"/>
  <c r="P17" i="13" s="1"/>
  <c r="P14" i="13"/>
  <c r="P15" i="13" s="1"/>
  <c r="P12" i="13"/>
  <c r="P13" i="13" s="1"/>
  <c r="P10" i="13"/>
  <c r="P11" i="13" s="1"/>
  <c r="P8" i="13"/>
  <c r="P9" i="13" s="1"/>
  <c r="P6" i="13"/>
  <c r="P7" i="13" s="1"/>
  <c r="H33" i="13"/>
  <c r="H34" i="13" s="1"/>
  <c r="H31" i="13"/>
  <c r="H32" i="13" s="1"/>
  <c r="H29" i="13"/>
  <c r="H30" i="13" s="1"/>
  <c r="H26" i="13"/>
  <c r="H27" i="13" s="1"/>
  <c r="H24" i="13"/>
  <c r="H25" i="13" s="1"/>
  <c r="H22" i="13"/>
  <c r="H23" i="13" s="1"/>
  <c r="H20" i="13"/>
  <c r="H21" i="13" s="1"/>
  <c r="H18" i="13"/>
  <c r="H19" i="13" s="1"/>
  <c r="H16" i="13"/>
  <c r="H17" i="13" s="1"/>
  <c r="H14" i="13"/>
  <c r="H15" i="13" s="1"/>
  <c r="H12" i="13"/>
  <c r="H13" i="13" s="1"/>
  <c r="H10" i="13"/>
  <c r="H11" i="13" s="1"/>
  <c r="H8" i="13"/>
  <c r="H9" i="13" s="1"/>
  <c r="H6" i="13"/>
  <c r="H7" i="13" s="1"/>
  <c r="P6" i="12"/>
  <c r="P33" i="12"/>
  <c r="P34" i="12" s="1"/>
  <c r="P31" i="12"/>
  <c r="P32" i="12" s="1"/>
  <c r="P29" i="12"/>
  <c r="P30" i="12" s="1"/>
  <c r="P24" i="12"/>
  <c r="P25" i="12" s="1"/>
  <c r="P22" i="12"/>
  <c r="P23" i="12" s="1"/>
  <c r="P18" i="12"/>
  <c r="P19" i="12" s="1"/>
  <c r="P16" i="12"/>
  <c r="P17" i="12" s="1"/>
  <c r="P14" i="12"/>
  <c r="P15" i="12" s="1"/>
  <c r="P12" i="12"/>
  <c r="P13" i="12" s="1"/>
  <c r="P10" i="12"/>
  <c r="P11" i="12" s="1"/>
  <c r="P8" i="12"/>
  <c r="P9" i="12" s="1"/>
  <c r="P7" i="12"/>
  <c r="H33" i="12"/>
  <c r="H34" i="12" s="1"/>
  <c r="H31" i="12"/>
  <c r="H32" i="12" s="1"/>
  <c r="H29" i="12"/>
  <c r="H30" i="12" s="1"/>
  <c r="H26" i="12"/>
  <c r="H27" i="12" s="1"/>
  <c r="H24" i="12"/>
  <c r="H25" i="12" s="1"/>
  <c r="H22" i="12"/>
  <c r="H23" i="12" s="1"/>
  <c r="H20" i="12"/>
  <c r="H21" i="12" s="1"/>
  <c r="H18" i="12"/>
  <c r="H19" i="12" s="1"/>
  <c r="H16" i="12"/>
  <c r="H17" i="12" s="1"/>
  <c r="H14" i="12"/>
  <c r="H15" i="12" s="1"/>
  <c r="H12" i="12"/>
  <c r="H13" i="12" s="1"/>
  <c r="H10" i="12"/>
  <c r="H11" i="12" s="1"/>
  <c r="H8" i="12"/>
  <c r="H9" i="12" s="1"/>
  <c r="H6" i="12"/>
  <c r="H7" i="12" s="1"/>
  <c r="H6" i="11"/>
  <c r="H31" i="11"/>
  <c r="H29" i="11"/>
  <c r="H27" i="11"/>
  <c r="H24" i="11"/>
  <c r="H22" i="11"/>
  <c r="H20" i="11"/>
  <c r="H18" i="11"/>
  <c r="H16" i="11"/>
  <c r="H14" i="11"/>
  <c r="H12" i="11"/>
  <c r="H10" i="11"/>
  <c r="H8" i="11"/>
  <c r="H4" i="11"/>
  <c r="V31" i="10"/>
  <c r="V32" i="10" s="1"/>
  <c r="V29" i="10"/>
  <c r="V30" i="10" s="1"/>
  <c r="V27" i="10"/>
  <c r="V28" i="10" s="1"/>
  <c r="V24" i="10"/>
  <c r="V25" i="10" s="1"/>
  <c r="V22" i="10"/>
  <c r="V23" i="10" s="1"/>
  <c r="V20" i="10"/>
  <c r="V21" i="10" s="1"/>
  <c r="V18" i="10"/>
  <c r="V19" i="10" s="1"/>
  <c r="V16" i="10"/>
  <c r="V17" i="10" s="1"/>
  <c r="V14" i="10"/>
  <c r="V15" i="10" s="1"/>
  <c r="V12" i="10"/>
  <c r="V13" i="10" s="1"/>
  <c r="V10" i="10"/>
  <c r="V11" i="10" s="1"/>
  <c r="V8" i="10"/>
  <c r="V9" i="10" s="1"/>
  <c r="V6" i="10"/>
  <c r="V7" i="10" s="1"/>
  <c r="V4" i="10"/>
  <c r="V5" i="10" s="1"/>
  <c r="D6" i="9"/>
  <c r="C6" i="9"/>
  <c r="U4" i="8"/>
  <c r="U31" i="8"/>
  <c r="U32" i="8" s="1"/>
  <c r="U29" i="8"/>
  <c r="U30" i="8" s="1"/>
  <c r="U27" i="8"/>
  <c r="U28" i="8" s="1"/>
  <c r="U24" i="8"/>
  <c r="U25" i="8" s="1"/>
  <c r="U22" i="8"/>
  <c r="U23" i="8" s="1"/>
  <c r="U20" i="8"/>
  <c r="U21" i="8" s="1"/>
  <c r="U18" i="8"/>
  <c r="U19" i="8" s="1"/>
  <c r="U16" i="8"/>
  <c r="U17" i="8" s="1"/>
  <c r="U14" i="8"/>
  <c r="U15" i="8" s="1"/>
  <c r="U12" i="8"/>
  <c r="U13" i="8" s="1"/>
  <c r="U10" i="8"/>
  <c r="U11" i="8" s="1"/>
  <c r="U8" i="8"/>
  <c r="U9" i="8" s="1"/>
  <c r="U6" i="8"/>
  <c r="U7" i="8" s="1"/>
  <c r="U5" i="8"/>
  <c r="N31" i="8"/>
  <c r="N32" i="8" s="1"/>
  <c r="N29" i="8"/>
  <c r="N30" i="8" s="1"/>
  <c r="N27" i="8"/>
  <c r="N28" i="8" s="1"/>
  <c r="N24" i="8"/>
  <c r="N25" i="8" s="1"/>
  <c r="N16" i="8"/>
  <c r="N17" i="8" s="1"/>
  <c r="N12" i="8"/>
  <c r="N13" i="8" s="1"/>
  <c r="N8" i="8"/>
  <c r="N9" i="8" s="1"/>
  <c r="N6" i="8"/>
  <c r="N7" i="8" s="1"/>
  <c r="N4" i="8"/>
  <c r="N5" i="8" s="1"/>
  <c r="G31" i="8"/>
  <c r="G29" i="8"/>
  <c r="G24" i="8"/>
  <c r="G6" i="8"/>
  <c r="G4" i="8"/>
  <c r="U22" i="7"/>
  <c r="U23" i="7" s="1"/>
  <c r="U4" i="7"/>
  <c r="U5" i="7" s="1"/>
  <c r="O31" i="7"/>
  <c r="O29" i="7"/>
  <c r="O27" i="7"/>
  <c r="O16" i="7"/>
  <c r="O14" i="7"/>
  <c r="O8" i="7"/>
  <c r="O4" i="7"/>
  <c r="O31" i="6"/>
  <c r="O22" i="6"/>
  <c r="O4" i="6"/>
  <c r="E6" i="9" l="1"/>
  <c r="H29" i="6"/>
  <c r="H10" i="6"/>
  <c r="H4" i="6"/>
  <c r="N27" i="5"/>
  <c r="N18" i="5"/>
  <c r="N6" i="5"/>
  <c r="N4" i="5"/>
  <c r="J31" i="3" l="1"/>
  <c r="J29" i="3"/>
  <c r="J27" i="3"/>
  <c r="J22" i="3"/>
  <c r="J20" i="3"/>
  <c r="J8" i="3"/>
  <c r="J6" i="3"/>
  <c r="J4" i="3"/>
  <c r="S31" i="2"/>
  <c r="S29" i="2"/>
  <c r="S4" i="2"/>
  <c r="U4" i="1"/>
  <c r="F32" i="1"/>
  <c r="F23" i="1"/>
  <c r="F4" i="1"/>
  <c r="F5" i="1" s="1"/>
  <c r="E13" i="1"/>
  <c r="E7" i="11"/>
  <c r="F7" i="11"/>
  <c r="E9" i="11"/>
  <c r="F9" i="11"/>
  <c r="E11" i="11"/>
  <c r="F11" i="11"/>
  <c r="E13" i="11"/>
  <c r="F13" i="11"/>
  <c r="E15" i="11"/>
  <c r="F15" i="11"/>
  <c r="E7" i="8"/>
  <c r="F7" i="8"/>
  <c r="E9" i="8"/>
  <c r="F9" i="8"/>
  <c r="F11" i="8"/>
  <c r="E13" i="8"/>
  <c r="F13" i="8"/>
  <c r="E15" i="8"/>
  <c r="F15" i="8"/>
  <c r="E8" i="7"/>
  <c r="E9" i="7" s="1"/>
  <c r="E12" i="7"/>
  <c r="E13" i="7" s="1"/>
  <c r="E7" i="6"/>
  <c r="F7" i="6"/>
  <c r="E9" i="6"/>
  <c r="F9" i="6"/>
  <c r="E11" i="6"/>
  <c r="F11" i="6"/>
  <c r="E13" i="6"/>
  <c r="F13" i="6"/>
  <c r="E15" i="6"/>
  <c r="F15" i="6"/>
  <c r="E7" i="3"/>
  <c r="F7" i="3"/>
  <c r="E9" i="3"/>
  <c r="F9" i="3"/>
  <c r="E11" i="3"/>
  <c r="F11" i="3"/>
  <c r="E13" i="3"/>
  <c r="F13" i="3"/>
  <c r="E15" i="3"/>
  <c r="F15" i="3"/>
  <c r="E6" i="2"/>
  <c r="E7" i="2"/>
  <c r="E8" i="2"/>
  <c r="E9" i="2" s="1"/>
  <c r="E10" i="2"/>
  <c r="E11" i="2" s="1"/>
  <c r="E12" i="2"/>
  <c r="E13" i="2"/>
  <c r="E14" i="2"/>
  <c r="E15" i="2"/>
  <c r="T8" i="6"/>
  <c r="T12" i="6"/>
  <c r="T16" i="6"/>
  <c r="T20" i="6"/>
  <c r="T22" i="6"/>
  <c r="E22" i="7"/>
  <c r="E24" i="7"/>
  <c r="T27" i="6"/>
  <c r="E27" i="7"/>
  <c r="T29" i="6"/>
  <c r="E29" i="7"/>
  <c r="T31" i="6"/>
  <c r="E31" i="7"/>
  <c r="K33" i="57"/>
  <c r="C34" i="61"/>
  <c r="I34" i="62"/>
  <c r="S33" i="63"/>
  <c r="C34" i="63"/>
  <c r="Q34" i="67"/>
  <c r="P33" i="68"/>
  <c r="K33" i="68"/>
  <c r="T33" i="69"/>
  <c r="K34" i="12"/>
  <c r="C34" i="12"/>
  <c r="K34" i="16"/>
  <c r="K32" i="24"/>
  <c r="K32" i="25"/>
  <c r="K32" i="26"/>
  <c r="K32" i="27"/>
  <c r="K32" i="29"/>
  <c r="K32" i="30"/>
  <c r="K32" i="32"/>
  <c r="K32" i="33"/>
  <c r="K32" i="34"/>
  <c r="K32" i="35"/>
  <c r="K32" i="36"/>
  <c r="K32" i="38"/>
  <c r="K32" i="40"/>
  <c r="K32" i="41"/>
  <c r="K32" i="43"/>
  <c r="K32" i="44"/>
  <c r="K32" i="45"/>
  <c r="K32" i="46"/>
  <c r="C31" i="52"/>
  <c r="K31" i="57"/>
  <c r="S31" i="63"/>
  <c r="P31" i="68"/>
  <c r="K31" i="68"/>
  <c r="T31" i="69"/>
  <c r="K32" i="17"/>
  <c r="K32" i="19"/>
  <c r="K32" i="22"/>
  <c r="K32" i="23"/>
  <c r="C29" i="52"/>
  <c r="K29" i="57"/>
  <c r="I30" i="60"/>
  <c r="C29" i="62"/>
  <c r="S29" i="63"/>
  <c r="C30" i="66"/>
  <c r="P29" i="68"/>
  <c r="K29" i="68"/>
  <c r="T29" i="69"/>
  <c r="K27" i="24"/>
  <c r="K27" i="26"/>
  <c r="K27" i="30"/>
  <c r="K27" i="32"/>
  <c r="K27" i="35"/>
  <c r="K27" i="36"/>
  <c r="K27" i="37"/>
  <c r="K27" i="46"/>
  <c r="C26" i="52"/>
  <c r="S26" i="63"/>
  <c r="P26" i="65"/>
  <c r="P26" i="66"/>
  <c r="K26" i="68"/>
  <c r="C27" i="16"/>
  <c r="K27" i="18"/>
  <c r="K27" i="19"/>
  <c r="K24" i="56"/>
  <c r="K24" i="57"/>
  <c r="C25" i="61"/>
  <c r="I25" i="62"/>
  <c r="S24" i="63"/>
  <c r="Q25" i="67"/>
  <c r="P24" i="68"/>
  <c r="K24" i="68"/>
  <c r="T24" i="69"/>
  <c r="K25" i="12"/>
  <c r="K23" i="24"/>
  <c r="K23" i="28"/>
  <c r="K23" i="30"/>
  <c r="K23" i="32"/>
  <c r="K23" i="33"/>
  <c r="K23" i="35"/>
  <c r="K23" i="36"/>
  <c r="K23" i="37"/>
  <c r="K23" i="39"/>
  <c r="K23" i="40"/>
  <c r="K23" i="42"/>
  <c r="K23" i="43"/>
  <c r="K23" i="44"/>
  <c r="K23" i="46"/>
  <c r="K23" i="47"/>
  <c r="C22" i="52"/>
  <c r="S22" i="63"/>
  <c r="P22" i="68"/>
  <c r="K22" i="68"/>
  <c r="T22" i="69"/>
  <c r="K23" i="14"/>
  <c r="C20" i="62"/>
  <c r="S20" i="63"/>
  <c r="O20" i="64"/>
  <c r="C21" i="66"/>
  <c r="T20" i="69"/>
  <c r="K19" i="18"/>
  <c r="K19" i="19"/>
  <c r="K19" i="23"/>
  <c r="K19" i="24"/>
  <c r="K19" i="29"/>
  <c r="K19" i="32"/>
  <c r="K19" i="34"/>
  <c r="K19" i="36"/>
  <c r="K19" i="37"/>
  <c r="K19" i="39"/>
  <c r="K19" i="46"/>
  <c r="K19" i="47"/>
  <c r="K18" i="57"/>
  <c r="C18" i="62"/>
  <c r="S18" i="63"/>
  <c r="O18" i="64"/>
  <c r="P18" i="65"/>
  <c r="P18" i="66"/>
  <c r="C18" i="68"/>
  <c r="P18" i="68"/>
  <c r="P19" i="68" s="1"/>
  <c r="K18" i="68"/>
  <c r="T18" i="69"/>
  <c r="C19" i="16"/>
  <c r="K16" i="57"/>
  <c r="Q17" i="61"/>
  <c r="C17" i="61"/>
  <c r="I17" i="62"/>
  <c r="S16" i="63"/>
  <c r="P16" i="68"/>
  <c r="K16" i="68"/>
  <c r="T16" i="69"/>
  <c r="K17" i="12"/>
  <c r="K15" i="18"/>
  <c r="K15" i="19"/>
  <c r="K15" i="23"/>
  <c r="K15" i="24"/>
  <c r="K15" i="25"/>
  <c r="K15" i="26"/>
  <c r="K15" i="28"/>
  <c r="K15" i="30"/>
  <c r="K15" i="31"/>
  <c r="K15" i="32"/>
  <c r="K15" i="33"/>
  <c r="K15" i="34"/>
  <c r="K15" i="36"/>
  <c r="K15" i="38"/>
  <c r="K15" i="41"/>
  <c r="K15" i="43"/>
  <c r="K15" i="46"/>
  <c r="C14" i="52"/>
  <c r="K14" i="57"/>
  <c r="S14" i="63"/>
  <c r="E14" i="66"/>
  <c r="E15" i="66" s="1"/>
  <c r="P14" i="68"/>
  <c r="K14" i="68"/>
  <c r="T14" i="69"/>
  <c r="K15" i="14"/>
  <c r="K15" i="15"/>
  <c r="J12" i="53"/>
  <c r="I13" i="60"/>
  <c r="C12" i="62"/>
  <c r="S12" i="63"/>
  <c r="P12" i="68"/>
  <c r="K12" i="68"/>
  <c r="T12" i="69"/>
  <c r="K11" i="14"/>
  <c r="K11" i="15"/>
  <c r="C11" i="16"/>
  <c r="K11" i="22"/>
  <c r="K11" i="26"/>
  <c r="K11" i="32"/>
  <c r="K11" i="33"/>
  <c r="K11" i="35"/>
  <c r="K11" i="38"/>
  <c r="K11" i="39"/>
  <c r="K11" i="40"/>
  <c r="K10" i="57"/>
  <c r="C10" i="62"/>
  <c r="S10" i="63"/>
  <c r="P10" i="65"/>
  <c r="C10" i="68"/>
  <c r="P10" i="68"/>
  <c r="K10" i="68"/>
  <c r="T10" i="69"/>
  <c r="K9" i="16"/>
  <c r="Q9" i="61"/>
  <c r="C9" i="61"/>
  <c r="I9" i="62"/>
  <c r="S8" i="63"/>
  <c r="Q9" i="67"/>
  <c r="P8" i="68"/>
  <c r="K8" i="68"/>
  <c r="T8" i="69"/>
  <c r="K9" i="12"/>
  <c r="T6" i="6"/>
  <c r="E6" i="7"/>
  <c r="E7" i="7" s="1"/>
  <c r="T26" i="69"/>
  <c r="T6" i="69"/>
  <c r="E33" i="68"/>
  <c r="D33" i="68"/>
  <c r="P26" i="68"/>
  <c r="D26" i="68"/>
  <c r="C26" i="68"/>
  <c r="F26" i="68" s="1"/>
  <c r="E24" i="68"/>
  <c r="E18" i="68"/>
  <c r="E10" i="68"/>
  <c r="P6" i="68"/>
  <c r="K6" i="68"/>
  <c r="U30" i="67"/>
  <c r="E14" i="68"/>
  <c r="C6" i="68"/>
  <c r="E25" i="67"/>
  <c r="D9" i="67"/>
  <c r="T34" i="67"/>
  <c r="S34" i="67"/>
  <c r="R34" i="67"/>
  <c r="S30" i="67"/>
  <c r="U25" i="67"/>
  <c r="R25" i="67"/>
  <c r="S23" i="67"/>
  <c r="U19" i="67"/>
  <c r="R17" i="67"/>
  <c r="U11" i="67"/>
  <c r="R9" i="67"/>
  <c r="T7" i="67"/>
  <c r="M33" i="67"/>
  <c r="M34" i="67" s="1"/>
  <c r="D34" i="67"/>
  <c r="F32" i="67"/>
  <c r="E32" i="67"/>
  <c r="G30" i="67"/>
  <c r="F30" i="67"/>
  <c r="F25" i="67"/>
  <c r="F23" i="67"/>
  <c r="E23" i="67"/>
  <c r="F21" i="67"/>
  <c r="G17" i="67"/>
  <c r="M16" i="67"/>
  <c r="M17" i="67" s="1"/>
  <c r="D17" i="67"/>
  <c r="F15" i="67"/>
  <c r="E15" i="67"/>
  <c r="G13" i="67"/>
  <c r="E13" i="67"/>
  <c r="F13" i="67"/>
  <c r="G11" i="67"/>
  <c r="G9" i="67"/>
  <c r="M8" i="67"/>
  <c r="M9" i="67" s="1"/>
  <c r="F7" i="67"/>
  <c r="E7" i="67"/>
  <c r="L30" i="66"/>
  <c r="K21" i="66"/>
  <c r="L15" i="66"/>
  <c r="Q6" i="66"/>
  <c r="E6" i="66"/>
  <c r="E7" i="66" s="1"/>
  <c r="I34" i="66"/>
  <c r="I32" i="66"/>
  <c r="D32" i="66"/>
  <c r="I30" i="66"/>
  <c r="L27" i="66"/>
  <c r="K27" i="66"/>
  <c r="I27" i="66"/>
  <c r="R26" i="66"/>
  <c r="R27" i="66" s="1"/>
  <c r="J27" i="66"/>
  <c r="D27" i="66"/>
  <c r="I25" i="66"/>
  <c r="I23" i="66"/>
  <c r="D23" i="66"/>
  <c r="I21" i="66"/>
  <c r="L19" i="66"/>
  <c r="K19" i="66"/>
  <c r="R18" i="66"/>
  <c r="R19" i="66" s="1"/>
  <c r="J19" i="66"/>
  <c r="D17" i="66"/>
  <c r="I17" i="66"/>
  <c r="D15" i="66"/>
  <c r="L13" i="66"/>
  <c r="D13" i="66"/>
  <c r="L11" i="66"/>
  <c r="K11" i="66"/>
  <c r="R10" i="66"/>
  <c r="R11" i="66" s="1"/>
  <c r="J11" i="66"/>
  <c r="D9" i="66"/>
  <c r="J9" i="66"/>
  <c r="I7" i="66"/>
  <c r="D7" i="66"/>
  <c r="J32" i="65"/>
  <c r="L21" i="65"/>
  <c r="R6" i="65"/>
  <c r="R7" i="65" s="1"/>
  <c r="D32" i="65"/>
  <c r="D19" i="65"/>
  <c r="D15" i="65"/>
  <c r="R33" i="65"/>
  <c r="R34" i="65" s="1"/>
  <c r="Q33" i="65"/>
  <c r="Q34" i="65" s="1"/>
  <c r="R31" i="65"/>
  <c r="R32" i="65" s="1"/>
  <c r="Q29" i="65"/>
  <c r="Q30" i="65" s="1"/>
  <c r="R26" i="65"/>
  <c r="R27" i="65" s="1"/>
  <c r="Q26" i="65"/>
  <c r="Q27" i="65" s="1"/>
  <c r="R24" i="65"/>
  <c r="R25" i="65" s="1"/>
  <c r="Q24" i="65"/>
  <c r="Q25" i="65" s="1"/>
  <c r="Q20" i="65"/>
  <c r="Q21" i="65" s="1"/>
  <c r="R18" i="65"/>
  <c r="R19" i="65" s="1"/>
  <c r="Q18" i="65"/>
  <c r="Q19" i="65" s="1"/>
  <c r="R16" i="65"/>
  <c r="R17" i="65" s="1"/>
  <c r="Q16" i="65"/>
  <c r="Q17" i="65" s="1"/>
  <c r="R14" i="65"/>
  <c r="R15" i="65" s="1"/>
  <c r="Q12" i="65"/>
  <c r="Q13" i="65" s="1"/>
  <c r="R10" i="65"/>
  <c r="R11" i="65" s="1"/>
  <c r="Q10" i="65"/>
  <c r="Q11" i="65" s="1"/>
  <c r="R8" i="65"/>
  <c r="R9" i="65" s="1"/>
  <c r="Q8" i="65"/>
  <c r="Q9" i="65" s="1"/>
  <c r="K34" i="65"/>
  <c r="J34" i="65"/>
  <c r="I34" i="65"/>
  <c r="I32" i="65"/>
  <c r="L27" i="65"/>
  <c r="K25" i="65"/>
  <c r="J25" i="65"/>
  <c r="I25" i="65"/>
  <c r="K23" i="65"/>
  <c r="K21" i="65"/>
  <c r="L19" i="65"/>
  <c r="K17" i="65"/>
  <c r="J17" i="65"/>
  <c r="I17" i="65"/>
  <c r="J15" i="65"/>
  <c r="I15" i="65"/>
  <c r="L11" i="65"/>
  <c r="K9" i="65"/>
  <c r="J9" i="65"/>
  <c r="I9" i="65"/>
  <c r="K7" i="65"/>
  <c r="P33" i="64"/>
  <c r="P29" i="64"/>
  <c r="P24" i="64"/>
  <c r="P20" i="64"/>
  <c r="P16" i="64"/>
  <c r="P31" i="64"/>
  <c r="I30" i="64"/>
  <c r="P26" i="64"/>
  <c r="I25" i="64"/>
  <c r="J25" i="64"/>
  <c r="J19" i="64"/>
  <c r="K19" i="64"/>
  <c r="P14" i="64"/>
  <c r="K13" i="64"/>
  <c r="I11" i="64"/>
  <c r="P8" i="64"/>
  <c r="I7" i="64"/>
  <c r="J7" i="64"/>
  <c r="K7" i="64"/>
  <c r="I9" i="64"/>
  <c r="J9" i="64"/>
  <c r="K9" i="64"/>
  <c r="K11" i="64"/>
  <c r="I13" i="64"/>
  <c r="J13" i="64"/>
  <c r="I15" i="64"/>
  <c r="J15" i="64"/>
  <c r="K15" i="64"/>
  <c r="J17" i="64"/>
  <c r="I21" i="64"/>
  <c r="K21" i="64"/>
  <c r="I27" i="64"/>
  <c r="J27" i="64"/>
  <c r="K27" i="64"/>
  <c r="J30" i="64"/>
  <c r="I32" i="64"/>
  <c r="J32" i="64"/>
  <c r="K32" i="64"/>
  <c r="I34" i="64"/>
  <c r="J34" i="64"/>
  <c r="U32" i="64"/>
  <c r="U23" i="64"/>
  <c r="U19" i="64"/>
  <c r="U15" i="64"/>
  <c r="U11" i="64"/>
  <c r="D30" i="64"/>
  <c r="D25" i="64"/>
  <c r="D21" i="64"/>
  <c r="D17" i="64"/>
  <c r="D13" i="64"/>
  <c r="S6" i="63"/>
  <c r="E26" i="62"/>
  <c r="D20" i="62"/>
  <c r="D12" i="62"/>
  <c r="G34" i="63"/>
  <c r="F34" i="63"/>
  <c r="E34" i="63"/>
  <c r="M33" i="63"/>
  <c r="M34" i="63" s="1"/>
  <c r="D34" i="63"/>
  <c r="E32" i="63"/>
  <c r="G30" i="63"/>
  <c r="F30" i="63"/>
  <c r="G25" i="63"/>
  <c r="F25" i="63"/>
  <c r="E25" i="63"/>
  <c r="M24" i="63"/>
  <c r="M25" i="63" s="1"/>
  <c r="D25" i="63"/>
  <c r="G21" i="63"/>
  <c r="F21" i="63"/>
  <c r="D19" i="63"/>
  <c r="G17" i="63"/>
  <c r="F17" i="63"/>
  <c r="E17" i="63"/>
  <c r="M16" i="63"/>
  <c r="M17" i="63" s="1"/>
  <c r="D17" i="63"/>
  <c r="G15" i="63"/>
  <c r="F13" i="63"/>
  <c r="D11" i="63"/>
  <c r="L10" i="63"/>
  <c r="L11" i="63" s="1"/>
  <c r="G9" i="63"/>
  <c r="F9" i="63"/>
  <c r="E9" i="63"/>
  <c r="M8" i="63"/>
  <c r="M9" i="63" s="1"/>
  <c r="D9" i="63"/>
  <c r="G7" i="63"/>
  <c r="Q6" i="62"/>
  <c r="S33" i="62"/>
  <c r="S34" i="62" s="1"/>
  <c r="J34" i="62"/>
  <c r="M32" i="62"/>
  <c r="K32" i="62"/>
  <c r="S31" i="62"/>
  <c r="S32" i="62" s="1"/>
  <c r="J32" i="62"/>
  <c r="M30" i="62"/>
  <c r="L30" i="62"/>
  <c r="K30" i="62"/>
  <c r="S24" i="62"/>
  <c r="S25" i="62" s="1"/>
  <c r="J25" i="62"/>
  <c r="M23" i="62"/>
  <c r="K23" i="62"/>
  <c r="S22" i="62"/>
  <c r="S23" i="62" s="1"/>
  <c r="J23" i="62"/>
  <c r="M21" i="62"/>
  <c r="L21" i="62"/>
  <c r="K21" i="62"/>
  <c r="S16" i="62"/>
  <c r="S17" i="62" s="1"/>
  <c r="J17" i="62"/>
  <c r="M15" i="62"/>
  <c r="K15" i="62"/>
  <c r="S14" i="62"/>
  <c r="S15" i="62" s="1"/>
  <c r="J15" i="62"/>
  <c r="L13" i="62"/>
  <c r="K13" i="62"/>
  <c r="S8" i="62"/>
  <c r="S9" i="62" s="1"/>
  <c r="J9" i="62"/>
  <c r="M7" i="62"/>
  <c r="K7" i="62"/>
  <c r="S6" i="62"/>
  <c r="S7" i="62" s="1"/>
  <c r="J7" i="62"/>
  <c r="E14" i="62"/>
  <c r="T34" i="61"/>
  <c r="S34" i="61"/>
  <c r="R34" i="61"/>
  <c r="S32" i="61"/>
  <c r="U30" i="61"/>
  <c r="U27" i="61"/>
  <c r="T25" i="61"/>
  <c r="S25" i="61"/>
  <c r="R25" i="61"/>
  <c r="U23" i="61"/>
  <c r="U21" i="61"/>
  <c r="T21" i="61"/>
  <c r="U19" i="61"/>
  <c r="T17" i="61"/>
  <c r="S17" i="61"/>
  <c r="R17" i="61"/>
  <c r="S15" i="61"/>
  <c r="U13" i="61"/>
  <c r="U11" i="61"/>
  <c r="T9" i="61"/>
  <c r="S9" i="61"/>
  <c r="R9" i="61"/>
  <c r="U7" i="61"/>
  <c r="F34" i="61"/>
  <c r="E34" i="61"/>
  <c r="M33" i="61"/>
  <c r="M34" i="61" s="1"/>
  <c r="G32" i="61"/>
  <c r="F32" i="61"/>
  <c r="E32" i="61"/>
  <c r="G30" i="61"/>
  <c r="F30" i="61"/>
  <c r="G25" i="61"/>
  <c r="E25" i="61"/>
  <c r="M24" i="61"/>
  <c r="M25" i="61" s="1"/>
  <c r="D25" i="61"/>
  <c r="F23" i="61"/>
  <c r="E23" i="61"/>
  <c r="G21" i="61"/>
  <c r="F21" i="61"/>
  <c r="G19" i="61"/>
  <c r="G17" i="61"/>
  <c r="F17" i="61"/>
  <c r="M16" i="61"/>
  <c r="M17" i="61" s="1"/>
  <c r="D17" i="61"/>
  <c r="G15" i="61"/>
  <c r="E15" i="61"/>
  <c r="G13" i="61"/>
  <c r="F13" i="61"/>
  <c r="G9" i="61"/>
  <c r="F9" i="61"/>
  <c r="E9" i="61"/>
  <c r="D9" i="61"/>
  <c r="G7" i="61"/>
  <c r="F7" i="61"/>
  <c r="Q6" i="60"/>
  <c r="S6" i="60"/>
  <c r="K34" i="60"/>
  <c r="M32" i="60"/>
  <c r="L30" i="60"/>
  <c r="K30" i="60"/>
  <c r="S29" i="60"/>
  <c r="S30" i="60" s="1"/>
  <c r="J30" i="60"/>
  <c r="M25" i="60"/>
  <c r="L25" i="60"/>
  <c r="M23" i="60"/>
  <c r="L21" i="60"/>
  <c r="K21" i="60"/>
  <c r="S20" i="60"/>
  <c r="S21" i="60" s="1"/>
  <c r="J21" i="60"/>
  <c r="M17" i="60"/>
  <c r="L13" i="60"/>
  <c r="K13" i="60"/>
  <c r="S12" i="60"/>
  <c r="S13" i="60" s="1"/>
  <c r="J13" i="60"/>
  <c r="M11" i="60"/>
  <c r="M9" i="60"/>
  <c r="L9" i="60"/>
  <c r="E29" i="60"/>
  <c r="E30" i="60" s="1"/>
  <c r="D29" i="60"/>
  <c r="D30" i="60" s="1"/>
  <c r="E26" i="60"/>
  <c r="E27" i="60" s="1"/>
  <c r="D26" i="60"/>
  <c r="D27" i="60" s="1"/>
  <c r="D22" i="60"/>
  <c r="D23" i="60" s="1"/>
  <c r="E20" i="60"/>
  <c r="E21" i="60" s="1"/>
  <c r="D20" i="60"/>
  <c r="D21" i="60" s="1"/>
  <c r="E18" i="60"/>
  <c r="E19" i="60" s="1"/>
  <c r="D18" i="60"/>
  <c r="E14" i="60"/>
  <c r="E15" i="60" s="1"/>
  <c r="D12" i="60"/>
  <c r="D13" i="60" s="1"/>
  <c r="E10" i="60"/>
  <c r="E11" i="60" s="1"/>
  <c r="D10" i="60"/>
  <c r="D11" i="60" s="1"/>
  <c r="D19" i="60"/>
  <c r="J34" i="60"/>
  <c r="M34" i="60"/>
  <c r="M33" i="59"/>
  <c r="M34" i="59" s="1"/>
  <c r="M31" i="59"/>
  <c r="M32" i="59" s="1"/>
  <c r="M29" i="59"/>
  <c r="M30" i="59" s="1"/>
  <c r="M26" i="59"/>
  <c r="M27" i="59" s="1"/>
  <c r="M24" i="59"/>
  <c r="M25" i="59" s="1"/>
  <c r="M22" i="59"/>
  <c r="M23" i="59" s="1"/>
  <c r="L20" i="59"/>
  <c r="L21" i="59" s="1"/>
  <c r="M18" i="59"/>
  <c r="M19" i="59" s="1"/>
  <c r="M16" i="59"/>
  <c r="M17" i="59" s="1"/>
  <c r="M14" i="59"/>
  <c r="M15" i="59" s="1"/>
  <c r="M12" i="59"/>
  <c r="M13" i="59" s="1"/>
  <c r="M10" i="59"/>
  <c r="M11" i="59" s="1"/>
  <c r="M8" i="59"/>
  <c r="M9" i="59" s="1"/>
  <c r="K6" i="59"/>
  <c r="K6" i="57"/>
  <c r="M33" i="56"/>
  <c r="M31" i="56"/>
  <c r="E29" i="57"/>
  <c r="M29" i="56"/>
  <c r="L26" i="56"/>
  <c r="D24" i="57"/>
  <c r="L24" i="56"/>
  <c r="D22" i="57"/>
  <c r="M22" i="56"/>
  <c r="M20" i="56"/>
  <c r="E18" i="57"/>
  <c r="L16" i="56"/>
  <c r="M16" i="56"/>
  <c r="D12" i="57"/>
  <c r="M12" i="56"/>
  <c r="D10" i="57"/>
  <c r="M10" i="56"/>
  <c r="M8" i="56"/>
  <c r="P6" i="55"/>
  <c r="O6" i="55"/>
  <c r="Q6" i="55" s="1"/>
  <c r="Q7" i="55" s="1"/>
  <c r="D33" i="55"/>
  <c r="D26" i="55"/>
  <c r="D14" i="55"/>
  <c r="E31" i="54"/>
  <c r="E29" i="54"/>
  <c r="E26" i="54"/>
  <c r="D24" i="54"/>
  <c r="E16" i="54"/>
  <c r="K16" i="53"/>
  <c r="E14" i="54"/>
  <c r="K14" i="53"/>
  <c r="D12" i="54"/>
  <c r="K12" i="53"/>
  <c r="E10" i="54"/>
  <c r="K10" i="53"/>
  <c r="E8" i="54"/>
  <c r="K8" i="53"/>
  <c r="Q33" i="52"/>
  <c r="R31" i="52"/>
  <c r="Q31" i="52"/>
  <c r="R24" i="52"/>
  <c r="Q24" i="52"/>
  <c r="R20" i="52"/>
  <c r="R12" i="52"/>
  <c r="Q10" i="52"/>
  <c r="Q30" i="70"/>
  <c r="Q27" i="70"/>
  <c r="Q25" i="70"/>
  <c r="Q23" i="70"/>
  <c r="Q21" i="70"/>
  <c r="Q19" i="70"/>
  <c r="Q17" i="70"/>
  <c r="Q15" i="70"/>
  <c r="Q13" i="70"/>
  <c r="Q11" i="70"/>
  <c r="Q9" i="70"/>
  <c r="Q7" i="70"/>
  <c r="K29" i="70"/>
  <c r="K22" i="70"/>
  <c r="K18" i="70"/>
  <c r="K16" i="70"/>
  <c r="K12" i="70"/>
  <c r="K10" i="70"/>
  <c r="K7" i="25"/>
  <c r="K7" i="26"/>
  <c r="K7" i="28"/>
  <c r="K27" i="29"/>
  <c r="K7" i="29"/>
  <c r="K7" i="31"/>
  <c r="K27" i="34"/>
  <c r="K7" i="34"/>
  <c r="K7" i="35"/>
  <c r="K7" i="36"/>
  <c r="L34" i="37"/>
  <c r="K7" i="37"/>
  <c r="G21" i="38"/>
  <c r="K7" i="38"/>
  <c r="L9" i="39"/>
  <c r="K7" i="39"/>
  <c r="D25" i="40"/>
  <c r="D17" i="40"/>
  <c r="M13" i="40"/>
  <c r="F30" i="41"/>
  <c r="D9" i="41"/>
  <c r="M17" i="41"/>
  <c r="K7" i="41"/>
  <c r="D34" i="42"/>
  <c r="F25" i="42"/>
  <c r="F21" i="42"/>
  <c r="F9" i="42"/>
  <c r="M17" i="42"/>
  <c r="D34" i="43"/>
  <c r="L34" i="43"/>
  <c r="M25" i="43"/>
  <c r="G34" i="44"/>
  <c r="D30" i="44"/>
  <c r="G25" i="44"/>
  <c r="G17" i="44"/>
  <c r="L30" i="44"/>
  <c r="L21" i="44"/>
  <c r="M13" i="44"/>
  <c r="K7" i="44"/>
  <c r="F30" i="45"/>
  <c r="D17" i="45"/>
  <c r="D13" i="45"/>
  <c r="D9" i="45"/>
  <c r="M30" i="45"/>
  <c r="D34" i="46"/>
  <c r="E30" i="46"/>
  <c r="D25" i="46"/>
  <c r="D21" i="46"/>
  <c r="G13" i="46"/>
  <c r="D9" i="46"/>
  <c r="M25" i="46"/>
  <c r="O17" i="46"/>
  <c r="O9" i="46"/>
  <c r="G30" i="47"/>
  <c r="E21" i="47"/>
  <c r="D13" i="47"/>
  <c r="M34" i="47"/>
  <c r="L25" i="47"/>
  <c r="M17" i="47"/>
  <c r="O27" i="48"/>
  <c r="O32" i="49"/>
  <c r="M27" i="49"/>
  <c r="M19" i="49"/>
  <c r="L15" i="49"/>
  <c r="L11" i="49"/>
  <c r="O7" i="49"/>
  <c r="N27" i="50"/>
  <c r="N19" i="50"/>
  <c r="N11" i="50"/>
  <c r="O32" i="51"/>
  <c r="L27" i="51"/>
  <c r="L15" i="51"/>
  <c r="L7" i="51"/>
  <c r="G34" i="51"/>
  <c r="M30" i="51"/>
  <c r="L30" i="51"/>
  <c r="D25" i="51"/>
  <c r="F25" i="51"/>
  <c r="L23" i="51"/>
  <c r="M21" i="51"/>
  <c r="G21" i="51"/>
  <c r="L19" i="51"/>
  <c r="D17" i="51"/>
  <c r="F17" i="51"/>
  <c r="M13" i="51"/>
  <c r="G13" i="51"/>
  <c r="F13" i="51"/>
  <c r="N11" i="51"/>
  <c r="F9" i="51"/>
  <c r="D9" i="51"/>
  <c r="M34" i="50"/>
  <c r="G34" i="50"/>
  <c r="F34" i="50"/>
  <c r="L30" i="50"/>
  <c r="G30" i="50"/>
  <c r="E30" i="50"/>
  <c r="D27" i="50"/>
  <c r="L25" i="50"/>
  <c r="G25" i="50"/>
  <c r="D25" i="50"/>
  <c r="O25" i="50"/>
  <c r="E25" i="50"/>
  <c r="M21" i="50"/>
  <c r="L21" i="50"/>
  <c r="D21" i="50"/>
  <c r="M17" i="50"/>
  <c r="G17" i="50"/>
  <c r="D17" i="50"/>
  <c r="E17" i="50"/>
  <c r="M13" i="50"/>
  <c r="L13" i="50"/>
  <c r="G13" i="50"/>
  <c r="F13" i="50"/>
  <c r="O13" i="50"/>
  <c r="E13" i="50"/>
  <c r="F9" i="50"/>
  <c r="D9" i="50"/>
  <c r="E9" i="50"/>
  <c r="N7" i="50"/>
  <c r="G34" i="49"/>
  <c r="D34" i="49"/>
  <c r="M30" i="49"/>
  <c r="G30" i="49"/>
  <c r="L30" i="49"/>
  <c r="F30" i="49"/>
  <c r="D27" i="49"/>
  <c r="G25" i="49"/>
  <c r="D25" i="49"/>
  <c r="L25" i="49"/>
  <c r="F25" i="49"/>
  <c r="N23" i="49"/>
  <c r="M21" i="49"/>
  <c r="G21" i="49"/>
  <c r="D21" i="49"/>
  <c r="L21" i="49"/>
  <c r="M17" i="49"/>
  <c r="D17" i="49"/>
  <c r="L17" i="49"/>
  <c r="F17" i="49"/>
  <c r="D15" i="49"/>
  <c r="D13" i="49"/>
  <c r="L13" i="49"/>
  <c r="F13" i="49"/>
  <c r="O9" i="49"/>
  <c r="M9" i="49"/>
  <c r="G9" i="49"/>
  <c r="M34" i="48"/>
  <c r="G34" i="48"/>
  <c r="D34" i="48"/>
  <c r="L34" i="48"/>
  <c r="F34" i="48"/>
  <c r="M30" i="48"/>
  <c r="L30" i="48"/>
  <c r="G30" i="48"/>
  <c r="D30" i="48"/>
  <c r="O30" i="48"/>
  <c r="E30" i="48"/>
  <c r="M25" i="48"/>
  <c r="L25" i="48"/>
  <c r="G25" i="48"/>
  <c r="F25" i="48"/>
  <c r="D25" i="48"/>
  <c r="O25" i="48"/>
  <c r="E25" i="48"/>
  <c r="D23" i="48"/>
  <c r="M21" i="48"/>
  <c r="L21" i="48"/>
  <c r="G21" i="48"/>
  <c r="F21" i="48"/>
  <c r="D21" i="48"/>
  <c r="O21" i="48"/>
  <c r="E21" i="48"/>
  <c r="O19" i="48"/>
  <c r="L17" i="48"/>
  <c r="G17" i="48"/>
  <c r="D17" i="48"/>
  <c r="O17" i="48"/>
  <c r="E17" i="48"/>
  <c r="N15" i="48"/>
  <c r="D15" i="48"/>
  <c r="M13" i="48"/>
  <c r="L13" i="48"/>
  <c r="F13" i="48"/>
  <c r="D13" i="48"/>
  <c r="O13" i="48"/>
  <c r="O11" i="48"/>
  <c r="D11" i="48"/>
  <c r="M9" i="48"/>
  <c r="G9" i="48"/>
  <c r="F9" i="48"/>
  <c r="D9" i="48"/>
  <c r="E9" i="48"/>
  <c r="O32" i="47"/>
  <c r="N32" i="47"/>
  <c r="O27" i="47"/>
  <c r="N27" i="47"/>
  <c r="D27" i="47"/>
  <c r="O23" i="47"/>
  <c r="N23" i="47"/>
  <c r="D23" i="47"/>
  <c r="O19" i="47"/>
  <c r="N19" i="47"/>
  <c r="D19" i="47"/>
  <c r="O15" i="47"/>
  <c r="N15" i="47"/>
  <c r="D15" i="47"/>
  <c r="O11" i="47"/>
  <c r="D11" i="47"/>
  <c r="M9" i="47"/>
  <c r="D7" i="47"/>
  <c r="O32" i="46"/>
  <c r="N32" i="46"/>
  <c r="O27" i="46"/>
  <c r="N27" i="46"/>
  <c r="D27" i="46"/>
  <c r="O23" i="46"/>
  <c r="D23" i="46"/>
  <c r="O19" i="46"/>
  <c r="N19" i="46"/>
  <c r="D19" i="46"/>
  <c r="D17" i="46"/>
  <c r="O15" i="46"/>
  <c r="N15" i="46"/>
  <c r="D15" i="46"/>
  <c r="N11" i="46"/>
  <c r="D11" i="46"/>
  <c r="O7" i="46"/>
  <c r="N7" i="46"/>
  <c r="D34" i="45"/>
  <c r="O32" i="45"/>
  <c r="M32" i="45"/>
  <c r="L32" i="45"/>
  <c r="N32" i="45"/>
  <c r="M27" i="45"/>
  <c r="L27" i="45"/>
  <c r="N27" i="45"/>
  <c r="D27" i="45"/>
  <c r="D25" i="45"/>
  <c r="O23" i="45"/>
  <c r="M23" i="45"/>
  <c r="L23" i="45"/>
  <c r="N23" i="45"/>
  <c r="M21" i="45"/>
  <c r="O19" i="45"/>
  <c r="M19" i="45"/>
  <c r="L19" i="45"/>
  <c r="D19" i="45"/>
  <c r="M17" i="45"/>
  <c r="O15" i="45"/>
  <c r="M15" i="45"/>
  <c r="L15" i="45"/>
  <c r="N15" i="45"/>
  <c r="M13" i="45"/>
  <c r="O11" i="45"/>
  <c r="M11" i="45"/>
  <c r="L11" i="45"/>
  <c r="D11" i="45"/>
  <c r="O7" i="45"/>
  <c r="L7" i="45"/>
  <c r="N7" i="45"/>
  <c r="D7" i="45"/>
  <c r="M34" i="44"/>
  <c r="O32" i="44"/>
  <c r="M32" i="44"/>
  <c r="L32" i="44"/>
  <c r="N32" i="44"/>
  <c r="D32" i="44"/>
  <c r="O27" i="44"/>
  <c r="N27" i="44"/>
  <c r="D27" i="44"/>
  <c r="O23" i="44"/>
  <c r="M23" i="44"/>
  <c r="L23" i="44"/>
  <c r="N23" i="44"/>
  <c r="D23" i="44"/>
  <c r="O19" i="44"/>
  <c r="M19" i="44"/>
  <c r="N19" i="44"/>
  <c r="D19" i="44"/>
  <c r="M17" i="44"/>
  <c r="O15" i="44"/>
  <c r="L15" i="44"/>
  <c r="N15" i="44"/>
  <c r="D15" i="44"/>
  <c r="F13" i="44"/>
  <c r="O11" i="44"/>
  <c r="L11" i="44"/>
  <c r="N11" i="44"/>
  <c r="D11" i="44"/>
  <c r="O7" i="44"/>
  <c r="L7" i="44"/>
  <c r="N7" i="44"/>
  <c r="D7" i="44"/>
  <c r="O32" i="43"/>
  <c r="L32" i="43"/>
  <c r="N32" i="43"/>
  <c r="D32" i="43"/>
  <c r="O27" i="43"/>
  <c r="M27" i="43"/>
  <c r="L27" i="43"/>
  <c r="D27" i="43"/>
  <c r="O23" i="43"/>
  <c r="M23" i="43"/>
  <c r="L23" i="43"/>
  <c r="F21" i="43"/>
  <c r="M19" i="43"/>
  <c r="L19" i="43"/>
  <c r="N19" i="43"/>
  <c r="D19" i="43"/>
  <c r="O15" i="43"/>
  <c r="L15" i="43"/>
  <c r="N15" i="43"/>
  <c r="D15" i="43"/>
  <c r="F13" i="43"/>
  <c r="O11" i="43"/>
  <c r="N11" i="43"/>
  <c r="D11" i="43"/>
  <c r="O7" i="43"/>
  <c r="L7" i="43"/>
  <c r="N7" i="43"/>
  <c r="L34" i="42"/>
  <c r="O32" i="42"/>
  <c r="L32" i="42"/>
  <c r="N32" i="42"/>
  <c r="D32" i="42"/>
  <c r="O27" i="42"/>
  <c r="L27" i="42"/>
  <c r="D27" i="42"/>
  <c r="L25" i="42"/>
  <c r="O23" i="42"/>
  <c r="L23" i="42"/>
  <c r="N23" i="42"/>
  <c r="D23" i="42"/>
  <c r="L21" i="42"/>
  <c r="L19" i="42"/>
  <c r="N19" i="42"/>
  <c r="D19" i="42"/>
  <c r="D17" i="42"/>
  <c r="O15" i="42"/>
  <c r="L15" i="42"/>
  <c r="N15" i="42"/>
  <c r="D15" i="42"/>
  <c r="D13" i="42"/>
  <c r="O11" i="42"/>
  <c r="L11" i="42"/>
  <c r="D11" i="42"/>
  <c r="O7" i="42"/>
  <c r="L7" i="42"/>
  <c r="N7" i="42"/>
  <c r="D7" i="42"/>
  <c r="L34" i="41"/>
  <c r="O32" i="41"/>
  <c r="M32" i="41"/>
  <c r="L32" i="41"/>
  <c r="N32" i="41"/>
  <c r="D32" i="41"/>
  <c r="O27" i="41"/>
  <c r="M27" i="41"/>
  <c r="N27" i="41"/>
  <c r="D27" i="41"/>
  <c r="O23" i="41"/>
  <c r="M23" i="41"/>
  <c r="L23" i="41"/>
  <c r="N23" i="41"/>
  <c r="D23" i="41"/>
  <c r="G21" i="41"/>
  <c r="O19" i="41"/>
  <c r="M19" i="41"/>
  <c r="L19" i="41"/>
  <c r="N19" i="41"/>
  <c r="D19" i="41"/>
  <c r="O15" i="41"/>
  <c r="M15" i="41"/>
  <c r="L15" i="41"/>
  <c r="N15" i="41"/>
  <c r="D15" i="41"/>
  <c r="F13" i="41"/>
  <c r="O11" i="41"/>
  <c r="L11" i="41"/>
  <c r="N11" i="41"/>
  <c r="D11" i="41"/>
  <c r="L9" i="41"/>
  <c r="O7" i="41"/>
  <c r="L7" i="41"/>
  <c r="N7" i="41"/>
  <c r="D7" i="41"/>
  <c r="G34" i="40"/>
  <c r="O32" i="40"/>
  <c r="M32" i="40"/>
  <c r="L32" i="40"/>
  <c r="N32" i="40"/>
  <c r="D32" i="40"/>
  <c r="M30" i="40"/>
  <c r="F30" i="40"/>
  <c r="O27" i="40"/>
  <c r="M27" i="40"/>
  <c r="L27" i="40"/>
  <c r="N27" i="40"/>
  <c r="D27" i="40"/>
  <c r="O23" i="40"/>
  <c r="M23" i="40"/>
  <c r="L23" i="40"/>
  <c r="N23" i="40"/>
  <c r="D23" i="40"/>
  <c r="M21" i="40"/>
  <c r="F21" i="40"/>
  <c r="O19" i="40"/>
  <c r="M19" i="40"/>
  <c r="L19" i="40"/>
  <c r="N19" i="40"/>
  <c r="D19" i="40"/>
  <c r="O15" i="40"/>
  <c r="M15" i="40"/>
  <c r="L15" i="40"/>
  <c r="D15" i="40"/>
  <c r="O11" i="40"/>
  <c r="M11" i="40"/>
  <c r="L11" i="40"/>
  <c r="N11" i="40"/>
  <c r="D11" i="40"/>
  <c r="D9" i="40"/>
  <c r="O7" i="40"/>
  <c r="M7" i="40"/>
  <c r="L7" i="40"/>
  <c r="N7" i="40"/>
  <c r="D7" i="40"/>
  <c r="F34" i="39"/>
  <c r="O32" i="39"/>
  <c r="M32" i="39"/>
  <c r="L32" i="39"/>
  <c r="N32" i="39"/>
  <c r="D32" i="39"/>
  <c r="O27" i="39"/>
  <c r="M27" i="39"/>
  <c r="L27" i="39"/>
  <c r="N27" i="39"/>
  <c r="D27" i="39"/>
  <c r="F25" i="39"/>
  <c r="O23" i="39"/>
  <c r="M23" i="39"/>
  <c r="L23" i="39"/>
  <c r="N23" i="39"/>
  <c r="D23" i="39"/>
  <c r="O19" i="39"/>
  <c r="M19" i="39"/>
  <c r="L19" i="39"/>
  <c r="D19" i="39"/>
  <c r="F17" i="39"/>
  <c r="O15" i="39"/>
  <c r="M15" i="39"/>
  <c r="L15" i="39"/>
  <c r="N15" i="39"/>
  <c r="D15" i="39"/>
  <c r="O11" i="39"/>
  <c r="M11" i="39"/>
  <c r="L11" i="39"/>
  <c r="N11" i="39"/>
  <c r="D11" i="39"/>
  <c r="G9" i="39"/>
  <c r="D9" i="39"/>
  <c r="O7" i="39"/>
  <c r="L7" i="39"/>
  <c r="N7" i="39"/>
  <c r="D7" i="39"/>
  <c r="G34" i="38"/>
  <c r="F34" i="38"/>
  <c r="O32" i="38"/>
  <c r="M32" i="38"/>
  <c r="L32" i="38"/>
  <c r="N32" i="38"/>
  <c r="D32" i="38"/>
  <c r="L30" i="38"/>
  <c r="O27" i="38"/>
  <c r="M27" i="38"/>
  <c r="L27" i="38"/>
  <c r="N27" i="38"/>
  <c r="D27" i="38"/>
  <c r="G25" i="38"/>
  <c r="F25" i="38"/>
  <c r="O23" i="38"/>
  <c r="M23" i="38"/>
  <c r="L23" i="38"/>
  <c r="N23" i="38"/>
  <c r="D23" i="38"/>
  <c r="L21" i="38"/>
  <c r="O19" i="38"/>
  <c r="M19" i="38"/>
  <c r="L19" i="38"/>
  <c r="N19" i="38"/>
  <c r="D19" i="38"/>
  <c r="G17" i="38"/>
  <c r="F17" i="38"/>
  <c r="O15" i="38"/>
  <c r="M15" i="38"/>
  <c r="L15" i="38"/>
  <c r="N15" i="38"/>
  <c r="D15" i="38"/>
  <c r="L13" i="38"/>
  <c r="O11" i="38"/>
  <c r="L11" i="38"/>
  <c r="N11" i="38"/>
  <c r="D11" i="38"/>
  <c r="G9" i="38"/>
  <c r="D9" i="38"/>
  <c r="L9" i="38"/>
  <c r="O7" i="38"/>
  <c r="L7" i="38"/>
  <c r="N7" i="38"/>
  <c r="D7" i="38"/>
  <c r="G34" i="37"/>
  <c r="F34" i="37"/>
  <c r="O32" i="37"/>
  <c r="M32" i="37"/>
  <c r="L32" i="37"/>
  <c r="N32" i="37"/>
  <c r="D32" i="37"/>
  <c r="D30" i="37"/>
  <c r="L30" i="37"/>
  <c r="O27" i="37"/>
  <c r="M27" i="37"/>
  <c r="L27" i="37"/>
  <c r="N27" i="37"/>
  <c r="D27" i="37"/>
  <c r="M25" i="37"/>
  <c r="G25" i="37"/>
  <c r="F25" i="37"/>
  <c r="O23" i="37"/>
  <c r="M23" i="37"/>
  <c r="L23" i="37"/>
  <c r="N23" i="37"/>
  <c r="D23" i="37"/>
  <c r="G21" i="37"/>
  <c r="D21" i="37"/>
  <c r="L21" i="37"/>
  <c r="O19" i="37"/>
  <c r="M19" i="37"/>
  <c r="L19" i="37"/>
  <c r="D19" i="37"/>
  <c r="M17" i="37"/>
  <c r="G17" i="37"/>
  <c r="O15" i="37"/>
  <c r="M15" i="37"/>
  <c r="L15" i="37"/>
  <c r="N15" i="37"/>
  <c r="D15" i="37"/>
  <c r="L13" i="37"/>
  <c r="F13" i="37"/>
  <c r="O11" i="37"/>
  <c r="L11" i="37"/>
  <c r="N11" i="37"/>
  <c r="D11" i="37"/>
  <c r="G9" i="37"/>
  <c r="D9" i="37"/>
  <c r="L9" i="37"/>
  <c r="O7" i="37"/>
  <c r="L7" i="37"/>
  <c r="N7" i="37"/>
  <c r="D7" i="37"/>
  <c r="G34" i="36"/>
  <c r="L34" i="36"/>
  <c r="F34" i="36"/>
  <c r="O32" i="36"/>
  <c r="M32" i="36"/>
  <c r="L32" i="36"/>
  <c r="N32" i="36"/>
  <c r="D32" i="36"/>
  <c r="D30" i="36"/>
  <c r="L30" i="36"/>
  <c r="O27" i="36"/>
  <c r="M27" i="36"/>
  <c r="L27" i="36"/>
  <c r="N27" i="36"/>
  <c r="D27" i="36"/>
  <c r="M25" i="36"/>
  <c r="G25" i="36"/>
  <c r="F25" i="36"/>
  <c r="O23" i="36"/>
  <c r="M23" i="36"/>
  <c r="L23" i="36"/>
  <c r="N23" i="36"/>
  <c r="D23" i="36"/>
  <c r="G21" i="36"/>
  <c r="L21" i="36"/>
  <c r="F21" i="36"/>
  <c r="O19" i="36"/>
  <c r="L19" i="36"/>
  <c r="N19" i="36"/>
  <c r="D19" i="36"/>
  <c r="M17" i="36"/>
  <c r="G17" i="36"/>
  <c r="F17" i="36"/>
  <c r="L17" i="36"/>
  <c r="E17" i="36"/>
  <c r="O15" i="36"/>
  <c r="L15" i="36"/>
  <c r="N15" i="36"/>
  <c r="D15" i="36"/>
  <c r="M13" i="36"/>
  <c r="F13" i="36"/>
  <c r="D13" i="36"/>
  <c r="L13" i="36"/>
  <c r="O11" i="36"/>
  <c r="L11" i="36"/>
  <c r="N11" i="36"/>
  <c r="D11" i="36"/>
  <c r="M9" i="36"/>
  <c r="G9" i="36"/>
  <c r="F9" i="36"/>
  <c r="E9" i="36"/>
  <c r="O7" i="36"/>
  <c r="L7" i="36"/>
  <c r="N7" i="36"/>
  <c r="D7" i="36"/>
  <c r="M34" i="35"/>
  <c r="F34" i="35"/>
  <c r="O32" i="35"/>
  <c r="M32" i="35"/>
  <c r="L32" i="35"/>
  <c r="N32" i="35"/>
  <c r="D32" i="35"/>
  <c r="G30" i="35"/>
  <c r="O27" i="35"/>
  <c r="M27" i="35"/>
  <c r="L27" i="35"/>
  <c r="N27" i="35"/>
  <c r="D27" i="35"/>
  <c r="M25" i="35"/>
  <c r="F25" i="35"/>
  <c r="O23" i="35"/>
  <c r="M23" i="35"/>
  <c r="L23" i="35"/>
  <c r="N23" i="35"/>
  <c r="D23" i="35"/>
  <c r="G21" i="35"/>
  <c r="O19" i="35"/>
  <c r="M19" i="35"/>
  <c r="L19" i="35"/>
  <c r="N19" i="35"/>
  <c r="D19" i="35"/>
  <c r="M17" i="35"/>
  <c r="F17" i="35"/>
  <c r="O15" i="35"/>
  <c r="L15" i="35"/>
  <c r="N15" i="35"/>
  <c r="D15" i="35"/>
  <c r="G13" i="35"/>
  <c r="D13" i="35"/>
  <c r="L13" i="35"/>
  <c r="O11" i="35"/>
  <c r="L11" i="35"/>
  <c r="N11" i="35"/>
  <c r="D11" i="35"/>
  <c r="M9" i="35"/>
  <c r="G9" i="35"/>
  <c r="D9" i="35"/>
  <c r="O7" i="35"/>
  <c r="L7" i="35"/>
  <c r="N7" i="35"/>
  <c r="D7" i="35"/>
  <c r="M34" i="34"/>
  <c r="G34" i="34"/>
  <c r="O32" i="34"/>
  <c r="M32" i="34"/>
  <c r="L32" i="34"/>
  <c r="N32" i="34"/>
  <c r="D32" i="34"/>
  <c r="M30" i="34"/>
  <c r="G30" i="34"/>
  <c r="L30" i="34"/>
  <c r="F30" i="34"/>
  <c r="O27" i="34"/>
  <c r="M27" i="34"/>
  <c r="L27" i="34"/>
  <c r="N27" i="34"/>
  <c r="D27" i="34"/>
  <c r="G25" i="34"/>
  <c r="D25" i="34"/>
  <c r="L25" i="34"/>
  <c r="O23" i="34"/>
  <c r="M23" i="34"/>
  <c r="L23" i="34"/>
  <c r="D23" i="34"/>
  <c r="M21" i="34"/>
  <c r="G21" i="34"/>
  <c r="D21" i="34"/>
  <c r="L21" i="34"/>
  <c r="O19" i="34"/>
  <c r="M19" i="34"/>
  <c r="L19" i="34"/>
  <c r="N19" i="34"/>
  <c r="D19" i="34"/>
  <c r="M17" i="34"/>
  <c r="G17" i="34"/>
  <c r="D17" i="34"/>
  <c r="L17" i="34"/>
  <c r="O15" i="34"/>
  <c r="M15" i="34"/>
  <c r="L15" i="34"/>
  <c r="D15" i="34"/>
  <c r="M13" i="34"/>
  <c r="D13" i="34"/>
  <c r="L13" i="34"/>
  <c r="O11" i="34"/>
  <c r="M11" i="34"/>
  <c r="L11" i="34"/>
  <c r="N11" i="34"/>
  <c r="D11" i="34"/>
  <c r="M9" i="34"/>
  <c r="G9" i="34"/>
  <c r="D9" i="34"/>
  <c r="O7" i="34"/>
  <c r="M7" i="34"/>
  <c r="L7" i="34"/>
  <c r="N7" i="34"/>
  <c r="D7" i="34"/>
  <c r="M34" i="33"/>
  <c r="F34" i="33"/>
  <c r="O32" i="33"/>
  <c r="L32" i="33"/>
  <c r="N32" i="33"/>
  <c r="D32" i="33"/>
  <c r="G30" i="33"/>
  <c r="D30" i="33"/>
  <c r="L30" i="33"/>
  <c r="O27" i="33"/>
  <c r="M27" i="33"/>
  <c r="L27" i="33"/>
  <c r="N27" i="33"/>
  <c r="D27" i="33"/>
  <c r="M25" i="33"/>
  <c r="G25" i="33"/>
  <c r="F25" i="33"/>
  <c r="O23" i="33"/>
  <c r="M23" i="33"/>
  <c r="L23" i="33"/>
  <c r="N23" i="33"/>
  <c r="D23" i="33"/>
  <c r="L21" i="33"/>
  <c r="F21" i="33"/>
  <c r="O19" i="33"/>
  <c r="M19" i="33"/>
  <c r="L19" i="33"/>
  <c r="N19" i="33"/>
  <c r="D19" i="33"/>
  <c r="G17" i="33"/>
  <c r="L17" i="33"/>
  <c r="F17" i="33"/>
  <c r="O15" i="33"/>
  <c r="M15" i="33"/>
  <c r="L15" i="33"/>
  <c r="N15" i="33"/>
  <c r="D15" i="33"/>
  <c r="G13" i="33"/>
  <c r="D13" i="33"/>
  <c r="L13" i="33"/>
  <c r="O11" i="33"/>
  <c r="L11" i="33"/>
  <c r="N11" i="33"/>
  <c r="D11" i="33"/>
  <c r="M9" i="33"/>
  <c r="G9" i="33"/>
  <c r="D9" i="33"/>
  <c r="O7" i="33"/>
  <c r="L7" i="33"/>
  <c r="N7" i="33"/>
  <c r="D7" i="33"/>
  <c r="M34" i="32"/>
  <c r="G34" i="32"/>
  <c r="F34" i="32"/>
  <c r="O32" i="32"/>
  <c r="M32" i="32"/>
  <c r="L32" i="32"/>
  <c r="N32" i="32"/>
  <c r="D32" i="32"/>
  <c r="G30" i="32"/>
  <c r="L30" i="32"/>
  <c r="F30" i="32"/>
  <c r="O27" i="32"/>
  <c r="M27" i="32"/>
  <c r="L27" i="32"/>
  <c r="N27" i="32"/>
  <c r="D27" i="32"/>
  <c r="G25" i="32"/>
  <c r="L25" i="32"/>
  <c r="F25" i="32"/>
  <c r="O23" i="32"/>
  <c r="M23" i="32"/>
  <c r="L23" i="32"/>
  <c r="N23" i="32"/>
  <c r="D23" i="32"/>
  <c r="D21" i="32"/>
  <c r="L21" i="32"/>
  <c r="O19" i="32"/>
  <c r="M19" i="32"/>
  <c r="L19" i="32"/>
  <c r="N19" i="32"/>
  <c r="D19" i="32"/>
  <c r="M17" i="32"/>
  <c r="G17" i="32"/>
  <c r="O15" i="32"/>
  <c r="M15" i="32"/>
  <c r="L15" i="32"/>
  <c r="N15" i="32"/>
  <c r="D15" i="32"/>
  <c r="G13" i="32"/>
  <c r="L13" i="32"/>
  <c r="F13" i="32"/>
  <c r="O11" i="32"/>
  <c r="M11" i="32"/>
  <c r="L11" i="32"/>
  <c r="N11" i="32"/>
  <c r="D11" i="32"/>
  <c r="G9" i="32"/>
  <c r="L9" i="32"/>
  <c r="F9" i="32"/>
  <c r="O7" i="32"/>
  <c r="L7" i="32"/>
  <c r="N7" i="32"/>
  <c r="D7" i="32"/>
  <c r="F34" i="31"/>
  <c r="O32" i="31"/>
  <c r="M32" i="31"/>
  <c r="L32" i="31"/>
  <c r="N32" i="31"/>
  <c r="D32" i="31"/>
  <c r="F30" i="31"/>
  <c r="O27" i="31"/>
  <c r="M27" i="31"/>
  <c r="L27" i="31"/>
  <c r="N27" i="31"/>
  <c r="D27" i="31"/>
  <c r="F25" i="31"/>
  <c r="O23" i="31"/>
  <c r="M23" i="31"/>
  <c r="L23" i="31"/>
  <c r="N23" i="31"/>
  <c r="D23" i="31"/>
  <c r="F21" i="31"/>
  <c r="O19" i="31"/>
  <c r="M19" i="31"/>
  <c r="L19" i="31"/>
  <c r="N19" i="31"/>
  <c r="D19" i="31"/>
  <c r="F17" i="31"/>
  <c r="O15" i="31"/>
  <c r="M15" i="31"/>
  <c r="L15" i="31"/>
  <c r="N15" i="31"/>
  <c r="D15" i="31"/>
  <c r="F13" i="31"/>
  <c r="O11" i="31"/>
  <c r="M11" i="31"/>
  <c r="L11" i="31"/>
  <c r="N11" i="31"/>
  <c r="D11" i="31"/>
  <c r="F9" i="31"/>
  <c r="O7" i="31"/>
  <c r="M7" i="31"/>
  <c r="L7" i="31"/>
  <c r="N7" i="31"/>
  <c r="D7" i="31"/>
  <c r="G34" i="30"/>
  <c r="D34" i="30"/>
  <c r="L34" i="30"/>
  <c r="F34" i="30"/>
  <c r="O32" i="30"/>
  <c r="M32" i="30"/>
  <c r="L32" i="30"/>
  <c r="N32" i="30"/>
  <c r="D32" i="30"/>
  <c r="M30" i="30"/>
  <c r="G30" i="30"/>
  <c r="L30" i="30"/>
  <c r="F30" i="30"/>
  <c r="O27" i="30"/>
  <c r="M27" i="30"/>
  <c r="L27" i="30"/>
  <c r="N27" i="30"/>
  <c r="D27" i="30"/>
  <c r="G25" i="30"/>
  <c r="D25" i="30"/>
  <c r="L25" i="30"/>
  <c r="F25" i="30"/>
  <c r="O23" i="30"/>
  <c r="M23" i="30"/>
  <c r="L23" i="30"/>
  <c r="N23" i="30"/>
  <c r="D23" i="30"/>
  <c r="M21" i="30"/>
  <c r="G21" i="30"/>
  <c r="D21" i="30"/>
  <c r="L21" i="30"/>
  <c r="F21" i="30"/>
  <c r="O19" i="30"/>
  <c r="M19" i="30"/>
  <c r="L19" i="30"/>
  <c r="N19" i="30"/>
  <c r="D19" i="30"/>
  <c r="G17" i="30"/>
  <c r="D17" i="30"/>
  <c r="L17" i="30"/>
  <c r="F17" i="30"/>
  <c r="O15" i="30"/>
  <c r="L15" i="30"/>
  <c r="N15" i="30"/>
  <c r="D15" i="30"/>
  <c r="M13" i="30"/>
  <c r="G13" i="30"/>
  <c r="D13" i="30"/>
  <c r="F13" i="30"/>
  <c r="O11" i="30"/>
  <c r="L11" i="30"/>
  <c r="N11" i="30"/>
  <c r="D11" i="30"/>
  <c r="G9" i="30"/>
  <c r="D9" i="30"/>
  <c r="L9" i="30"/>
  <c r="F9" i="30"/>
  <c r="O7" i="30"/>
  <c r="L7" i="30"/>
  <c r="N7" i="30"/>
  <c r="D7" i="30"/>
  <c r="M34" i="29"/>
  <c r="G34" i="29"/>
  <c r="F34" i="29"/>
  <c r="D34" i="29"/>
  <c r="L34" i="29"/>
  <c r="E34" i="29"/>
  <c r="O32" i="29"/>
  <c r="L32" i="29"/>
  <c r="N32" i="29"/>
  <c r="D32" i="29"/>
  <c r="M30" i="29"/>
  <c r="G30" i="29"/>
  <c r="F30" i="29"/>
  <c r="D30" i="29"/>
  <c r="L30" i="29"/>
  <c r="E30" i="29"/>
  <c r="O27" i="29"/>
  <c r="L27" i="29"/>
  <c r="N27" i="29"/>
  <c r="D27" i="29"/>
  <c r="M25" i="29"/>
  <c r="G25" i="29"/>
  <c r="F25" i="29"/>
  <c r="D25" i="29"/>
  <c r="L25" i="29"/>
  <c r="E25" i="29"/>
  <c r="O23" i="29"/>
  <c r="L23" i="29"/>
  <c r="N23" i="29"/>
  <c r="D23" i="29"/>
  <c r="M21" i="29"/>
  <c r="G21" i="29"/>
  <c r="F21" i="29"/>
  <c r="D21" i="29"/>
  <c r="L21" i="29"/>
  <c r="E21" i="29"/>
  <c r="O19" i="29"/>
  <c r="L19" i="29"/>
  <c r="N19" i="29"/>
  <c r="D19" i="29"/>
  <c r="M17" i="29"/>
  <c r="G17" i="29"/>
  <c r="F17" i="29"/>
  <c r="D17" i="29"/>
  <c r="L17" i="29"/>
  <c r="E17" i="29"/>
  <c r="O15" i="29"/>
  <c r="L15" i="29"/>
  <c r="N15" i="29"/>
  <c r="D15" i="29"/>
  <c r="M13" i="29"/>
  <c r="G13" i="29"/>
  <c r="D13" i="29"/>
  <c r="L13" i="29"/>
  <c r="F13" i="29"/>
  <c r="O11" i="29"/>
  <c r="M11" i="29"/>
  <c r="L11" i="29"/>
  <c r="N11" i="29"/>
  <c r="D11" i="29"/>
  <c r="M9" i="29"/>
  <c r="G9" i="29"/>
  <c r="D9" i="29"/>
  <c r="L9" i="29"/>
  <c r="F9" i="29"/>
  <c r="O7" i="29"/>
  <c r="M7" i="29"/>
  <c r="L7" i="29"/>
  <c r="N7" i="29"/>
  <c r="D7" i="29"/>
  <c r="M34" i="28"/>
  <c r="G34" i="28"/>
  <c r="D34" i="28"/>
  <c r="L34" i="28"/>
  <c r="F34" i="28"/>
  <c r="O32" i="28"/>
  <c r="N32" i="28"/>
  <c r="D32" i="28"/>
  <c r="M30" i="28"/>
  <c r="L30" i="28"/>
  <c r="G30" i="28"/>
  <c r="F30" i="28"/>
  <c r="D30" i="28"/>
  <c r="O30" i="28"/>
  <c r="E30" i="28"/>
  <c r="O27" i="28"/>
  <c r="N27" i="28"/>
  <c r="D27" i="28"/>
  <c r="M25" i="28"/>
  <c r="L25" i="28"/>
  <c r="G25" i="28"/>
  <c r="F25" i="28"/>
  <c r="D25" i="28"/>
  <c r="O25" i="28"/>
  <c r="E25" i="28"/>
  <c r="O23" i="28"/>
  <c r="N23" i="28"/>
  <c r="D23" i="28"/>
  <c r="M21" i="28"/>
  <c r="L21" i="28"/>
  <c r="G21" i="28"/>
  <c r="F21" i="28"/>
  <c r="D21" i="28"/>
  <c r="O21" i="28"/>
  <c r="E21" i="28"/>
  <c r="O19" i="28"/>
  <c r="N19" i="28"/>
  <c r="D19" i="28"/>
  <c r="M17" i="28"/>
  <c r="L17" i="28"/>
  <c r="G17" i="28"/>
  <c r="F17" i="28"/>
  <c r="D17" i="28"/>
  <c r="O17" i="28"/>
  <c r="E17" i="28"/>
  <c r="O15" i="28"/>
  <c r="N15" i="28"/>
  <c r="D15" i="28"/>
  <c r="M13" i="28"/>
  <c r="L13" i="28"/>
  <c r="G13" i="28"/>
  <c r="F13" i="28"/>
  <c r="D13" i="28"/>
  <c r="O13" i="28"/>
  <c r="E13" i="28"/>
  <c r="O11" i="28"/>
  <c r="N11" i="28"/>
  <c r="D11" i="28"/>
  <c r="M9" i="28"/>
  <c r="L9" i="28"/>
  <c r="G9" i="28"/>
  <c r="F9" i="28"/>
  <c r="D9" i="28"/>
  <c r="O9" i="28"/>
  <c r="E9" i="28"/>
  <c r="O7" i="28"/>
  <c r="N7" i="28"/>
  <c r="D7" i="28"/>
  <c r="M34" i="27"/>
  <c r="G34" i="27"/>
  <c r="D34" i="27"/>
  <c r="L34" i="27"/>
  <c r="F34" i="27"/>
  <c r="O32" i="27"/>
  <c r="L32" i="27"/>
  <c r="N32" i="27"/>
  <c r="D32" i="27"/>
  <c r="M30" i="27"/>
  <c r="G30" i="27"/>
  <c r="D30" i="27"/>
  <c r="L30" i="27"/>
  <c r="F30" i="27"/>
  <c r="O27" i="27"/>
  <c r="L27" i="27"/>
  <c r="N27" i="27"/>
  <c r="D27" i="27"/>
  <c r="M25" i="27"/>
  <c r="G25" i="27"/>
  <c r="D25" i="27"/>
  <c r="L25" i="27"/>
  <c r="F25" i="27"/>
  <c r="O23" i="27"/>
  <c r="M23" i="27"/>
  <c r="L23" i="27"/>
  <c r="N23" i="27"/>
  <c r="D23" i="27"/>
  <c r="M21" i="27"/>
  <c r="G21" i="27"/>
  <c r="D21" i="27"/>
  <c r="L21" i="27"/>
  <c r="F21" i="27"/>
  <c r="O19" i="27"/>
  <c r="M19" i="27"/>
  <c r="L19" i="27"/>
  <c r="N19" i="27"/>
  <c r="D19" i="27"/>
  <c r="M17" i="27"/>
  <c r="G17" i="27"/>
  <c r="D17" i="27"/>
  <c r="L17" i="27"/>
  <c r="F17" i="27"/>
  <c r="O15" i="27"/>
  <c r="L15" i="27"/>
  <c r="N15" i="27"/>
  <c r="D15" i="27"/>
  <c r="M13" i="27"/>
  <c r="G13" i="27"/>
  <c r="D13" i="27"/>
  <c r="L13" i="27"/>
  <c r="F13" i="27"/>
  <c r="O11" i="27"/>
  <c r="L11" i="27"/>
  <c r="N11" i="27"/>
  <c r="D11" i="27"/>
  <c r="M9" i="27"/>
  <c r="G9" i="27"/>
  <c r="D9" i="27"/>
  <c r="L9" i="27"/>
  <c r="F9" i="27"/>
  <c r="O7" i="27"/>
  <c r="L7" i="27"/>
  <c r="N7" i="27"/>
  <c r="D7" i="27"/>
  <c r="M34" i="26"/>
  <c r="G34" i="26"/>
  <c r="D34" i="26"/>
  <c r="L34" i="26"/>
  <c r="F34" i="26"/>
  <c r="O32" i="26"/>
  <c r="E32" i="26"/>
  <c r="N32" i="26"/>
  <c r="D32" i="26"/>
  <c r="M30" i="26"/>
  <c r="L30" i="26"/>
  <c r="G30" i="26"/>
  <c r="F30" i="26"/>
  <c r="D30" i="26"/>
  <c r="O30" i="26"/>
  <c r="E30" i="26"/>
  <c r="O27" i="26"/>
  <c r="N27" i="26"/>
  <c r="D27" i="26"/>
  <c r="M25" i="26"/>
  <c r="L25" i="26"/>
  <c r="G25" i="26"/>
  <c r="F25" i="26"/>
  <c r="D25" i="26"/>
  <c r="O25" i="26"/>
  <c r="E25" i="26"/>
  <c r="O23" i="26"/>
  <c r="N23" i="26"/>
  <c r="D23" i="26"/>
  <c r="M21" i="26"/>
  <c r="L21" i="26"/>
  <c r="G21" i="26"/>
  <c r="F21" i="26"/>
  <c r="D21" i="26"/>
  <c r="O21" i="26"/>
  <c r="E21" i="26"/>
  <c r="O19" i="26"/>
  <c r="N19" i="26"/>
  <c r="D19" i="26"/>
  <c r="M17" i="26"/>
  <c r="L17" i="26"/>
  <c r="G17" i="26"/>
  <c r="F17" i="26"/>
  <c r="D17" i="26"/>
  <c r="O17" i="26"/>
  <c r="E17" i="26"/>
  <c r="O15" i="26"/>
  <c r="N15" i="26"/>
  <c r="D15" i="26"/>
  <c r="M13" i="26"/>
  <c r="L13" i="26"/>
  <c r="G13" i="26"/>
  <c r="F13" i="26"/>
  <c r="D13" i="26"/>
  <c r="O13" i="26"/>
  <c r="E13" i="26"/>
  <c r="O11" i="26"/>
  <c r="N11" i="26"/>
  <c r="D11" i="26"/>
  <c r="M9" i="26"/>
  <c r="L9" i="26"/>
  <c r="G9" i="26"/>
  <c r="F9" i="26"/>
  <c r="D9" i="26"/>
  <c r="O9" i="26"/>
  <c r="E9" i="26"/>
  <c r="O7" i="26"/>
  <c r="N7" i="26"/>
  <c r="D7" i="26"/>
  <c r="M34" i="25"/>
  <c r="G34" i="25"/>
  <c r="L34" i="25"/>
  <c r="F34" i="25"/>
  <c r="O32" i="25"/>
  <c r="M32" i="25"/>
  <c r="L32" i="25"/>
  <c r="N32" i="25"/>
  <c r="D32" i="25"/>
  <c r="O30" i="25"/>
  <c r="M30" i="25"/>
  <c r="G30" i="25"/>
  <c r="L30" i="25"/>
  <c r="F30" i="25"/>
  <c r="O27" i="25"/>
  <c r="M27" i="25"/>
  <c r="L27" i="25"/>
  <c r="N27" i="25"/>
  <c r="D27" i="25"/>
  <c r="O25" i="25"/>
  <c r="M25" i="25"/>
  <c r="G25" i="25"/>
  <c r="L25" i="25"/>
  <c r="F25" i="25"/>
  <c r="O23" i="25"/>
  <c r="M23" i="25"/>
  <c r="L23" i="25"/>
  <c r="N23" i="25"/>
  <c r="D23" i="25"/>
  <c r="O21" i="25"/>
  <c r="M21" i="25"/>
  <c r="G21" i="25"/>
  <c r="L21" i="25"/>
  <c r="F21" i="25"/>
  <c r="O19" i="25"/>
  <c r="M19" i="25"/>
  <c r="L19" i="25"/>
  <c r="N19" i="25"/>
  <c r="D19" i="25"/>
  <c r="O17" i="25"/>
  <c r="M17" i="25"/>
  <c r="G17" i="25"/>
  <c r="L17" i="25"/>
  <c r="F17" i="25"/>
  <c r="O15" i="25"/>
  <c r="M15" i="25"/>
  <c r="L15" i="25"/>
  <c r="N15" i="25"/>
  <c r="D15" i="25"/>
  <c r="O13" i="25"/>
  <c r="M13" i="25"/>
  <c r="G13" i="25"/>
  <c r="L13" i="25"/>
  <c r="F13" i="25"/>
  <c r="O11" i="25"/>
  <c r="M11" i="25"/>
  <c r="L11" i="25"/>
  <c r="N11" i="25"/>
  <c r="D11" i="25"/>
  <c r="O9" i="25"/>
  <c r="M9" i="25"/>
  <c r="G9" i="25"/>
  <c r="L9" i="25"/>
  <c r="F9" i="25"/>
  <c r="O7" i="25"/>
  <c r="M7" i="25"/>
  <c r="L7" i="25"/>
  <c r="N7" i="25"/>
  <c r="D7" i="25"/>
  <c r="M34" i="24"/>
  <c r="L34" i="24"/>
  <c r="G34" i="24"/>
  <c r="F34" i="24"/>
  <c r="D34" i="24"/>
  <c r="O34" i="24"/>
  <c r="E34" i="24"/>
  <c r="O32" i="24"/>
  <c r="N32" i="24"/>
  <c r="D32" i="24"/>
  <c r="M30" i="24"/>
  <c r="L30" i="24"/>
  <c r="G30" i="24"/>
  <c r="F30" i="24"/>
  <c r="D30" i="24"/>
  <c r="O30" i="24"/>
  <c r="E30" i="24"/>
  <c r="O27" i="24"/>
  <c r="N27" i="24"/>
  <c r="D27" i="24"/>
  <c r="M25" i="24"/>
  <c r="L25" i="24"/>
  <c r="G25" i="24"/>
  <c r="F25" i="24"/>
  <c r="D25" i="24"/>
  <c r="O25" i="24"/>
  <c r="E25" i="24"/>
  <c r="O23" i="24"/>
  <c r="D23" i="24"/>
  <c r="M21" i="24"/>
  <c r="L21" i="24"/>
  <c r="G21" i="24"/>
  <c r="F21" i="24"/>
  <c r="D21" i="24"/>
  <c r="O21" i="24"/>
  <c r="E21" i="24"/>
  <c r="O19" i="24"/>
  <c r="N19" i="24"/>
  <c r="D19" i="24"/>
  <c r="M17" i="24"/>
  <c r="L17" i="24"/>
  <c r="G17" i="24"/>
  <c r="F17" i="24"/>
  <c r="D17" i="24"/>
  <c r="O17" i="24"/>
  <c r="E17" i="24"/>
  <c r="O15" i="24"/>
  <c r="N15" i="24"/>
  <c r="D15" i="24"/>
  <c r="M13" i="24"/>
  <c r="L13" i="24"/>
  <c r="G13" i="24"/>
  <c r="F13" i="24"/>
  <c r="D13" i="24"/>
  <c r="O13" i="24"/>
  <c r="E13" i="24"/>
  <c r="O11" i="24"/>
  <c r="N11" i="24"/>
  <c r="D11" i="24"/>
  <c r="M9" i="24"/>
  <c r="L9" i="24"/>
  <c r="G9" i="24"/>
  <c r="F9" i="24"/>
  <c r="D9" i="24"/>
  <c r="O9" i="24"/>
  <c r="E9" i="24"/>
  <c r="O7" i="24"/>
  <c r="N7" i="24"/>
  <c r="D7" i="24"/>
  <c r="M34" i="23"/>
  <c r="G34" i="23"/>
  <c r="L34" i="23"/>
  <c r="F34" i="23"/>
  <c r="O32" i="23"/>
  <c r="N32" i="23"/>
  <c r="D32" i="23"/>
  <c r="M30" i="23"/>
  <c r="G30" i="23"/>
  <c r="L30" i="23"/>
  <c r="F30" i="23"/>
  <c r="O27" i="23"/>
  <c r="N27" i="23"/>
  <c r="D27" i="23"/>
  <c r="M25" i="23"/>
  <c r="G25" i="23"/>
  <c r="L25" i="23"/>
  <c r="F25" i="23"/>
  <c r="O23" i="23"/>
  <c r="N23" i="23"/>
  <c r="D23" i="23"/>
  <c r="M21" i="23"/>
  <c r="G21" i="23"/>
  <c r="L21" i="23"/>
  <c r="F21" i="23"/>
  <c r="O19" i="23"/>
  <c r="N19" i="23"/>
  <c r="D19" i="23"/>
  <c r="M17" i="23"/>
  <c r="G17" i="23"/>
  <c r="L17" i="23"/>
  <c r="F17" i="23"/>
  <c r="O15" i="23"/>
  <c r="N15" i="23"/>
  <c r="D15" i="23"/>
  <c r="M13" i="23"/>
  <c r="G13" i="23"/>
  <c r="L13" i="23"/>
  <c r="F13" i="23"/>
  <c r="O11" i="23"/>
  <c r="N11" i="23"/>
  <c r="D11" i="23"/>
  <c r="M9" i="23"/>
  <c r="G9" i="23"/>
  <c r="L9" i="23"/>
  <c r="F9" i="23"/>
  <c r="O7" i="23"/>
  <c r="N7" i="23"/>
  <c r="D7" i="23"/>
  <c r="M34" i="22"/>
  <c r="G34" i="22"/>
  <c r="D34" i="22"/>
  <c r="L34" i="22"/>
  <c r="F34" i="22"/>
  <c r="O32" i="22"/>
  <c r="L32" i="22"/>
  <c r="N32" i="22"/>
  <c r="D32" i="22"/>
  <c r="M30" i="22"/>
  <c r="G30" i="22"/>
  <c r="D30" i="22"/>
  <c r="L30" i="22"/>
  <c r="F30" i="22"/>
  <c r="O27" i="22"/>
  <c r="M27" i="22"/>
  <c r="L27" i="22"/>
  <c r="N27" i="22"/>
  <c r="D27" i="22"/>
  <c r="M25" i="22"/>
  <c r="G25" i="22"/>
  <c r="D25" i="22"/>
  <c r="L25" i="22"/>
  <c r="F25" i="22"/>
  <c r="O23" i="22"/>
  <c r="M23" i="22"/>
  <c r="L23" i="22"/>
  <c r="N23" i="22"/>
  <c r="D23" i="22"/>
  <c r="M21" i="22"/>
  <c r="G21" i="22"/>
  <c r="D21" i="22"/>
  <c r="L21" i="22"/>
  <c r="F21" i="22"/>
  <c r="O19" i="22"/>
  <c r="L19" i="22"/>
  <c r="N19" i="22"/>
  <c r="D19" i="22"/>
  <c r="M17" i="22"/>
  <c r="G17" i="22"/>
  <c r="D17" i="22"/>
  <c r="L17" i="22"/>
  <c r="F17" i="22"/>
  <c r="O15" i="22"/>
  <c r="L15" i="22"/>
  <c r="N15" i="22"/>
  <c r="D15" i="22"/>
  <c r="M13" i="22"/>
  <c r="G13" i="22"/>
  <c r="D13" i="22"/>
  <c r="L13" i="22"/>
  <c r="F13" i="22"/>
  <c r="O11" i="22"/>
  <c r="L11" i="22"/>
  <c r="N11" i="22"/>
  <c r="D11" i="22"/>
  <c r="M9" i="22"/>
  <c r="G9" i="22"/>
  <c r="D9" i="22"/>
  <c r="L9" i="22"/>
  <c r="F9" i="22"/>
  <c r="O7" i="22"/>
  <c r="L7" i="22"/>
  <c r="N7" i="22"/>
  <c r="D7" i="22"/>
  <c r="M34" i="21"/>
  <c r="G34" i="21"/>
  <c r="L34" i="21"/>
  <c r="F34" i="21"/>
  <c r="O32" i="21"/>
  <c r="M32" i="21"/>
  <c r="L32" i="21"/>
  <c r="N32" i="21"/>
  <c r="D32" i="21"/>
  <c r="M30" i="21"/>
  <c r="G30" i="21"/>
  <c r="D30" i="21"/>
  <c r="L30" i="21"/>
  <c r="F30" i="21"/>
  <c r="O27" i="21"/>
  <c r="M27" i="21"/>
  <c r="L27" i="21"/>
  <c r="D27" i="21"/>
  <c r="M25" i="21"/>
  <c r="G25" i="21"/>
  <c r="D25" i="21"/>
  <c r="L25" i="21"/>
  <c r="F25" i="21"/>
  <c r="O23" i="21"/>
  <c r="M23" i="21"/>
  <c r="L23" i="21"/>
  <c r="N23" i="21"/>
  <c r="D23" i="21"/>
  <c r="M21" i="21"/>
  <c r="G21" i="21"/>
  <c r="D21" i="21"/>
  <c r="L21" i="21"/>
  <c r="F21" i="21"/>
  <c r="O19" i="21"/>
  <c r="M19" i="21"/>
  <c r="L19" i="21"/>
  <c r="N19" i="21"/>
  <c r="D19" i="21"/>
  <c r="M17" i="21"/>
  <c r="G17" i="21"/>
  <c r="D17" i="21"/>
  <c r="L17" i="21"/>
  <c r="F17" i="21"/>
  <c r="O15" i="21"/>
  <c r="M15" i="21"/>
  <c r="L15" i="21"/>
  <c r="N15" i="21"/>
  <c r="D15" i="21"/>
  <c r="M13" i="21"/>
  <c r="G13" i="21"/>
  <c r="D13" i="21"/>
  <c r="L13" i="21"/>
  <c r="F13" i="21"/>
  <c r="O11" i="21"/>
  <c r="M11" i="21"/>
  <c r="L11" i="21"/>
  <c r="N11" i="21"/>
  <c r="D11" i="21"/>
  <c r="M9" i="21"/>
  <c r="G9" i="21"/>
  <c r="L9" i="21"/>
  <c r="F9" i="21"/>
  <c r="O7" i="21"/>
  <c r="N7" i="21"/>
  <c r="D7" i="21"/>
  <c r="M34" i="20"/>
  <c r="G34" i="20"/>
  <c r="D34" i="20"/>
  <c r="L34" i="20"/>
  <c r="F34" i="20"/>
  <c r="O32" i="20"/>
  <c r="M32" i="20"/>
  <c r="L32" i="20"/>
  <c r="N32" i="20"/>
  <c r="D32" i="20"/>
  <c r="M30" i="20"/>
  <c r="G30" i="20"/>
  <c r="D30" i="20"/>
  <c r="L30" i="20"/>
  <c r="F30" i="20"/>
  <c r="O27" i="20"/>
  <c r="M27" i="20"/>
  <c r="L27" i="20"/>
  <c r="N27" i="20"/>
  <c r="D27" i="20"/>
  <c r="M25" i="20"/>
  <c r="G25" i="20"/>
  <c r="D25" i="20"/>
  <c r="L25" i="20"/>
  <c r="F25" i="20"/>
  <c r="O23" i="20"/>
  <c r="L23" i="20"/>
  <c r="N23" i="20"/>
  <c r="D23" i="20"/>
  <c r="M21" i="20"/>
  <c r="G21" i="20"/>
  <c r="F21" i="20"/>
  <c r="D21" i="20"/>
  <c r="L21" i="20"/>
  <c r="E21" i="20"/>
  <c r="O19" i="20"/>
  <c r="L19" i="20"/>
  <c r="N19" i="20"/>
  <c r="D19" i="20"/>
  <c r="M17" i="20"/>
  <c r="G17" i="20"/>
  <c r="F17" i="20"/>
  <c r="D17" i="20"/>
  <c r="L17" i="20"/>
  <c r="E17" i="20"/>
  <c r="O15" i="20"/>
  <c r="L15" i="20"/>
  <c r="N15" i="20"/>
  <c r="D15" i="20"/>
  <c r="M13" i="20"/>
  <c r="G13" i="20"/>
  <c r="D13" i="20"/>
  <c r="L13" i="20"/>
  <c r="E13" i="20"/>
  <c r="O11" i="20"/>
  <c r="L11" i="20"/>
  <c r="N11" i="20"/>
  <c r="D11" i="20"/>
  <c r="M9" i="20"/>
  <c r="G9" i="20"/>
  <c r="F9" i="20"/>
  <c r="D9" i="20"/>
  <c r="L9" i="20"/>
  <c r="E9" i="20"/>
  <c r="O7" i="20"/>
  <c r="L7" i="20"/>
  <c r="N7" i="20"/>
  <c r="D7" i="20"/>
  <c r="M34" i="19"/>
  <c r="G34" i="19"/>
  <c r="D34" i="19"/>
  <c r="L34" i="19"/>
  <c r="F34" i="19"/>
  <c r="O32" i="19"/>
  <c r="L32" i="19"/>
  <c r="N32" i="19"/>
  <c r="D32" i="19"/>
  <c r="M30" i="19"/>
  <c r="G30" i="19"/>
  <c r="D30" i="19"/>
  <c r="L30" i="19"/>
  <c r="F30" i="19"/>
  <c r="O27" i="19"/>
  <c r="M27" i="19"/>
  <c r="L27" i="19"/>
  <c r="N27" i="19"/>
  <c r="D27" i="19"/>
  <c r="M25" i="19"/>
  <c r="G25" i="19"/>
  <c r="D25" i="19"/>
  <c r="L25" i="19"/>
  <c r="F25" i="19"/>
  <c r="O23" i="19"/>
  <c r="M23" i="19"/>
  <c r="L23" i="19"/>
  <c r="N23" i="19"/>
  <c r="D23" i="19"/>
  <c r="M21" i="19"/>
  <c r="G21" i="19"/>
  <c r="D21" i="19"/>
  <c r="L21" i="19"/>
  <c r="F21" i="19"/>
  <c r="O19" i="19"/>
  <c r="M19" i="19"/>
  <c r="L19" i="19"/>
  <c r="N19" i="19"/>
  <c r="D19" i="19"/>
  <c r="M17" i="19"/>
  <c r="G17" i="19"/>
  <c r="D17" i="19"/>
  <c r="L17" i="19"/>
  <c r="F17" i="19"/>
  <c r="O15" i="19"/>
  <c r="L15" i="19"/>
  <c r="N15" i="19"/>
  <c r="D15" i="19"/>
  <c r="M13" i="19"/>
  <c r="G13" i="19"/>
  <c r="D13" i="19"/>
  <c r="L13" i="19"/>
  <c r="F13" i="19"/>
  <c r="O11" i="19"/>
  <c r="L11" i="19"/>
  <c r="N11" i="19"/>
  <c r="D11" i="19"/>
  <c r="M9" i="19"/>
  <c r="G9" i="19"/>
  <c r="D9" i="19"/>
  <c r="L9" i="19"/>
  <c r="F9" i="19"/>
  <c r="O7" i="19"/>
  <c r="L7" i="19"/>
  <c r="N7" i="19"/>
  <c r="D7" i="19"/>
  <c r="M34" i="18"/>
  <c r="G34" i="18"/>
  <c r="D34" i="18"/>
  <c r="L34" i="18"/>
  <c r="F34" i="18"/>
  <c r="O32" i="18"/>
  <c r="L32" i="18"/>
  <c r="N32" i="18"/>
  <c r="D32" i="18"/>
  <c r="M30" i="18"/>
  <c r="G30" i="18"/>
  <c r="D30" i="18"/>
  <c r="L30" i="18"/>
  <c r="F30" i="18"/>
  <c r="O27" i="18"/>
  <c r="M27" i="18"/>
  <c r="L27" i="18"/>
  <c r="N27" i="18"/>
  <c r="D27" i="18"/>
  <c r="M25" i="18"/>
  <c r="G25" i="18"/>
  <c r="D25" i="18"/>
  <c r="L25" i="18"/>
  <c r="F25" i="18"/>
  <c r="O23" i="18"/>
  <c r="M23" i="18"/>
  <c r="L23" i="18"/>
  <c r="N23" i="18"/>
  <c r="D23" i="18"/>
  <c r="M21" i="18"/>
  <c r="G21" i="18"/>
  <c r="D21" i="18"/>
  <c r="L21" i="18"/>
  <c r="F21" i="18"/>
  <c r="O19" i="18"/>
  <c r="M19" i="18"/>
  <c r="L19" i="18"/>
  <c r="N19" i="18"/>
  <c r="D19" i="18"/>
  <c r="M17" i="18"/>
  <c r="G17" i="18"/>
  <c r="D17" i="18"/>
  <c r="L17" i="18"/>
  <c r="F17" i="18"/>
  <c r="O15" i="18"/>
  <c r="L15" i="18"/>
  <c r="N15" i="18"/>
  <c r="D15" i="18"/>
  <c r="M13" i="18"/>
  <c r="G13" i="18"/>
  <c r="D13" i="18"/>
  <c r="L13" i="18"/>
  <c r="F13" i="18"/>
  <c r="O11" i="18"/>
  <c r="L11" i="18"/>
  <c r="N11" i="18"/>
  <c r="D11" i="18"/>
  <c r="M9" i="18"/>
  <c r="G9" i="18"/>
  <c r="D9" i="18"/>
  <c r="L9" i="18"/>
  <c r="F9" i="18"/>
  <c r="O7" i="18"/>
  <c r="L7" i="18"/>
  <c r="N7" i="18"/>
  <c r="D7" i="18"/>
  <c r="M34" i="17"/>
  <c r="G34" i="17"/>
  <c r="D34" i="17"/>
  <c r="L34" i="17"/>
  <c r="F34" i="17"/>
  <c r="O32" i="17"/>
  <c r="M32" i="17"/>
  <c r="L32" i="17"/>
  <c r="N32" i="17"/>
  <c r="D32" i="17"/>
  <c r="M30" i="17"/>
  <c r="G30" i="17"/>
  <c r="D30" i="17"/>
  <c r="L30" i="17"/>
  <c r="F30" i="17"/>
  <c r="O27" i="17"/>
  <c r="M27" i="17"/>
  <c r="L27" i="17"/>
  <c r="N27" i="17"/>
  <c r="D27" i="17"/>
  <c r="M25" i="17"/>
  <c r="G25" i="17"/>
  <c r="D25" i="17"/>
  <c r="L25" i="17"/>
  <c r="F25" i="17"/>
  <c r="O23" i="17"/>
  <c r="M23" i="17"/>
  <c r="L23" i="17"/>
  <c r="N23" i="17"/>
  <c r="D23" i="17"/>
  <c r="M21" i="17"/>
  <c r="G21" i="17"/>
  <c r="D21" i="17"/>
  <c r="L21" i="17"/>
  <c r="F21" i="17"/>
  <c r="O19" i="17"/>
  <c r="M19" i="17"/>
  <c r="L19" i="17"/>
  <c r="N19" i="17"/>
  <c r="D19" i="17"/>
  <c r="M17" i="17"/>
  <c r="G17" i="17"/>
  <c r="D17" i="17"/>
  <c r="L17" i="17"/>
  <c r="F17" i="17"/>
  <c r="O15" i="17"/>
  <c r="M15" i="17"/>
  <c r="L15" i="17"/>
  <c r="N15" i="17"/>
  <c r="D15" i="17"/>
  <c r="M13" i="17"/>
  <c r="G13" i="17"/>
  <c r="D13" i="17"/>
  <c r="L13" i="17"/>
  <c r="F13" i="17"/>
  <c r="O11" i="17"/>
  <c r="M11" i="17"/>
  <c r="L11" i="17"/>
  <c r="N11" i="17"/>
  <c r="D11" i="17"/>
  <c r="M9" i="17"/>
  <c r="G9" i="17"/>
  <c r="D9" i="17"/>
  <c r="L9" i="17"/>
  <c r="F9" i="17"/>
  <c r="O7" i="17"/>
  <c r="L7" i="17"/>
  <c r="N7" i="17"/>
  <c r="D7" i="17"/>
  <c r="O34" i="16"/>
  <c r="N34" i="16"/>
  <c r="M34" i="16"/>
  <c r="L34" i="16"/>
  <c r="O32" i="16"/>
  <c r="N32" i="16"/>
  <c r="M32" i="16"/>
  <c r="O30" i="16"/>
  <c r="N30" i="16"/>
  <c r="O27" i="16"/>
  <c r="O25" i="16"/>
  <c r="N25" i="16"/>
  <c r="M25" i="16"/>
  <c r="L25" i="16"/>
  <c r="O23" i="16"/>
  <c r="N23" i="16"/>
  <c r="M23" i="16"/>
  <c r="O21" i="16"/>
  <c r="N21" i="16"/>
  <c r="O19" i="16"/>
  <c r="O17" i="16"/>
  <c r="N17" i="16"/>
  <c r="M17" i="16"/>
  <c r="L17" i="16"/>
  <c r="O15" i="16"/>
  <c r="N15" i="16"/>
  <c r="M15" i="16"/>
  <c r="O13" i="16"/>
  <c r="N13" i="16"/>
  <c r="O11" i="16"/>
  <c r="O9" i="16"/>
  <c r="N9" i="16"/>
  <c r="M9" i="16"/>
  <c r="L9" i="16"/>
  <c r="O7" i="16"/>
  <c r="N7" i="16"/>
  <c r="M7" i="16"/>
  <c r="F34" i="16"/>
  <c r="E34" i="16"/>
  <c r="D34" i="16"/>
  <c r="G32" i="16"/>
  <c r="F32" i="16"/>
  <c r="E32" i="16"/>
  <c r="F30" i="16"/>
  <c r="E27" i="16"/>
  <c r="G27" i="16"/>
  <c r="G25" i="16"/>
  <c r="F25" i="16"/>
  <c r="E25" i="16"/>
  <c r="D25" i="16"/>
  <c r="G23" i="16"/>
  <c r="F23" i="16"/>
  <c r="E23" i="16"/>
  <c r="F21" i="16"/>
  <c r="E19" i="16"/>
  <c r="G19" i="16"/>
  <c r="G17" i="16"/>
  <c r="F17" i="16"/>
  <c r="E17" i="16"/>
  <c r="D17" i="16"/>
  <c r="G15" i="16"/>
  <c r="F15" i="16"/>
  <c r="E15" i="16"/>
  <c r="F13" i="16"/>
  <c r="E11" i="16"/>
  <c r="G11" i="16"/>
  <c r="F9" i="16"/>
  <c r="E9" i="16"/>
  <c r="D9" i="16"/>
  <c r="G7" i="16"/>
  <c r="F7" i="16"/>
  <c r="E7" i="16"/>
  <c r="K7" i="15"/>
  <c r="K7" i="14"/>
  <c r="M34" i="15"/>
  <c r="D34" i="15"/>
  <c r="M32" i="15"/>
  <c r="M30" i="15"/>
  <c r="D30" i="15"/>
  <c r="M27" i="15"/>
  <c r="L27" i="15"/>
  <c r="M25" i="15"/>
  <c r="G25" i="15"/>
  <c r="N23" i="15"/>
  <c r="D23" i="15"/>
  <c r="D21" i="15"/>
  <c r="O19" i="15"/>
  <c r="M19" i="15"/>
  <c r="M17" i="15"/>
  <c r="D15" i="15"/>
  <c r="D13" i="15"/>
  <c r="O11" i="15"/>
  <c r="M11" i="15"/>
  <c r="M9" i="15"/>
  <c r="O7" i="15"/>
  <c r="D7" i="15"/>
  <c r="D32" i="14"/>
  <c r="G30" i="14"/>
  <c r="M27" i="14"/>
  <c r="L27" i="14"/>
  <c r="L25" i="14"/>
  <c r="L23" i="14"/>
  <c r="G21" i="14"/>
  <c r="L19" i="14"/>
  <c r="N19" i="14"/>
  <c r="L17" i="14"/>
  <c r="F17" i="14"/>
  <c r="D15" i="14"/>
  <c r="G13" i="14"/>
  <c r="O11" i="14"/>
  <c r="L11" i="14"/>
  <c r="M9" i="14"/>
  <c r="G9" i="14"/>
  <c r="G34" i="13"/>
  <c r="D34" i="13"/>
  <c r="L34" i="13"/>
  <c r="G30" i="13"/>
  <c r="L27" i="13"/>
  <c r="N27" i="13"/>
  <c r="D25" i="13"/>
  <c r="L25" i="13"/>
  <c r="O23" i="13"/>
  <c r="D21" i="13"/>
  <c r="L19" i="13"/>
  <c r="N19" i="13"/>
  <c r="L17" i="13"/>
  <c r="N15" i="13"/>
  <c r="F13" i="13"/>
  <c r="O11" i="13"/>
  <c r="M11" i="13"/>
  <c r="N11" i="13"/>
  <c r="M9" i="13"/>
  <c r="L34" i="12"/>
  <c r="N32" i="12"/>
  <c r="O27" i="12"/>
  <c r="N25" i="12"/>
  <c r="M15" i="12"/>
  <c r="N13" i="12"/>
  <c r="O11" i="12"/>
  <c r="L9" i="12"/>
  <c r="O7" i="12"/>
  <c r="F34" i="12"/>
  <c r="G30" i="12"/>
  <c r="D23" i="12"/>
  <c r="E15" i="12"/>
  <c r="G13" i="12"/>
  <c r="G7" i="12"/>
  <c r="E7" i="12"/>
  <c r="D31" i="9"/>
  <c r="B31" i="10" s="1"/>
  <c r="D29" i="9"/>
  <c r="B29" i="10" s="1"/>
  <c r="D27" i="9"/>
  <c r="B27" i="10" s="1"/>
  <c r="D24" i="9"/>
  <c r="B24" i="10" s="1"/>
  <c r="D22" i="9"/>
  <c r="B22" i="10" s="1"/>
  <c r="D20" i="9"/>
  <c r="B20" i="10" s="1"/>
  <c r="B18" i="10"/>
  <c r="D14" i="9"/>
  <c r="B14" i="10" s="1"/>
  <c r="R13" i="8"/>
  <c r="D10" i="9"/>
  <c r="B10" i="10" s="1"/>
  <c r="D8" i="9"/>
  <c r="B8" i="10" s="1"/>
  <c r="F9" i="10" s="1"/>
  <c r="C4" i="9"/>
  <c r="E4" i="7"/>
  <c r="T4" i="6"/>
  <c r="E11" i="10" l="1"/>
  <c r="F11" i="10"/>
  <c r="E15" i="10"/>
  <c r="F15" i="10"/>
  <c r="E9" i="10"/>
  <c r="F18" i="68"/>
  <c r="H27" i="64"/>
  <c r="O26" i="64"/>
  <c r="Q26" i="64" s="1"/>
  <c r="C16" i="68"/>
  <c r="F16" i="68" s="1"/>
  <c r="Q17" i="67"/>
  <c r="O14" i="64"/>
  <c r="Q14" i="64" s="1"/>
  <c r="K6" i="56"/>
  <c r="M6" i="56"/>
  <c r="C10" i="9"/>
  <c r="D9" i="12"/>
  <c r="G15" i="12"/>
  <c r="F23" i="12"/>
  <c r="D32" i="12"/>
  <c r="N30" i="12"/>
  <c r="E7" i="13"/>
  <c r="E11" i="13"/>
  <c r="M19" i="13"/>
  <c r="G25" i="13"/>
  <c r="M27" i="13"/>
  <c r="F34" i="13"/>
  <c r="D7" i="14"/>
  <c r="L13" i="14"/>
  <c r="M19" i="14"/>
  <c r="D23" i="14"/>
  <c r="G25" i="14"/>
  <c r="O27" i="14"/>
  <c r="F34" i="14"/>
  <c r="F9" i="15"/>
  <c r="N11" i="15"/>
  <c r="L13" i="15"/>
  <c r="F17" i="15"/>
  <c r="N19" i="15"/>
  <c r="L21" i="15"/>
  <c r="O27" i="15"/>
  <c r="D32" i="15"/>
  <c r="G34" i="15"/>
  <c r="M9" i="30"/>
  <c r="L9" i="31"/>
  <c r="D13" i="31"/>
  <c r="L17" i="31"/>
  <c r="D21" i="31"/>
  <c r="L25" i="31"/>
  <c r="D30" i="31"/>
  <c r="L34" i="31"/>
  <c r="G21" i="32"/>
  <c r="L9" i="33"/>
  <c r="F13" i="33"/>
  <c r="M17" i="33"/>
  <c r="D21" i="33"/>
  <c r="L25" i="33"/>
  <c r="F30" i="33"/>
  <c r="L9" i="34"/>
  <c r="G13" i="34"/>
  <c r="F21" i="34"/>
  <c r="L9" i="35"/>
  <c r="F13" i="35"/>
  <c r="F21" i="35"/>
  <c r="F30" i="35"/>
  <c r="L9" i="36"/>
  <c r="E13" i="36"/>
  <c r="G13" i="36"/>
  <c r="G30" i="36"/>
  <c r="D13" i="37"/>
  <c r="L17" i="37"/>
  <c r="F21" i="37"/>
  <c r="D11" i="64"/>
  <c r="D19" i="64"/>
  <c r="E9" i="12"/>
  <c r="E17" i="12"/>
  <c r="D25" i="12"/>
  <c r="F32" i="12"/>
  <c r="O21" i="12"/>
  <c r="O30" i="12"/>
  <c r="D9" i="13"/>
  <c r="L11" i="13"/>
  <c r="L13" i="13"/>
  <c r="G17" i="13"/>
  <c r="O19" i="13"/>
  <c r="F25" i="13"/>
  <c r="D27" i="13"/>
  <c r="O27" i="13"/>
  <c r="F9" i="14"/>
  <c r="N11" i="14"/>
  <c r="G17" i="14"/>
  <c r="O19" i="14"/>
  <c r="N27" i="14"/>
  <c r="L30" i="14"/>
  <c r="D34" i="14"/>
  <c r="D9" i="15"/>
  <c r="L11" i="15"/>
  <c r="D17" i="15"/>
  <c r="L19" i="15"/>
  <c r="F25" i="15"/>
  <c r="N27" i="15"/>
  <c r="L30" i="15"/>
  <c r="M17" i="30"/>
  <c r="M25" i="30"/>
  <c r="D30" i="30"/>
  <c r="M34" i="30"/>
  <c r="M9" i="31"/>
  <c r="G13" i="31"/>
  <c r="M17" i="31"/>
  <c r="G21" i="31"/>
  <c r="M25" i="31"/>
  <c r="G30" i="31"/>
  <c r="M34" i="31"/>
  <c r="M9" i="32"/>
  <c r="D13" i="32"/>
  <c r="L17" i="32"/>
  <c r="F21" i="32"/>
  <c r="M25" i="32"/>
  <c r="D30" i="32"/>
  <c r="L34" i="32"/>
  <c r="G21" i="33"/>
  <c r="L34" i="33"/>
  <c r="F13" i="34"/>
  <c r="M25" i="34"/>
  <c r="D30" i="34"/>
  <c r="L34" i="34"/>
  <c r="L17" i="35"/>
  <c r="D21" i="35"/>
  <c r="L25" i="35"/>
  <c r="D30" i="35"/>
  <c r="L34" i="35"/>
  <c r="D21" i="36"/>
  <c r="L25" i="36"/>
  <c r="F30" i="36"/>
  <c r="M34" i="36"/>
  <c r="M9" i="37"/>
  <c r="G13" i="37"/>
  <c r="D19" i="48"/>
  <c r="D19" i="50"/>
  <c r="D18" i="54"/>
  <c r="P19" i="53"/>
  <c r="R19" i="53"/>
  <c r="E22" i="54"/>
  <c r="P23" i="53"/>
  <c r="F17" i="12"/>
  <c r="E25" i="12"/>
  <c r="E34" i="12"/>
  <c r="M13" i="13"/>
  <c r="L21" i="13"/>
  <c r="L30" i="13"/>
  <c r="D9" i="14"/>
  <c r="L21" i="14"/>
  <c r="F25" i="14"/>
  <c r="G9" i="15"/>
  <c r="M13" i="15"/>
  <c r="G17" i="15"/>
  <c r="M21" i="15"/>
  <c r="D25" i="15"/>
  <c r="F34" i="15"/>
  <c r="O7" i="51"/>
  <c r="O15" i="51"/>
  <c r="M15" i="51"/>
  <c r="K23" i="51"/>
  <c r="O23" i="51"/>
  <c r="M23" i="51"/>
  <c r="K32" i="51"/>
  <c r="M32" i="51"/>
  <c r="L32" i="51"/>
  <c r="D11" i="51"/>
  <c r="D19" i="51"/>
  <c r="D27" i="51"/>
  <c r="K7" i="50"/>
  <c r="O7" i="50"/>
  <c r="O15" i="50"/>
  <c r="N15" i="50"/>
  <c r="K23" i="50"/>
  <c r="O23" i="50"/>
  <c r="O32" i="50"/>
  <c r="N32" i="50"/>
  <c r="D11" i="50"/>
  <c r="K7" i="49"/>
  <c r="M7" i="49"/>
  <c r="L7" i="49"/>
  <c r="N7" i="49"/>
  <c r="K15" i="49"/>
  <c r="N15" i="49"/>
  <c r="O15" i="49"/>
  <c r="K23" i="49"/>
  <c r="O23" i="49"/>
  <c r="M23" i="49"/>
  <c r="L23" i="49"/>
  <c r="M32" i="49"/>
  <c r="L32" i="49"/>
  <c r="N32" i="49"/>
  <c r="D11" i="49"/>
  <c r="D19" i="49"/>
  <c r="O7" i="48"/>
  <c r="N7" i="48"/>
  <c r="K15" i="48"/>
  <c r="O15" i="48"/>
  <c r="O23" i="48"/>
  <c r="N23" i="48"/>
  <c r="O32" i="48"/>
  <c r="N32" i="48"/>
  <c r="D27" i="48"/>
  <c r="L9" i="47"/>
  <c r="O9" i="47"/>
  <c r="L17" i="47"/>
  <c r="O17" i="47"/>
  <c r="O25" i="47"/>
  <c r="M25" i="47"/>
  <c r="L34" i="47"/>
  <c r="E13" i="47"/>
  <c r="G13" i="47"/>
  <c r="F13" i="47"/>
  <c r="G21" i="47"/>
  <c r="F21" i="47"/>
  <c r="D21" i="47"/>
  <c r="F30" i="47"/>
  <c r="D30" i="47"/>
  <c r="E30" i="47"/>
  <c r="M9" i="46"/>
  <c r="L9" i="46"/>
  <c r="M17" i="46"/>
  <c r="L17" i="46"/>
  <c r="L25" i="46"/>
  <c r="O25" i="46"/>
  <c r="M34" i="46"/>
  <c r="L34" i="46"/>
  <c r="F13" i="46"/>
  <c r="D13" i="46"/>
  <c r="E13" i="46"/>
  <c r="E21" i="46"/>
  <c r="G21" i="46"/>
  <c r="F21" i="46"/>
  <c r="G30" i="46"/>
  <c r="F30" i="46"/>
  <c r="D30" i="46"/>
  <c r="M9" i="45"/>
  <c r="L9" i="45"/>
  <c r="L17" i="45"/>
  <c r="M25" i="45"/>
  <c r="L25" i="45"/>
  <c r="L34" i="45"/>
  <c r="M34" i="45"/>
  <c r="F13" i="45"/>
  <c r="G13" i="45"/>
  <c r="G21" i="45"/>
  <c r="D21" i="45"/>
  <c r="F21" i="45"/>
  <c r="G30" i="45"/>
  <c r="D30" i="45"/>
  <c r="M9" i="44"/>
  <c r="L9" i="44"/>
  <c r="L17" i="44"/>
  <c r="M25" i="44"/>
  <c r="L25" i="44"/>
  <c r="L34" i="44"/>
  <c r="G13" i="44"/>
  <c r="D13" i="44"/>
  <c r="G21" i="44"/>
  <c r="D21" i="44"/>
  <c r="F21" i="44"/>
  <c r="F30" i="44"/>
  <c r="G30" i="44"/>
  <c r="M9" i="43"/>
  <c r="L9" i="43"/>
  <c r="M17" i="43"/>
  <c r="L17" i="43"/>
  <c r="L25" i="43"/>
  <c r="M34" i="43"/>
  <c r="D13" i="43"/>
  <c r="E13" i="43"/>
  <c r="G13" i="43"/>
  <c r="G21" i="43"/>
  <c r="D21" i="43"/>
  <c r="G30" i="43"/>
  <c r="D30" i="43"/>
  <c r="F30" i="43"/>
  <c r="M9" i="42"/>
  <c r="L9" i="42"/>
  <c r="L17" i="42"/>
  <c r="M25" i="42"/>
  <c r="M34" i="42"/>
  <c r="F13" i="42"/>
  <c r="G13" i="42"/>
  <c r="G21" i="42"/>
  <c r="D21" i="42"/>
  <c r="G30" i="42"/>
  <c r="D30" i="42"/>
  <c r="F30" i="42"/>
  <c r="M9" i="41"/>
  <c r="L17" i="41"/>
  <c r="M25" i="41"/>
  <c r="L25" i="41"/>
  <c r="M34" i="41"/>
  <c r="D13" i="41"/>
  <c r="E13" i="41"/>
  <c r="G13" i="41"/>
  <c r="D21" i="41"/>
  <c r="F21" i="41"/>
  <c r="G30" i="41"/>
  <c r="D30" i="41"/>
  <c r="M9" i="40"/>
  <c r="L9" i="40"/>
  <c r="M17" i="40"/>
  <c r="L17" i="40"/>
  <c r="M25" i="40"/>
  <c r="L25" i="40"/>
  <c r="M34" i="40"/>
  <c r="L34" i="40"/>
  <c r="G13" i="40"/>
  <c r="D13" i="40"/>
  <c r="F13" i="40"/>
  <c r="G21" i="40"/>
  <c r="D21" i="40"/>
  <c r="G30" i="40"/>
  <c r="D30" i="40"/>
  <c r="M9" i="39"/>
  <c r="M17" i="39"/>
  <c r="L17" i="39"/>
  <c r="M25" i="39"/>
  <c r="L25" i="39"/>
  <c r="M34" i="39"/>
  <c r="L34" i="39"/>
  <c r="G13" i="39"/>
  <c r="D13" i="39"/>
  <c r="F13" i="39"/>
  <c r="G21" i="39"/>
  <c r="D21" i="39"/>
  <c r="F21" i="39"/>
  <c r="G30" i="39"/>
  <c r="D30" i="39"/>
  <c r="F30" i="39"/>
  <c r="M9" i="38"/>
  <c r="M17" i="38"/>
  <c r="L17" i="38"/>
  <c r="L25" i="38"/>
  <c r="M25" i="38"/>
  <c r="M34" i="38"/>
  <c r="L34" i="38"/>
  <c r="F13" i="38"/>
  <c r="G13" i="38"/>
  <c r="D13" i="38"/>
  <c r="D21" i="38"/>
  <c r="F21" i="38"/>
  <c r="F30" i="38"/>
  <c r="G30" i="38"/>
  <c r="D30" i="38"/>
  <c r="L25" i="37"/>
  <c r="M34" i="37"/>
  <c r="F30" i="37"/>
  <c r="G30" i="37"/>
  <c r="K8" i="70"/>
  <c r="J8" i="70"/>
  <c r="Q22" i="52"/>
  <c r="R22" i="52"/>
  <c r="D8" i="57"/>
  <c r="F9" i="49"/>
  <c r="M13" i="49"/>
  <c r="G17" i="49"/>
  <c r="F34" i="49"/>
  <c r="G9" i="50"/>
  <c r="F17" i="50"/>
  <c r="O21" i="50"/>
  <c r="F25" i="50"/>
  <c r="M30" i="50"/>
  <c r="D34" i="50"/>
  <c r="G9" i="51"/>
  <c r="L13" i="51"/>
  <c r="G17" i="51"/>
  <c r="L21" i="51"/>
  <c r="G25" i="51"/>
  <c r="D32" i="51"/>
  <c r="F34" i="51"/>
  <c r="D33" i="57"/>
  <c r="E33" i="57"/>
  <c r="L11" i="60"/>
  <c r="K11" i="60"/>
  <c r="S10" i="60"/>
  <c r="S11" i="60" s="1"/>
  <c r="L19" i="60"/>
  <c r="K19" i="60"/>
  <c r="S18" i="60"/>
  <c r="S19" i="60" s="1"/>
  <c r="K27" i="60"/>
  <c r="S26" i="60"/>
  <c r="S27" i="60" s="1"/>
  <c r="M27" i="60"/>
  <c r="J27" i="60"/>
  <c r="O30" i="50"/>
  <c r="E9" i="51"/>
  <c r="D34" i="51"/>
  <c r="E14" i="57"/>
  <c r="D14" i="57"/>
  <c r="E16" i="57"/>
  <c r="L20" i="56"/>
  <c r="M26" i="56"/>
  <c r="D16" i="57"/>
  <c r="J19" i="60"/>
  <c r="G11" i="61"/>
  <c r="G27" i="61"/>
  <c r="C6" i="62"/>
  <c r="D6" i="62"/>
  <c r="T7" i="61"/>
  <c r="S7" i="61"/>
  <c r="R7" i="61"/>
  <c r="C14" i="62"/>
  <c r="D14" i="62"/>
  <c r="R15" i="61"/>
  <c r="U15" i="61"/>
  <c r="T15" i="61"/>
  <c r="C22" i="62"/>
  <c r="D22" i="62"/>
  <c r="E22" i="62"/>
  <c r="T23" i="61"/>
  <c r="S23" i="61"/>
  <c r="R23" i="61"/>
  <c r="C31" i="62"/>
  <c r="D31" i="62"/>
  <c r="R32" i="61"/>
  <c r="U32" i="61"/>
  <c r="T32" i="61"/>
  <c r="E6" i="62"/>
  <c r="F6" i="62" s="1"/>
  <c r="F7" i="62" s="1"/>
  <c r="E31" i="62"/>
  <c r="O22" i="64"/>
  <c r="J23" i="64"/>
  <c r="P23" i="64"/>
  <c r="I23" i="64"/>
  <c r="H32" i="64"/>
  <c r="O31" i="64"/>
  <c r="Q31" i="64" s="1"/>
  <c r="D26" i="52"/>
  <c r="R33" i="52"/>
  <c r="D29" i="54"/>
  <c r="D12" i="55"/>
  <c r="J11" i="60"/>
  <c r="M19" i="60"/>
  <c r="L27" i="60"/>
  <c r="M11" i="62"/>
  <c r="M19" i="62"/>
  <c r="M27" i="62"/>
  <c r="F7" i="63"/>
  <c r="E7" i="63"/>
  <c r="F15" i="63"/>
  <c r="E15" i="63"/>
  <c r="G23" i="63"/>
  <c r="F23" i="63"/>
  <c r="E23" i="63"/>
  <c r="G32" i="63"/>
  <c r="F32" i="63"/>
  <c r="M6" i="59"/>
  <c r="M7" i="59" s="1"/>
  <c r="D6" i="60"/>
  <c r="D7" i="60" s="1"/>
  <c r="E12" i="60"/>
  <c r="E13" i="60" s="1"/>
  <c r="D31" i="60"/>
  <c r="D32" i="60" s="1"/>
  <c r="M7" i="60"/>
  <c r="M15" i="60"/>
  <c r="R6" i="60"/>
  <c r="E7" i="61"/>
  <c r="M8" i="61"/>
  <c r="M9" i="61" s="1"/>
  <c r="F15" i="61"/>
  <c r="E17" i="61"/>
  <c r="G23" i="61"/>
  <c r="F25" i="61"/>
  <c r="D34" i="61"/>
  <c r="T13" i="61"/>
  <c r="T30" i="61"/>
  <c r="E24" i="62"/>
  <c r="E33" i="62"/>
  <c r="L7" i="62"/>
  <c r="K9" i="62"/>
  <c r="L15" i="62"/>
  <c r="K17" i="62"/>
  <c r="L23" i="62"/>
  <c r="K25" i="62"/>
  <c r="L32" i="62"/>
  <c r="K34" i="62"/>
  <c r="G13" i="63"/>
  <c r="G27" i="63"/>
  <c r="C8" i="62"/>
  <c r="D10" i="62"/>
  <c r="E12" i="62"/>
  <c r="F12" i="62" s="1"/>
  <c r="F13" i="62" s="1"/>
  <c r="C16" i="62"/>
  <c r="D18" i="62"/>
  <c r="E20" i="62"/>
  <c r="D24" i="62"/>
  <c r="D29" i="62"/>
  <c r="D9" i="64"/>
  <c r="D32" i="64"/>
  <c r="O8" i="64"/>
  <c r="Q8" i="64" s="1"/>
  <c r="P18" i="64"/>
  <c r="Q18" i="64" s="1"/>
  <c r="I19" i="64"/>
  <c r="K25" i="64"/>
  <c r="K34" i="64"/>
  <c r="P10" i="64"/>
  <c r="L7" i="65"/>
  <c r="Q6" i="65"/>
  <c r="Q7" i="65" s="1"/>
  <c r="G19" i="67"/>
  <c r="S7" i="67"/>
  <c r="D6" i="68"/>
  <c r="D14" i="60"/>
  <c r="D15" i="60" s="1"/>
  <c r="E31" i="60"/>
  <c r="E32" i="60" s="1"/>
  <c r="L17" i="60"/>
  <c r="D8" i="62"/>
  <c r="E10" i="62"/>
  <c r="D16" i="62"/>
  <c r="E18" i="62"/>
  <c r="E29" i="62"/>
  <c r="D33" i="62"/>
  <c r="D15" i="64"/>
  <c r="D23" i="64"/>
  <c r="K17" i="64"/>
  <c r="H19" i="64"/>
  <c r="K30" i="64"/>
  <c r="P6" i="64"/>
  <c r="Q20" i="64"/>
  <c r="P12" i="65"/>
  <c r="P13" i="65" s="1"/>
  <c r="L13" i="65"/>
  <c r="R12" i="65"/>
  <c r="R13" i="65" s="1"/>
  <c r="K13" i="65"/>
  <c r="P20" i="65"/>
  <c r="P21" i="65" s="1"/>
  <c r="R20" i="65"/>
  <c r="R21" i="65" s="1"/>
  <c r="P29" i="65"/>
  <c r="L30" i="65"/>
  <c r="R29" i="65"/>
  <c r="R30" i="65" s="1"/>
  <c r="K30" i="65"/>
  <c r="D25" i="66"/>
  <c r="D34" i="66"/>
  <c r="I13" i="66"/>
  <c r="K13" i="66"/>
  <c r="L21" i="66"/>
  <c r="K30" i="66"/>
  <c r="C9" i="67"/>
  <c r="F9" i="67"/>
  <c r="E9" i="67"/>
  <c r="C17" i="67"/>
  <c r="F17" i="67"/>
  <c r="E17" i="67"/>
  <c r="C25" i="67"/>
  <c r="M24" i="67"/>
  <c r="M25" i="67" s="1"/>
  <c r="G25" i="67"/>
  <c r="D25" i="67"/>
  <c r="C34" i="67"/>
  <c r="F34" i="67"/>
  <c r="E34" i="67"/>
  <c r="C12" i="68"/>
  <c r="F12" i="68" s="1"/>
  <c r="T13" i="67"/>
  <c r="C20" i="68"/>
  <c r="C29" i="68"/>
  <c r="T30" i="67"/>
  <c r="E6" i="68"/>
  <c r="D29" i="68"/>
  <c r="E8" i="62"/>
  <c r="E16" i="62"/>
  <c r="D26" i="62"/>
  <c r="F26" i="62" s="1"/>
  <c r="F27" i="62" s="1"/>
  <c r="D34" i="64"/>
  <c r="I17" i="64"/>
  <c r="H7" i="64"/>
  <c r="O6" i="64"/>
  <c r="D11" i="65"/>
  <c r="P6" i="65"/>
  <c r="S6" i="65" s="1"/>
  <c r="J7" i="65"/>
  <c r="I7" i="65"/>
  <c r="Q14" i="65"/>
  <c r="Q15" i="65" s="1"/>
  <c r="L15" i="65"/>
  <c r="K15" i="65"/>
  <c r="Q22" i="65"/>
  <c r="Q23" i="65" s="1"/>
  <c r="J23" i="65"/>
  <c r="I23" i="65"/>
  <c r="Q31" i="65"/>
  <c r="Q32" i="65" s="1"/>
  <c r="L32" i="65"/>
  <c r="K32" i="65"/>
  <c r="D19" i="66"/>
  <c r="P6" i="66"/>
  <c r="L7" i="66"/>
  <c r="I15" i="66"/>
  <c r="L23" i="66"/>
  <c r="L32" i="66"/>
  <c r="G27" i="67"/>
  <c r="F6" i="68"/>
  <c r="C14" i="68"/>
  <c r="F14" i="68" s="1"/>
  <c r="S15" i="67"/>
  <c r="C22" i="68"/>
  <c r="F22" i="68" s="1"/>
  <c r="C31" i="68"/>
  <c r="F31" i="68" s="1"/>
  <c r="S32" i="67"/>
  <c r="E29" i="68"/>
  <c r="C8" i="68"/>
  <c r="F8" i="68" s="1"/>
  <c r="F10" i="68"/>
  <c r="C24" i="68"/>
  <c r="P12" i="64"/>
  <c r="S10" i="65"/>
  <c r="S11" i="65" s="1"/>
  <c r="S18" i="65"/>
  <c r="S19" i="65" s="1"/>
  <c r="S26" i="65"/>
  <c r="S27" i="65" s="1"/>
  <c r="Q8" i="66"/>
  <c r="Q9" i="66" s="1"/>
  <c r="D21" i="66"/>
  <c r="D30" i="66"/>
  <c r="M12" i="67"/>
  <c r="M13" i="67" s="1"/>
  <c r="G21" i="67"/>
  <c r="S9" i="67"/>
  <c r="S25" i="67"/>
  <c r="C33" i="68"/>
  <c r="F33" i="68" s="1"/>
  <c r="Q13" i="67"/>
  <c r="Q21" i="67"/>
  <c r="Q30" i="67"/>
  <c r="C13" i="67"/>
  <c r="K12" i="67"/>
  <c r="R11" i="67"/>
  <c r="R19" i="67"/>
  <c r="U7" i="67"/>
  <c r="S11" i="67"/>
  <c r="R13" i="67"/>
  <c r="U15" i="67"/>
  <c r="S19" i="67"/>
  <c r="R21" i="67"/>
  <c r="S27" i="67"/>
  <c r="R30" i="67"/>
  <c r="R27" i="67"/>
  <c r="R7" i="67"/>
  <c r="R15" i="67"/>
  <c r="R23" i="67"/>
  <c r="T27" i="67"/>
  <c r="R32" i="67"/>
  <c r="U34" i="67"/>
  <c r="D11" i="67"/>
  <c r="L18" i="67"/>
  <c r="L19" i="67" s="1"/>
  <c r="D27" i="67"/>
  <c r="G7" i="67"/>
  <c r="M10" i="67"/>
  <c r="M11" i="67" s="1"/>
  <c r="E11" i="67"/>
  <c r="L12" i="67"/>
  <c r="L13" i="67" s="1"/>
  <c r="D13" i="67"/>
  <c r="G15" i="67"/>
  <c r="M18" i="67"/>
  <c r="M19" i="67" s="1"/>
  <c r="E19" i="67"/>
  <c r="L20" i="67"/>
  <c r="L21" i="67" s="1"/>
  <c r="D21" i="67"/>
  <c r="G23" i="67"/>
  <c r="M26" i="67"/>
  <c r="M27" i="67" s="1"/>
  <c r="E27" i="67"/>
  <c r="L29" i="67"/>
  <c r="L30" i="67" s="1"/>
  <c r="D30" i="67"/>
  <c r="G32" i="67"/>
  <c r="L10" i="67"/>
  <c r="L11" i="67" s="1"/>
  <c r="D19" i="67"/>
  <c r="L26" i="67"/>
  <c r="L27" i="67" s="1"/>
  <c r="L6" i="67"/>
  <c r="L7" i="67" s="1"/>
  <c r="D7" i="67"/>
  <c r="K8" i="67"/>
  <c r="F11" i="67"/>
  <c r="K13" i="67"/>
  <c r="L14" i="67"/>
  <c r="L15" i="67" s="1"/>
  <c r="D15" i="67"/>
  <c r="K16" i="67"/>
  <c r="F19" i="67"/>
  <c r="M20" i="67"/>
  <c r="M21" i="67" s="1"/>
  <c r="E21" i="67"/>
  <c r="L22" i="67"/>
  <c r="L23" i="67" s="1"/>
  <c r="D23" i="67"/>
  <c r="K24" i="67"/>
  <c r="F27" i="67"/>
  <c r="M29" i="67"/>
  <c r="M30" i="67" s="1"/>
  <c r="E30" i="67"/>
  <c r="L31" i="67"/>
  <c r="L32" i="67" s="1"/>
  <c r="D32" i="67"/>
  <c r="K33" i="67"/>
  <c r="G34" i="67"/>
  <c r="M6" i="67"/>
  <c r="M7" i="67" s="1"/>
  <c r="L8" i="67"/>
  <c r="L9" i="67" s="1"/>
  <c r="M14" i="67"/>
  <c r="M15" i="67" s="1"/>
  <c r="L16" i="67"/>
  <c r="L17" i="67" s="1"/>
  <c r="M22" i="67"/>
  <c r="M23" i="67" s="1"/>
  <c r="L24" i="67"/>
  <c r="L25" i="67" s="1"/>
  <c r="M31" i="67"/>
  <c r="M32" i="67" s="1"/>
  <c r="L33" i="67"/>
  <c r="L34" i="67" s="1"/>
  <c r="C7" i="66"/>
  <c r="C13" i="66"/>
  <c r="E12" i="66"/>
  <c r="E13" i="66" s="1"/>
  <c r="C15" i="66"/>
  <c r="P19" i="66"/>
  <c r="C9" i="66"/>
  <c r="E8" i="66"/>
  <c r="E9" i="66" s="1"/>
  <c r="P10" i="66"/>
  <c r="H11" i="66"/>
  <c r="C23" i="66"/>
  <c r="E22" i="66"/>
  <c r="E23" i="66" s="1"/>
  <c r="C25" i="66"/>
  <c r="E24" i="66"/>
  <c r="E25" i="66" s="1"/>
  <c r="C32" i="66"/>
  <c r="E31" i="66"/>
  <c r="E32" i="66" s="1"/>
  <c r="C34" i="66"/>
  <c r="E33" i="66"/>
  <c r="E34" i="66" s="1"/>
  <c r="I9" i="66"/>
  <c r="L9" i="66"/>
  <c r="K9" i="66"/>
  <c r="R8" i="66"/>
  <c r="R9" i="66" s="1"/>
  <c r="P27" i="66"/>
  <c r="D11" i="66"/>
  <c r="C17" i="66"/>
  <c r="E16" i="66"/>
  <c r="E17" i="66" s="1"/>
  <c r="Q16" i="66"/>
  <c r="Q17" i="66" s="1"/>
  <c r="J17" i="66"/>
  <c r="Q24" i="66"/>
  <c r="Q25" i="66" s="1"/>
  <c r="J25" i="66"/>
  <c r="Q33" i="66"/>
  <c r="Q34" i="66" s="1"/>
  <c r="J34" i="66"/>
  <c r="Q7" i="66"/>
  <c r="J7" i="66"/>
  <c r="Q14" i="66"/>
  <c r="Q15" i="66" s="1"/>
  <c r="J15" i="66"/>
  <c r="R16" i="66"/>
  <c r="R17" i="66" s="1"/>
  <c r="K17" i="66"/>
  <c r="H19" i="66"/>
  <c r="Q22" i="66"/>
  <c r="Q23" i="66" s="1"/>
  <c r="J23" i="66"/>
  <c r="R24" i="66"/>
  <c r="R25" i="66" s="1"/>
  <c r="K25" i="66"/>
  <c r="H27" i="66"/>
  <c r="E29" i="66"/>
  <c r="E30" i="66" s="1"/>
  <c r="Q31" i="66"/>
  <c r="Q32" i="66" s="1"/>
  <c r="J32" i="66"/>
  <c r="R33" i="66"/>
  <c r="R34" i="66" s="1"/>
  <c r="K34" i="66"/>
  <c r="R6" i="66"/>
  <c r="R7" i="66" s="1"/>
  <c r="K7" i="66"/>
  <c r="I11" i="66"/>
  <c r="Q12" i="66"/>
  <c r="Q13" i="66" s="1"/>
  <c r="J13" i="66"/>
  <c r="R14" i="66"/>
  <c r="R15" i="66" s="1"/>
  <c r="K15" i="66"/>
  <c r="L17" i="66"/>
  <c r="I19" i="66"/>
  <c r="Q20" i="66"/>
  <c r="Q21" i="66" s="1"/>
  <c r="J21" i="66"/>
  <c r="R22" i="66"/>
  <c r="R23" i="66" s="1"/>
  <c r="K23" i="66"/>
  <c r="L25" i="66"/>
  <c r="Q29" i="66"/>
  <c r="Q30" i="66" s="1"/>
  <c r="J30" i="66"/>
  <c r="R31" i="66"/>
  <c r="R32" i="66" s="1"/>
  <c r="K32" i="66"/>
  <c r="L34" i="66"/>
  <c r="Q10" i="66"/>
  <c r="Q11" i="66" s="1"/>
  <c r="R12" i="66"/>
  <c r="R13" i="66" s="1"/>
  <c r="Q18" i="66"/>
  <c r="Q19" i="66" s="1"/>
  <c r="R20" i="66"/>
  <c r="R21" i="66" s="1"/>
  <c r="Q26" i="66"/>
  <c r="Q27" i="66" s="1"/>
  <c r="R29" i="66"/>
  <c r="R30" i="66" s="1"/>
  <c r="S7" i="65"/>
  <c r="H7" i="65"/>
  <c r="P14" i="65"/>
  <c r="S14" i="65" s="1"/>
  <c r="S15" i="65" s="1"/>
  <c r="H15" i="65"/>
  <c r="P22" i="65"/>
  <c r="H23" i="65"/>
  <c r="P31" i="65"/>
  <c r="H32" i="65"/>
  <c r="H9" i="65"/>
  <c r="P8" i="65"/>
  <c r="S8" i="65" s="1"/>
  <c r="S9" i="65" s="1"/>
  <c r="P16" i="65"/>
  <c r="S16" i="65" s="1"/>
  <c r="S17" i="65" s="1"/>
  <c r="H17" i="65"/>
  <c r="H25" i="65"/>
  <c r="P24" i="65"/>
  <c r="S24" i="65" s="1"/>
  <c r="S25" i="65" s="1"/>
  <c r="P33" i="65"/>
  <c r="S33" i="65" s="1"/>
  <c r="S34" i="65" s="1"/>
  <c r="H34" i="65"/>
  <c r="C27" i="65"/>
  <c r="E26" i="65"/>
  <c r="E27" i="65" s="1"/>
  <c r="E12" i="65"/>
  <c r="E13" i="65" s="1"/>
  <c r="C13" i="65"/>
  <c r="E20" i="65"/>
  <c r="E21" i="65" s="1"/>
  <c r="C21" i="65"/>
  <c r="E29" i="65"/>
  <c r="E30" i="65" s="1"/>
  <c r="C30" i="65"/>
  <c r="C7" i="65"/>
  <c r="E6" i="65"/>
  <c r="E7" i="65" s="1"/>
  <c r="C23" i="65"/>
  <c r="E22" i="65"/>
  <c r="E23" i="65" s="1"/>
  <c r="E8" i="65"/>
  <c r="E9" i="65" s="1"/>
  <c r="C9" i="65"/>
  <c r="E16" i="65"/>
  <c r="E17" i="65" s="1"/>
  <c r="C17" i="65"/>
  <c r="C25" i="65"/>
  <c r="E24" i="65"/>
  <c r="E25" i="65" s="1"/>
  <c r="C34" i="65"/>
  <c r="E33" i="65"/>
  <c r="E34" i="65" s="1"/>
  <c r="D7" i="65"/>
  <c r="D23" i="65"/>
  <c r="D27" i="65"/>
  <c r="D9" i="65"/>
  <c r="D13" i="65"/>
  <c r="D17" i="65"/>
  <c r="D21" i="65"/>
  <c r="D25" i="65"/>
  <c r="D30" i="65"/>
  <c r="D34" i="65"/>
  <c r="P15" i="65"/>
  <c r="P17" i="65"/>
  <c r="P19" i="65"/>
  <c r="P25" i="65"/>
  <c r="P27" i="65"/>
  <c r="P30" i="65"/>
  <c r="P7" i="65"/>
  <c r="P9" i="65"/>
  <c r="P11" i="65"/>
  <c r="P34" i="65"/>
  <c r="I27" i="65"/>
  <c r="J11" i="65"/>
  <c r="I13" i="65"/>
  <c r="J19" i="65"/>
  <c r="I21" i="65"/>
  <c r="J27" i="65"/>
  <c r="I30" i="65"/>
  <c r="I19" i="65"/>
  <c r="L9" i="65"/>
  <c r="K11" i="65"/>
  <c r="J13" i="65"/>
  <c r="L17" i="65"/>
  <c r="K19" i="65"/>
  <c r="J21" i="65"/>
  <c r="L25" i="65"/>
  <c r="K27" i="65"/>
  <c r="J30" i="65"/>
  <c r="L34" i="65"/>
  <c r="I11" i="65"/>
  <c r="H23" i="64"/>
  <c r="H21" i="64"/>
  <c r="J21" i="64"/>
  <c r="H15" i="64"/>
  <c r="O12" i="64"/>
  <c r="Q12" i="64" s="1"/>
  <c r="J11" i="64"/>
  <c r="O10" i="64"/>
  <c r="H9" i="64"/>
  <c r="T27" i="64"/>
  <c r="V26" i="64"/>
  <c r="V27" i="64" s="1"/>
  <c r="V12" i="64"/>
  <c r="V13" i="64" s="1"/>
  <c r="T13" i="64"/>
  <c r="T21" i="64"/>
  <c r="T30" i="64"/>
  <c r="V29" i="64"/>
  <c r="V30" i="64" s="1"/>
  <c r="T7" i="64"/>
  <c r="V6" i="64"/>
  <c r="V7" i="64" s="1"/>
  <c r="V8" i="64"/>
  <c r="V9" i="64" s="1"/>
  <c r="T9" i="64"/>
  <c r="V16" i="64"/>
  <c r="V17" i="64" s="1"/>
  <c r="T17" i="64"/>
  <c r="V24" i="64"/>
  <c r="V25" i="64" s="1"/>
  <c r="T25" i="64"/>
  <c r="T34" i="64"/>
  <c r="V33" i="64"/>
  <c r="V34" i="64" s="1"/>
  <c r="U7" i="64"/>
  <c r="U27" i="64"/>
  <c r="U9" i="64"/>
  <c r="U13" i="64"/>
  <c r="U17" i="64"/>
  <c r="U21" i="64"/>
  <c r="U25" i="64"/>
  <c r="U30" i="64"/>
  <c r="U34" i="64"/>
  <c r="E12" i="64"/>
  <c r="E13" i="64" s="1"/>
  <c r="C13" i="64"/>
  <c r="E20" i="64"/>
  <c r="E21" i="64" s="1"/>
  <c r="C21" i="64"/>
  <c r="C30" i="64"/>
  <c r="E29" i="64"/>
  <c r="E30" i="64" s="1"/>
  <c r="E8" i="64"/>
  <c r="E9" i="64" s="1"/>
  <c r="C9" i="64"/>
  <c r="E16" i="64"/>
  <c r="E17" i="64" s="1"/>
  <c r="C17" i="64"/>
  <c r="E24" i="64"/>
  <c r="E25" i="64" s="1"/>
  <c r="C25" i="64"/>
  <c r="C34" i="64"/>
  <c r="E33" i="64"/>
  <c r="E34" i="64" s="1"/>
  <c r="C7" i="64"/>
  <c r="E6" i="64"/>
  <c r="E7" i="64" s="1"/>
  <c r="C27" i="64"/>
  <c r="E26" i="64"/>
  <c r="E27" i="64" s="1"/>
  <c r="D7" i="64"/>
  <c r="D27" i="64"/>
  <c r="C9" i="63"/>
  <c r="K8" i="63"/>
  <c r="G19" i="63"/>
  <c r="E19" i="63"/>
  <c r="F19" i="63"/>
  <c r="M18" i="63"/>
  <c r="M19" i="63" s="1"/>
  <c r="C17" i="63"/>
  <c r="K16" i="63"/>
  <c r="G11" i="63"/>
  <c r="F11" i="63"/>
  <c r="E11" i="63"/>
  <c r="M10" i="63"/>
  <c r="M11" i="63" s="1"/>
  <c r="L18" i="63"/>
  <c r="L19" i="63" s="1"/>
  <c r="C25" i="63"/>
  <c r="K24" i="63"/>
  <c r="D27" i="63"/>
  <c r="L12" i="63"/>
  <c r="L13" i="63" s="1"/>
  <c r="D21" i="63"/>
  <c r="D30" i="63"/>
  <c r="L6" i="63"/>
  <c r="L7" i="63" s="1"/>
  <c r="D7" i="63"/>
  <c r="M12" i="63"/>
  <c r="M13" i="63" s="1"/>
  <c r="E13" i="63"/>
  <c r="L14" i="63"/>
  <c r="L15" i="63" s="1"/>
  <c r="D15" i="63"/>
  <c r="M20" i="63"/>
  <c r="M21" i="63" s="1"/>
  <c r="E21" i="63"/>
  <c r="L22" i="63"/>
  <c r="L23" i="63" s="1"/>
  <c r="D23" i="63"/>
  <c r="F27" i="63"/>
  <c r="M29" i="63"/>
  <c r="M30" i="63" s="1"/>
  <c r="E30" i="63"/>
  <c r="L31" i="63"/>
  <c r="L32" i="63" s="1"/>
  <c r="D32" i="63"/>
  <c r="K33" i="63"/>
  <c r="L26" i="63"/>
  <c r="L27" i="63" s="1"/>
  <c r="D13" i="63"/>
  <c r="L20" i="63"/>
  <c r="L21" i="63" s="1"/>
  <c r="M26" i="63"/>
  <c r="M27" i="63" s="1"/>
  <c r="E27" i="63"/>
  <c r="L29" i="63"/>
  <c r="L30" i="63" s="1"/>
  <c r="M6" i="63"/>
  <c r="M7" i="63" s="1"/>
  <c r="L8" i="63"/>
  <c r="L9" i="63" s="1"/>
  <c r="M14" i="63"/>
  <c r="M15" i="63" s="1"/>
  <c r="L16" i="63"/>
  <c r="L17" i="63" s="1"/>
  <c r="M22" i="63"/>
  <c r="M23" i="63" s="1"/>
  <c r="L24" i="63"/>
  <c r="L25" i="63" s="1"/>
  <c r="M31" i="63"/>
  <c r="M32" i="63" s="1"/>
  <c r="L33" i="63"/>
  <c r="L34" i="63" s="1"/>
  <c r="I7" i="62"/>
  <c r="I15" i="62"/>
  <c r="I23" i="62"/>
  <c r="I32" i="62"/>
  <c r="R26" i="62"/>
  <c r="R27" i="62" s="1"/>
  <c r="J27" i="62"/>
  <c r="L9" i="62"/>
  <c r="S10" i="62"/>
  <c r="S11" i="62" s="1"/>
  <c r="K11" i="62"/>
  <c r="R12" i="62"/>
  <c r="R13" i="62" s="1"/>
  <c r="J13" i="62"/>
  <c r="Q14" i="62"/>
  <c r="L17" i="62"/>
  <c r="S18" i="62"/>
  <c r="S19" i="62" s="1"/>
  <c r="K19" i="62"/>
  <c r="R20" i="62"/>
  <c r="R21" i="62" s="1"/>
  <c r="J21" i="62"/>
  <c r="Q22" i="62"/>
  <c r="L25" i="62"/>
  <c r="S26" i="62"/>
  <c r="S27" i="62" s="1"/>
  <c r="K27" i="62"/>
  <c r="R29" i="62"/>
  <c r="R30" i="62" s="1"/>
  <c r="J30" i="62"/>
  <c r="Q31" i="62"/>
  <c r="L34" i="62"/>
  <c r="J11" i="62"/>
  <c r="J19" i="62"/>
  <c r="R6" i="62"/>
  <c r="R7" i="62" s="1"/>
  <c r="Q8" i="62"/>
  <c r="M9" i="62"/>
  <c r="L11" i="62"/>
  <c r="R14" i="62"/>
  <c r="R15" i="62" s="1"/>
  <c r="Q16" i="62"/>
  <c r="M17" i="62"/>
  <c r="L19" i="62"/>
  <c r="S20" i="62"/>
  <c r="S21" i="62" s="1"/>
  <c r="R22" i="62"/>
  <c r="R23" i="62" s="1"/>
  <c r="Q24" i="62"/>
  <c r="M25" i="62"/>
  <c r="L27" i="62"/>
  <c r="S29" i="62"/>
  <c r="S30" i="62" s="1"/>
  <c r="R31" i="62"/>
  <c r="R32" i="62" s="1"/>
  <c r="Q33" i="62"/>
  <c r="M34" i="62"/>
  <c r="R10" i="62"/>
  <c r="R11" i="62" s="1"/>
  <c r="R18" i="62"/>
  <c r="R19" i="62" s="1"/>
  <c r="R8" i="62"/>
  <c r="R9" i="62" s="1"/>
  <c r="R16" i="62"/>
  <c r="R17" i="62" s="1"/>
  <c r="R24" i="62"/>
  <c r="R25" i="62" s="1"/>
  <c r="R33" i="62"/>
  <c r="R34" i="62" s="1"/>
  <c r="Q7" i="61"/>
  <c r="Q15" i="61"/>
  <c r="Q23" i="61"/>
  <c r="Q32" i="61"/>
  <c r="R19" i="61"/>
  <c r="S11" i="61"/>
  <c r="R13" i="61"/>
  <c r="S19" i="61"/>
  <c r="R21" i="61"/>
  <c r="S27" i="61"/>
  <c r="R30" i="61"/>
  <c r="U9" i="61"/>
  <c r="T11" i="61"/>
  <c r="S13" i="61"/>
  <c r="U17" i="61"/>
  <c r="T19" i="61"/>
  <c r="S21" i="61"/>
  <c r="U25" i="61"/>
  <c r="T27" i="61"/>
  <c r="S30" i="61"/>
  <c r="U34" i="61"/>
  <c r="R11" i="61"/>
  <c r="R27" i="61"/>
  <c r="L10" i="61"/>
  <c r="L11" i="61" s="1"/>
  <c r="D19" i="61"/>
  <c r="L26" i="61"/>
  <c r="L27" i="61" s="1"/>
  <c r="M10" i="61"/>
  <c r="M11" i="61" s="1"/>
  <c r="E11" i="61"/>
  <c r="L12" i="61"/>
  <c r="L13" i="61" s="1"/>
  <c r="D13" i="61"/>
  <c r="M18" i="61"/>
  <c r="M19" i="61" s="1"/>
  <c r="E19" i="61"/>
  <c r="L20" i="61"/>
  <c r="L21" i="61" s="1"/>
  <c r="D21" i="61"/>
  <c r="M26" i="61"/>
  <c r="M27" i="61" s="1"/>
  <c r="E27" i="61"/>
  <c r="L29" i="61"/>
  <c r="L30" i="61" s="1"/>
  <c r="D30" i="61"/>
  <c r="D11" i="61"/>
  <c r="L6" i="61"/>
  <c r="L7" i="61" s="1"/>
  <c r="D7" i="61"/>
  <c r="K8" i="61"/>
  <c r="F11" i="61"/>
  <c r="M12" i="61"/>
  <c r="M13" i="61" s="1"/>
  <c r="E13" i="61"/>
  <c r="L14" i="61"/>
  <c r="L15" i="61" s="1"/>
  <c r="D15" i="61"/>
  <c r="K16" i="61"/>
  <c r="F19" i="61"/>
  <c r="M20" i="61"/>
  <c r="M21" i="61" s="1"/>
  <c r="E21" i="61"/>
  <c r="L22" i="61"/>
  <c r="L23" i="61" s="1"/>
  <c r="D23" i="61"/>
  <c r="K24" i="61"/>
  <c r="F27" i="61"/>
  <c r="M29" i="61"/>
  <c r="M30" i="61" s="1"/>
  <c r="E30" i="61"/>
  <c r="L31" i="61"/>
  <c r="L32" i="61" s="1"/>
  <c r="D32" i="61"/>
  <c r="K33" i="61"/>
  <c r="G34" i="61"/>
  <c r="L18" i="61"/>
  <c r="L19" i="61" s="1"/>
  <c r="D27" i="61"/>
  <c r="M6" i="61"/>
  <c r="M7" i="61" s="1"/>
  <c r="L8" i="61"/>
  <c r="L9" i="61" s="1"/>
  <c r="M14" i="61"/>
  <c r="M15" i="61" s="1"/>
  <c r="L16" i="61"/>
  <c r="L17" i="61" s="1"/>
  <c r="M22" i="61"/>
  <c r="M23" i="61" s="1"/>
  <c r="L24" i="61"/>
  <c r="L25" i="61" s="1"/>
  <c r="M31" i="61"/>
  <c r="M32" i="61" s="1"/>
  <c r="L33" i="61"/>
  <c r="L34" i="61" s="1"/>
  <c r="Q27" i="60"/>
  <c r="I11" i="60"/>
  <c r="Q10" i="60"/>
  <c r="Q11" i="60" s="1"/>
  <c r="Q18" i="60"/>
  <c r="Q19" i="60" s="1"/>
  <c r="I19" i="60"/>
  <c r="R7" i="60"/>
  <c r="J7" i="60"/>
  <c r="R14" i="60"/>
  <c r="R15" i="60" s="1"/>
  <c r="R22" i="60"/>
  <c r="R23" i="60" s="1"/>
  <c r="R31" i="60"/>
  <c r="R32" i="60" s="1"/>
  <c r="S7" i="60"/>
  <c r="K7" i="60"/>
  <c r="R8" i="60"/>
  <c r="R9" i="60" s="1"/>
  <c r="J9" i="60"/>
  <c r="S14" i="60"/>
  <c r="S15" i="60" s="1"/>
  <c r="K15" i="60"/>
  <c r="R16" i="60"/>
  <c r="R17" i="60" s="1"/>
  <c r="J17" i="60"/>
  <c r="S22" i="60"/>
  <c r="S23" i="60" s="1"/>
  <c r="K23" i="60"/>
  <c r="R24" i="60"/>
  <c r="R25" i="60" s="1"/>
  <c r="J25" i="60"/>
  <c r="S31" i="60"/>
  <c r="S32" i="60" s="1"/>
  <c r="K32" i="60"/>
  <c r="R33" i="60"/>
  <c r="R34" i="60" s="1"/>
  <c r="L34" i="60"/>
  <c r="L7" i="60"/>
  <c r="S8" i="60"/>
  <c r="S9" i="60" s="1"/>
  <c r="K9" i="60"/>
  <c r="R10" i="60"/>
  <c r="Q12" i="60"/>
  <c r="M13" i="60"/>
  <c r="L15" i="60"/>
  <c r="S16" i="60"/>
  <c r="S17" i="60" s="1"/>
  <c r="K17" i="60"/>
  <c r="R18" i="60"/>
  <c r="M21" i="60"/>
  <c r="L23" i="60"/>
  <c r="S24" i="60"/>
  <c r="S25" i="60" s="1"/>
  <c r="K25" i="60"/>
  <c r="R26" i="60"/>
  <c r="Q29" i="60"/>
  <c r="M30" i="60"/>
  <c r="L32" i="60"/>
  <c r="S33" i="60"/>
  <c r="S34" i="60" s="1"/>
  <c r="J15" i="60"/>
  <c r="J23" i="60"/>
  <c r="J32" i="60"/>
  <c r="R12" i="60"/>
  <c r="R13" i="60" s="1"/>
  <c r="R20" i="60"/>
  <c r="R21" i="60" s="1"/>
  <c r="R29" i="60"/>
  <c r="R30" i="60" s="1"/>
  <c r="K33" i="70"/>
  <c r="K26" i="53"/>
  <c r="J26" i="53"/>
  <c r="D7" i="12"/>
  <c r="D15" i="12"/>
  <c r="E23" i="12"/>
  <c r="E32" i="12"/>
  <c r="N15" i="12"/>
  <c r="M23" i="12"/>
  <c r="O32" i="12"/>
  <c r="M7" i="13"/>
  <c r="G9" i="13"/>
  <c r="L15" i="13"/>
  <c r="D17" i="13"/>
  <c r="G21" i="13"/>
  <c r="N32" i="13"/>
  <c r="L7" i="14"/>
  <c r="N15" i="14"/>
  <c r="O23" i="14"/>
  <c r="D27" i="14"/>
  <c r="N32" i="14"/>
  <c r="N15" i="15"/>
  <c r="M23" i="15"/>
  <c r="O32" i="15"/>
  <c r="J10" i="53"/>
  <c r="K24" i="53"/>
  <c r="J24" i="53"/>
  <c r="E12" i="57"/>
  <c r="G27" i="12"/>
  <c r="L7" i="12"/>
  <c r="O15" i="12"/>
  <c r="N23" i="12"/>
  <c r="O7" i="13"/>
  <c r="D13" i="13"/>
  <c r="O15" i="13"/>
  <c r="N23" i="13"/>
  <c r="L32" i="13"/>
  <c r="O7" i="14"/>
  <c r="L15" i="14"/>
  <c r="L32" i="14"/>
  <c r="N7" i="15"/>
  <c r="M15" i="15"/>
  <c r="O23" i="15"/>
  <c r="M9" i="51"/>
  <c r="L9" i="51"/>
  <c r="L17" i="51"/>
  <c r="M17" i="51"/>
  <c r="L25" i="51"/>
  <c r="M25" i="51"/>
  <c r="L34" i="51"/>
  <c r="M34" i="51"/>
  <c r="D13" i="51"/>
  <c r="D21" i="51"/>
  <c r="G30" i="51"/>
  <c r="D30" i="51"/>
  <c r="M9" i="50"/>
  <c r="L9" i="50"/>
  <c r="O9" i="50"/>
  <c r="L17" i="50"/>
  <c r="O17" i="50"/>
  <c r="M25" i="50"/>
  <c r="L34" i="50"/>
  <c r="D13" i="50"/>
  <c r="G21" i="50"/>
  <c r="E21" i="50"/>
  <c r="F21" i="50"/>
  <c r="F30" i="50"/>
  <c r="D30" i="50"/>
  <c r="L9" i="49"/>
  <c r="M25" i="49"/>
  <c r="L34" i="49"/>
  <c r="M34" i="49"/>
  <c r="G13" i="49"/>
  <c r="F21" i="49"/>
  <c r="D30" i="49"/>
  <c r="L9" i="48"/>
  <c r="O9" i="48"/>
  <c r="M17" i="48"/>
  <c r="C13" i="48"/>
  <c r="G13" i="48"/>
  <c r="E13" i="48"/>
  <c r="F30" i="48"/>
  <c r="N11" i="47"/>
  <c r="D32" i="47"/>
  <c r="K11" i="46"/>
  <c r="O11" i="46"/>
  <c r="D7" i="46"/>
  <c r="D32" i="46"/>
  <c r="N11" i="45"/>
  <c r="K19" i="45"/>
  <c r="N19" i="45"/>
  <c r="O27" i="45"/>
  <c r="D15" i="45"/>
  <c r="D23" i="45"/>
  <c r="D32" i="45"/>
  <c r="K19" i="44"/>
  <c r="L19" i="44"/>
  <c r="K27" i="44"/>
  <c r="L27" i="44"/>
  <c r="L11" i="43"/>
  <c r="K19" i="43"/>
  <c r="O19" i="43"/>
  <c r="D7" i="43"/>
  <c r="D23" i="43"/>
  <c r="K11" i="42"/>
  <c r="N11" i="42"/>
  <c r="O19" i="42"/>
  <c r="N27" i="42"/>
  <c r="L27" i="41"/>
  <c r="K20" i="70"/>
  <c r="J8" i="53"/>
  <c r="J16" i="53"/>
  <c r="K31" i="53"/>
  <c r="D20" i="55"/>
  <c r="C26" i="55"/>
  <c r="E26" i="55" s="1"/>
  <c r="D33" i="54"/>
  <c r="Q29" i="52"/>
  <c r="R29" i="52"/>
  <c r="C10" i="55"/>
  <c r="F7" i="12"/>
  <c r="G11" i="12"/>
  <c r="F15" i="12"/>
  <c r="G19" i="12"/>
  <c r="G23" i="12"/>
  <c r="G32" i="12"/>
  <c r="N7" i="12"/>
  <c r="O19" i="12"/>
  <c r="L32" i="12"/>
  <c r="N7" i="13"/>
  <c r="F9" i="13"/>
  <c r="F17" i="13"/>
  <c r="L23" i="13"/>
  <c r="D30" i="13"/>
  <c r="O32" i="13"/>
  <c r="O15" i="14"/>
  <c r="D19" i="14"/>
  <c r="N23" i="14"/>
  <c r="M7" i="15"/>
  <c r="O15" i="15"/>
  <c r="N32" i="15"/>
  <c r="F30" i="51"/>
  <c r="K14" i="70"/>
  <c r="Q26" i="52"/>
  <c r="R26" i="52"/>
  <c r="J6" i="53"/>
  <c r="J14" i="53"/>
  <c r="K29" i="53"/>
  <c r="J29" i="53"/>
  <c r="C14" i="55"/>
  <c r="E14" i="55" s="1"/>
  <c r="E10" i="57"/>
  <c r="E6" i="60"/>
  <c r="E7" i="60" s="1"/>
  <c r="E22" i="60"/>
  <c r="E23" i="60" s="1"/>
  <c r="E8" i="60"/>
  <c r="E9" i="60" s="1"/>
  <c r="D8" i="60"/>
  <c r="D9" i="60" s="1"/>
  <c r="E16" i="60"/>
  <c r="E17" i="60" s="1"/>
  <c r="D16" i="60"/>
  <c r="D17" i="60" s="1"/>
  <c r="E24" i="60"/>
  <c r="E25" i="60" s="1"/>
  <c r="D24" i="60"/>
  <c r="D25" i="60" s="1"/>
  <c r="N23" i="50"/>
  <c r="N7" i="51"/>
  <c r="N15" i="51"/>
  <c r="N23" i="51"/>
  <c r="N32" i="51"/>
  <c r="D31" i="52"/>
  <c r="D29" i="55"/>
  <c r="D33" i="60"/>
  <c r="D34" i="60" s="1"/>
  <c r="D8" i="54"/>
  <c r="D14" i="54"/>
  <c r="L6" i="56"/>
  <c r="K20" i="56"/>
  <c r="N20" i="56" s="1"/>
  <c r="E33" i="60"/>
  <c r="E34" i="60" s="1"/>
  <c r="F9" i="12"/>
  <c r="D17" i="12"/>
  <c r="F21" i="12"/>
  <c r="F25" i="12"/>
  <c r="D34" i="12"/>
  <c r="M7" i="12"/>
  <c r="M9" i="12"/>
  <c r="O13" i="12"/>
  <c r="L17" i="12"/>
  <c r="N21" i="12"/>
  <c r="O23" i="12"/>
  <c r="M32" i="12"/>
  <c r="M34" i="12"/>
  <c r="L7" i="13"/>
  <c r="L9" i="13"/>
  <c r="G13" i="13"/>
  <c r="M15" i="13"/>
  <c r="E19" i="13"/>
  <c r="F21" i="13"/>
  <c r="M21" i="13"/>
  <c r="M23" i="13"/>
  <c r="F30" i="13"/>
  <c r="M30" i="13"/>
  <c r="M32" i="13"/>
  <c r="N7" i="14"/>
  <c r="L9" i="14"/>
  <c r="D11" i="14"/>
  <c r="F13" i="14"/>
  <c r="M13" i="14"/>
  <c r="M15" i="14"/>
  <c r="D17" i="14"/>
  <c r="F21" i="14"/>
  <c r="M21" i="14"/>
  <c r="M23" i="14"/>
  <c r="D25" i="14"/>
  <c r="F30" i="14"/>
  <c r="M30" i="14"/>
  <c r="O32" i="14"/>
  <c r="G34" i="14"/>
  <c r="L7" i="15"/>
  <c r="L9" i="15"/>
  <c r="D11" i="15"/>
  <c r="G13" i="15"/>
  <c r="L15" i="15"/>
  <c r="L17" i="15"/>
  <c r="D19" i="15"/>
  <c r="G21" i="15"/>
  <c r="L23" i="15"/>
  <c r="L25" i="15"/>
  <c r="D27" i="15"/>
  <c r="G30" i="15"/>
  <c r="L32" i="15"/>
  <c r="L34" i="15"/>
  <c r="L13" i="30"/>
  <c r="D9" i="31"/>
  <c r="M13" i="31"/>
  <c r="D17" i="31"/>
  <c r="M21" i="31"/>
  <c r="D25" i="31"/>
  <c r="M30" i="31"/>
  <c r="D34" i="31"/>
  <c r="F9" i="33"/>
  <c r="D34" i="33"/>
  <c r="F9" i="34"/>
  <c r="F17" i="34"/>
  <c r="F34" i="34"/>
  <c r="F9" i="35"/>
  <c r="D17" i="35"/>
  <c r="M21" i="35"/>
  <c r="D25" i="35"/>
  <c r="M30" i="35"/>
  <c r="D34" i="35"/>
  <c r="F9" i="37"/>
  <c r="F9" i="38"/>
  <c r="F9" i="39"/>
  <c r="D7" i="48"/>
  <c r="D15" i="51"/>
  <c r="J16" i="70"/>
  <c r="L16" i="70" s="1"/>
  <c r="D6" i="52"/>
  <c r="R6" i="52"/>
  <c r="Q6" i="52"/>
  <c r="D6" i="55"/>
  <c r="D16" i="55"/>
  <c r="J20" i="70"/>
  <c r="K18" i="53"/>
  <c r="K19" i="53" s="1"/>
  <c r="E19" i="53"/>
  <c r="F19" i="53"/>
  <c r="J18" i="53"/>
  <c r="G21" i="12"/>
  <c r="N9" i="12"/>
  <c r="M17" i="12"/>
  <c r="L25" i="12"/>
  <c r="N34" i="12"/>
  <c r="D23" i="13"/>
  <c r="D32" i="13"/>
  <c r="M34" i="14"/>
  <c r="F13" i="15"/>
  <c r="F21" i="15"/>
  <c r="F30" i="15"/>
  <c r="G9" i="31"/>
  <c r="L13" i="31"/>
  <c r="G17" i="31"/>
  <c r="L21" i="31"/>
  <c r="G25" i="31"/>
  <c r="L30" i="31"/>
  <c r="G34" i="31"/>
  <c r="D9" i="32"/>
  <c r="M13" i="32"/>
  <c r="D17" i="32"/>
  <c r="M21" i="32"/>
  <c r="D25" i="32"/>
  <c r="M30" i="32"/>
  <c r="D34" i="32"/>
  <c r="M13" i="33"/>
  <c r="D17" i="33"/>
  <c r="M21" i="33"/>
  <c r="D25" i="33"/>
  <c r="M30" i="33"/>
  <c r="G34" i="33"/>
  <c r="M13" i="35"/>
  <c r="G17" i="35"/>
  <c r="L21" i="35"/>
  <c r="G25" i="35"/>
  <c r="L30" i="35"/>
  <c r="G34" i="35"/>
  <c r="D9" i="36"/>
  <c r="D17" i="36"/>
  <c r="M21" i="36"/>
  <c r="D25" i="36"/>
  <c r="M30" i="36"/>
  <c r="D34" i="36"/>
  <c r="M13" i="37"/>
  <c r="D17" i="37"/>
  <c r="M21" i="37"/>
  <c r="D25" i="37"/>
  <c r="M30" i="37"/>
  <c r="D34" i="37"/>
  <c r="M13" i="38"/>
  <c r="D17" i="38"/>
  <c r="M21" i="38"/>
  <c r="D25" i="38"/>
  <c r="M30" i="38"/>
  <c r="D34" i="38"/>
  <c r="D32" i="48"/>
  <c r="D7" i="49"/>
  <c r="D23" i="51"/>
  <c r="J12" i="70"/>
  <c r="L12" i="70" s="1"/>
  <c r="J31" i="70"/>
  <c r="K31" i="70"/>
  <c r="Q16" i="52"/>
  <c r="R16" i="52"/>
  <c r="E20" i="57"/>
  <c r="D20" i="57"/>
  <c r="K22" i="53"/>
  <c r="K23" i="53" s="1"/>
  <c r="D23" i="53"/>
  <c r="E23" i="53"/>
  <c r="F23" i="53"/>
  <c r="F13" i="12"/>
  <c r="F30" i="12"/>
  <c r="N17" i="12"/>
  <c r="M25" i="12"/>
  <c r="M17" i="13"/>
  <c r="M25" i="13"/>
  <c r="M34" i="13"/>
  <c r="D13" i="14"/>
  <c r="M17" i="14"/>
  <c r="D21" i="14"/>
  <c r="M25" i="14"/>
  <c r="D30" i="14"/>
  <c r="L34" i="14"/>
  <c r="N7" i="47"/>
  <c r="O7" i="47"/>
  <c r="K7" i="47"/>
  <c r="K11" i="51"/>
  <c r="O11" i="51"/>
  <c r="L11" i="51"/>
  <c r="K19" i="51"/>
  <c r="N19" i="51"/>
  <c r="O19" i="51"/>
  <c r="M19" i="51"/>
  <c r="K27" i="51"/>
  <c r="O27" i="51"/>
  <c r="M27" i="51"/>
  <c r="D7" i="51"/>
  <c r="K11" i="50"/>
  <c r="O11" i="50"/>
  <c r="K19" i="50"/>
  <c r="O19" i="50"/>
  <c r="O27" i="50"/>
  <c r="D7" i="50"/>
  <c r="D15" i="50"/>
  <c r="D23" i="50"/>
  <c r="D32" i="50"/>
  <c r="K11" i="49"/>
  <c r="N11" i="49"/>
  <c r="O11" i="49"/>
  <c r="M11" i="49"/>
  <c r="K19" i="49"/>
  <c r="L19" i="49"/>
  <c r="N19" i="49"/>
  <c r="O19" i="49"/>
  <c r="L27" i="49"/>
  <c r="N27" i="49"/>
  <c r="O27" i="49"/>
  <c r="D23" i="49"/>
  <c r="D32" i="49"/>
  <c r="K11" i="48"/>
  <c r="N11" i="48"/>
  <c r="K19" i="48"/>
  <c r="N19" i="48"/>
  <c r="N27" i="48"/>
  <c r="M13" i="47"/>
  <c r="L13" i="47"/>
  <c r="O13" i="47"/>
  <c r="M21" i="47"/>
  <c r="L21" i="47"/>
  <c r="O21" i="47"/>
  <c r="M30" i="47"/>
  <c r="L30" i="47"/>
  <c r="O30" i="47"/>
  <c r="G9" i="47"/>
  <c r="E9" i="47"/>
  <c r="F9" i="47"/>
  <c r="D9" i="47"/>
  <c r="C17" i="47"/>
  <c r="G17" i="47"/>
  <c r="E17" i="47"/>
  <c r="D17" i="47"/>
  <c r="C25" i="47"/>
  <c r="G25" i="47"/>
  <c r="E25" i="47"/>
  <c r="F25" i="47"/>
  <c r="D25" i="47"/>
  <c r="F34" i="47"/>
  <c r="G34" i="47"/>
  <c r="D34" i="47"/>
  <c r="M13" i="46"/>
  <c r="L13" i="46"/>
  <c r="O13" i="46"/>
  <c r="M21" i="46"/>
  <c r="L21" i="46"/>
  <c r="O21" i="46"/>
  <c r="M30" i="46"/>
  <c r="L30" i="46"/>
  <c r="O30" i="46"/>
  <c r="C9" i="46"/>
  <c r="G9" i="46"/>
  <c r="E9" i="46"/>
  <c r="F9" i="46"/>
  <c r="C17" i="46"/>
  <c r="G17" i="46"/>
  <c r="E17" i="46"/>
  <c r="F17" i="46"/>
  <c r="C25" i="46"/>
  <c r="G25" i="46"/>
  <c r="E25" i="46"/>
  <c r="F25" i="46"/>
  <c r="F34" i="46"/>
  <c r="G34" i="46"/>
  <c r="L13" i="45"/>
  <c r="L21" i="45"/>
  <c r="L30" i="45"/>
  <c r="F9" i="45"/>
  <c r="G9" i="45"/>
  <c r="G17" i="45"/>
  <c r="F25" i="45"/>
  <c r="G25" i="45"/>
  <c r="F34" i="45"/>
  <c r="G34" i="45"/>
  <c r="L13" i="44"/>
  <c r="M21" i="44"/>
  <c r="M30" i="44"/>
  <c r="F9" i="44"/>
  <c r="G9" i="44"/>
  <c r="D9" i="44"/>
  <c r="D17" i="44"/>
  <c r="F17" i="44"/>
  <c r="D25" i="44"/>
  <c r="D34" i="44"/>
  <c r="F34" i="44"/>
  <c r="M13" i="43"/>
  <c r="L13" i="43"/>
  <c r="L21" i="43"/>
  <c r="M21" i="43"/>
  <c r="L30" i="43"/>
  <c r="M30" i="43"/>
  <c r="G9" i="43"/>
  <c r="E9" i="43"/>
  <c r="F9" i="43"/>
  <c r="D9" i="43"/>
  <c r="F17" i="43"/>
  <c r="G17" i="43"/>
  <c r="D17" i="43"/>
  <c r="F25" i="43"/>
  <c r="G25" i="43"/>
  <c r="D25" i="43"/>
  <c r="F34" i="43"/>
  <c r="G34" i="43"/>
  <c r="L13" i="42"/>
  <c r="M13" i="42"/>
  <c r="M21" i="42"/>
  <c r="L30" i="42"/>
  <c r="M30" i="42"/>
  <c r="G9" i="42"/>
  <c r="D9" i="42"/>
  <c r="F17" i="42"/>
  <c r="G17" i="42"/>
  <c r="G25" i="42"/>
  <c r="D25" i="42"/>
  <c r="F34" i="42"/>
  <c r="G34" i="42"/>
  <c r="M13" i="41"/>
  <c r="L13" i="41"/>
  <c r="L21" i="41"/>
  <c r="M21" i="41"/>
  <c r="L30" i="41"/>
  <c r="M30" i="41"/>
  <c r="G9" i="41"/>
  <c r="E9" i="41"/>
  <c r="F9" i="41"/>
  <c r="F17" i="41"/>
  <c r="G17" i="41"/>
  <c r="D17" i="41"/>
  <c r="F25" i="41"/>
  <c r="G25" i="41"/>
  <c r="D25" i="41"/>
  <c r="F34" i="41"/>
  <c r="G34" i="41"/>
  <c r="D34" i="41"/>
  <c r="L13" i="40"/>
  <c r="L21" i="40"/>
  <c r="L30" i="40"/>
  <c r="F9" i="40"/>
  <c r="G9" i="40"/>
  <c r="G17" i="40"/>
  <c r="F25" i="40"/>
  <c r="G25" i="40"/>
  <c r="F34" i="40"/>
  <c r="L13" i="39"/>
  <c r="M13" i="39"/>
  <c r="L21" i="39"/>
  <c r="M21" i="39"/>
  <c r="L30" i="39"/>
  <c r="M30" i="39"/>
  <c r="G17" i="39"/>
  <c r="D17" i="39"/>
  <c r="G25" i="39"/>
  <c r="D25" i="39"/>
  <c r="G34" i="39"/>
  <c r="D34" i="39"/>
  <c r="J14" i="70"/>
  <c r="L14" i="70" s="1"/>
  <c r="K26" i="70"/>
  <c r="C8" i="52"/>
  <c r="D8" i="52"/>
  <c r="D16" i="52"/>
  <c r="C24" i="52"/>
  <c r="C25" i="52" s="1"/>
  <c r="D24" i="52"/>
  <c r="C33" i="52"/>
  <c r="C34" i="52" s="1"/>
  <c r="D33" i="52"/>
  <c r="D34" i="52" s="1"/>
  <c r="D29" i="52"/>
  <c r="E29" i="52" s="1"/>
  <c r="P24" i="52"/>
  <c r="S24" i="52" s="1"/>
  <c r="D6" i="54"/>
  <c r="E6" i="54"/>
  <c r="C14" i="54"/>
  <c r="F14" i="54" s="1"/>
  <c r="C24" i="54"/>
  <c r="C26" i="54"/>
  <c r="C29" i="54"/>
  <c r="F29" i="54" s="1"/>
  <c r="K33" i="53"/>
  <c r="J33" i="53"/>
  <c r="L33" i="53" s="1"/>
  <c r="C10" i="54"/>
  <c r="D18" i="55"/>
  <c r="M14" i="56"/>
  <c r="L14" i="56"/>
  <c r="K16" i="56"/>
  <c r="N16" i="56" s="1"/>
  <c r="E24" i="57"/>
  <c r="C10" i="52"/>
  <c r="D10" i="52"/>
  <c r="C18" i="52"/>
  <c r="D18" i="52"/>
  <c r="J6" i="70"/>
  <c r="Q8" i="52"/>
  <c r="R8" i="52"/>
  <c r="Q14" i="52"/>
  <c r="R14" i="52"/>
  <c r="Q18" i="52"/>
  <c r="R18" i="52"/>
  <c r="P22" i="52"/>
  <c r="K20" i="53"/>
  <c r="J20" i="53"/>
  <c r="C33" i="54"/>
  <c r="C10" i="57"/>
  <c r="F10" i="57" s="1"/>
  <c r="M18" i="56"/>
  <c r="L18" i="56"/>
  <c r="K24" i="70"/>
  <c r="J29" i="70"/>
  <c r="L29" i="70" s="1"/>
  <c r="J33" i="70"/>
  <c r="L33" i="70" s="1"/>
  <c r="C12" i="52"/>
  <c r="D12" i="52"/>
  <c r="D13" i="52" s="1"/>
  <c r="C20" i="52"/>
  <c r="D20" i="52"/>
  <c r="K6" i="70"/>
  <c r="C20" i="54"/>
  <c r="C12" i="54"/>
  <c r="C22" i="55"/>
  <c r="D22" i="55"/>
  <c r="C33" i="57"/>
  <c r="F33" i="57" s="1"/>
  <c r="S19" i="53"/>
  <c r="S23" i="53"/>
  <c r="D10" i="54"/>
  <c r="E12" i="54"/>
  <c r="D20" i="54"/>
  <c r="D24" i="55"/>
  <c r="E33" i="54"/>
  <c r="D10" i="55"/>
  <c r="E10" i="55" s="1"/>
  <c r="E26" i="57"/>
  <c r="C6" i="57"/>
  <c r="E8" i="57"/>
  <c r="C31" i="57"/>
  <c r="R23" i="53"/>
  <c r="D16" i="54"/>
  <c r="E18" i="54"/>
  <c r="E20" i="54"/>
  <c r="D22" i="54"/>
  <c r="D26" i="54"/>
  <c r="C31" i="55"/>
  <c r="D31" i="55"/>
  <c r="F16" i="57"/>
  <c r="D6" i="57"/>
  <c r="D18" i="57"/>
  <c r="D26" i="57"/>
  <c r="D31" i="57"/>
  <c r="D14" i="52"/>
  <c r="E14" i="52" s="1"/>
  <c r="D22" i="52"/>
  <c r="P26" i="52"/>
  <c r="P29" i="52"/>
  <c r="S29" i="52" s="1"/>
  <c r="P31" i="52"/>
  <c r="P33" i="52"/>
  <c r="K6" i="53"/>
  <c r="Q19" i="53"/>
  <c r="Q23" i="53"/>
  <c r="D31" i="54"/>
  <c r="D8" i="55"/>
  <c r="E24" i="54"/>
  <c r="E12" i="55"/>
  <c r="C29" i="55"/>
  <c r="E29" i="55" s="1"/>
  <c r="E22" i="57"/>
  <c r="D29" i="57"/>
  <c r="E6" i="57"/>
  <c r="C8" i="57"/>
  <c r="E31" i="57"/>
  <c r="M24" i="56"/>
  <c r="N24" i="56" s="1"/>
  <c r="L6" i="59"/>
  <c r="L7" i="59" s="1"/>
  <c r="M20" i="59"/>
  <c r="M21" i="59" s="1"/>
  <c r="F26" i="60"/>
  <c r="F27" i="60" s="1"/>
  <c r="C20" i="60"/>
  <c r="F20" i="60" s="1"/>
  <c r="F21" i="60" s="1"/>
  <c r="C29" i="60"/>
  <c r="F29" i="60" s="1"/>
  <c r="F30" i="60" s="1"/>
  <c r="C10" i="60"/>
  <c r="F10" i="60" s="1"/>
  <c r="F11" i="60" s="1"/>
  <c r="C6" i="60"/>
  <c r="C14" i="60"/>
  <c r="F14" i="60" s="1"/>
  <c r="F15" i="60" s="1"/>
  <c r="F22" i="60"/>
  <c r="F23" i="60" s="1"/>
  <c r="C31" i="60"/>
  <c r="C18" i="60"/>
  <c r="F18" i="60" s="1"/>
  <c r="F19" i="60" s="1"/>
  <c r="C8" i="60"/>
  <c r="C16" i="60"/>
  <c r="F16" i="60" s="1"/>
  <c r="F17" i="60" s="1"/>
  <c r="C33" i="60"/>
  <c r="F33" i="60" s="1"/>
  <c r="F34" i="60" s="1"/>
  <c r="C19" i="60"/>
  <c r="L33" i="59"/>
  <c r="L34" i="59" s="1"/>
  <c r="L31" i="59"/>
  <c r="L32" i="59" s="1"/>
  <c r="L29" i="59"/>
  <c r="L30" i="59" s="1"/>
  <c r="L26" i="59"/>
  <c r="L27" i="59" s="1"/>
  <c r="L24" i="59"/>
  <c r="L25" i="59" s="1"/>
  <c r="L22" i="59"/>
  <c r="L23" i="59" s="1"/>
  <c r="L18" i="59"/>
  <c r="L19" i="59" s="1"/>
  <c r="L16" i="59"/>
  <c r="L17" i="59" s="1"/>
  <c r="L14" i="59"/>
  <c r="L15" i="59" s="1"/>
  <c r="L12" i="59"/>
  <c r="L13" i="59" s="1"/>
  <c r="L10" i="59"/>
  <c r="L11" i="59" s="1"/>
  <c r="L8" i="59"/>
  <c r="L9" i="59" s="1"/>
  <c r="K7" i="59"/>
  <c r="L33" i="56"/>
  <c r="L31" i="56"/>
  <c r="L29" i="56"/>
  <c r="L22" i="56"/>
  <c r="L12" i="56"/>
  <c r="L10" i="56"/>
  <c r="L8" i="56"/>
  <c r="O33" i="55"/>
  <c r="P33" i="55"/>
  <c r="O31" i="55"/>
  <c r="P31" i="55"/>
  <c r="O29" i="55"/>
  <c r="P29" i="55"/>
  <c r="O26" i="55"/>
  <c r="P26" i="55"/>
  <c r="O24" i="55"/>
  <c r="P24" i="55"/>
  <c r="P22" i="55"/>
  <c r="O20" i="55"/>
  <c r="P20" i="55"/>
  <c r="O18" i="55"/>
  <c r="P18" i="55"/>
  <c r="P16" i="55"/>
  <c r="Q16" i="55" s="1"/>
  <c r="Q17" i="55" s="1"/>
  <c r="O14" i="55"/>
  <c r="P14" i="55"/>
  <c r="O12" i="55"/>
  <c r="P12" i="55"/>
  <c r="O10" i="55"/>
  <c r="P10" i="55"/>
  <c r="O8" i="55"/>
  <c r="P8" i="55"/>
  <c r="J31" i="53"/>
  <c r="L24" i="53"/>
  <c r="J19" i="53"/>
  <c r="D19" i="53"/>
  <c r="C19" i="53"/>
  <c r="L16" i="53"/>
  <c r="L14" i="53"/>
  <c r="L10" i="53"/>
  <c r="S33" i="52"/>
  <c r="S31" i="52"/>
  <c r="Q20" i="52"/>
  <c r="Q12" i="52"/>
  <c r="R10" i="52"/>
  <c r="O32" i="70"/>
  <c r="P7" i="70"/>
  <c r="P9" i="70"/>
  <c r="P11" i="70"/>
  <c r="P13" i="70"/>
  <c r="P15" i="70"/>
  <c r="P17" i="70"/>
  <c r="P19" i="70"/>
  <c r="P21" i="70"/>
  <c r="P23" i="70"/>
  <c r="P25" i="70"/>
  <c r="P27" i="70"/>
  <c r="P30" i="70"/>
  <c r="P32" i="70"/>
  <c r="P34" i="70"/>
  <c r="Q32" i="70"/>
  <c r="Q34" i="70"/>
  <c r="R7" i="70"/>
  <c r="R9" i="70"/>
  <c r="R11" i="70"/>
  <c r="R13" i="70"/>
  <c r="R15" i="70"/>
  <c r="R17" i="70"/>
  <c r="R19" i="70"/>
  <c r="R21" i="70"/>
  <c r="R23" i="70"/>
  <c r="R25" i="70"/>
  <c r="R27" i="70"/>
  <c r="R30" i="70"/>
  <c r="R32" i="70"/>
  <c r="R34" i="70"/>
  <c r="C9" i="16"/>
  <c r="C34" i="16"/>
  <c r="K11" i="17"/>
  <c r="K19" i="17"/>
  <c r="K7" i="18"/>
  <c r="C13" i="20"/>
  <c r="C21" i="20"/>
  <c r="C9" i="20"/>
  <c r="C17" i="20"/>
  <c r="C25" i="20"/>
  <c r="K7" i="23"/>
  <c r="C21" i="24"/>
  <c r="C30" i="24"/>
  <c r="C9" i="24"/>
  <c r="C25" i="24"/>
  <c r="C34" i="24"/>
  <c r="K7" i="24"/>
  <c r="K11" i="25"/>
  <c r="C13" i="26"/>
  <c r="C21" i="26"/>
  <c r="C30" i="26"/>
  <c r="C9" i="26"/>
  <c r="C25" i="26"/>
  <c r="K7" i="27"/>
  <c r="C13" i="28"/>
  <c r="C21" i="28"/>
  <c r="C30" i="28"/>
  <c r="C9" i="28"/>
  <c r="C25" i="28"/>
  <c r="C21" i="29"/>
  <c r="C30" i="29"/>
  <c r="C25" i="29"/>
  <c r="C34" i="29"/>
  <c r="K11" i="29"/>
  <c r="K11" i="30"/>
  <c r="K7" i="32"/>
  <c r="K27" i="33"/>
  <c r="K7" i="33"/>
  <c r="C9" i="35"/>
  <c r="C13" i="36"/>
  <c r="C9" i="36"/>
  <c r="C17" i="36"/>
  <c r="C13" i="41"/>
  <c r="K19" i="42"/>
  <c r="K15" i="42"/>
  <c r="C13" i="43"/>
  <c r="C9" i="43"/>
  <c r="K11" i="45"/>
  <c r="K7" i="45"/>
  <c r="C13" i="46"/>
  <c r="C21" i="46"/>
  <c r="C30" i="46"/>
  <c r="C13" i="47"/>
  <c r="C21" i="47"/>
  <c r="C30" i="47"/>
  <c r="C9" i="47"/>
  <c r="C21" i="48"/>
  <c r="C30" i="48"/>
  <c r="C9" i="48"/>
  <c r="C17" i="48"/>
  <c r="C25" i="48"/>
  <c r="K23" i="48"/>
  <c r="C13" i="50"/>
  <c r="C21" i="50"/>
  <c r="C30" i="50"/>
  <c r="C9" i="50"/>
  <c r="C17" i="50"/>
  <c r="C25" i="50"/>
  <c r="K27" i="50"/>
  <c r="C9" i="51"/>
  <c r="K7" i="51"/>
  <c r="K15" i="51"/>
  <c r="E27" i="51"/>
  <c r="F7" i="51"/>
  <c r="N9" i="51"/>
  <c r="F11" i="51"/>
  <c r="F15" i="51"/>
  <c r="N17" i="51"/>
  <c r="N21" i="51"/>
  <c r="F23" i="51"/>
  <c r="N25" i="51"/>
  <c r="N30" i="51"/>
  <c r="F32" i="51"/>
  <c r="N34" i="51"/>
  <c r="E19" i="51"/>
  <c r="E32" i="51"/>
  <c r="G7" i="51"/>
  <c r="M7" i="51"/>
  <c r="O9" i="51"/>
  <c r="G11" i="51"/>
  <c r="M11" i="51"/>
  <c r="E13" i="51"/>
  <c r="O13" i="51"/>
  <c r="G15" i="51"/>
  <c r="E17" i="51"/>
  <c r="O17" i="51"/>
  <c r="G19" i="51"/>
  <c r="E21" i="51"/>
  <c r="O21" i="51"/>
  <c r="G23" i="51"/>
  <c r="E25" i="51"/>
  <c r="O25" i="51"/>
  <c r="G27" i="51"/>
  <c r="E30" i="51"/>
  <c r="O30" i="51"/>
  <c r="G32" i="51"/>
  <c r="E34" i="51"/>
  <c r="O34" i="51"/>
  <c r="E7" i="51"/>
  <c r="E11" i="51"/>
  <c r="E15" i="51"/>
  <c r="E23" i="51"/>
  <c r="E7" i="50"/>
  <c r="E15" i="50"/>
  <c r="K15" i="50"/>
  <c r="K32" i="50"/>
  <c r="F7" i="50"/>
  <c r="L7" i="50"/>
  <c r="N9" i="50"/>
  <c r="F11" i="50"/>
  <c r="L11" i="50"/>
  <c r="N13" i="50"/>
  <c r="F15" i="50"/>
  <c r="L15" i="50"/>
  <c r="N17" i="50"/>
  <c r="F19" i="50"/>
  <c r="L19" i="50"/>
  <c r="N21" i="50"/>
  <c r="F23" i="50"/>
  <c r="L23" i="50"/>
  <c r="N25" i="50"/>
  <c r="F27" i="50"/>
  <c r="L27" i="50"/>
  <c r="N30" i="50"/>
  <c r="F32" i="50"/>
  <c r="L32" i="50"/>
  <c r="N34" i="50"/>
  <c r="E11" i="50"/>
  <c r="E19" i="50"/>
  <c r="E32" i="50"/>
  <c r="G7" i="50"/>
  <c r="M7" i="50"/>
  <c r="G11" i="50"/>
  <c r="M11" i="50"/>
  <c r="G15" i="50"/>
  <c r="M15" i="50"/>
  <c r="G19" i="50"/>
  <c r="M19" i="50"/>
  <c r="G23" i="50"/>
  <c r="M23" i="50"/>
  <c r="G27" i="50"/>
  <c r="M27" i="50"/>
  <c r="G32" i="50"/>
  <c r="M32" i="50"/>
  <c r="E34" i="50"/>
  <c r="O34" i="50"/>
  <c r="E23" i="50"/>
  <c r="E27" i="50"/>
  <c r="E7" i="49"/>
  <c r="E11" i="49"/>
  <c r="E15" i="49"/>
  <c r="E19" i="49"/>
  <c r="K32" i="49"/>
  <c r="F7" i="49"/>
  <c r="D9" i="49"/>
  <c r="N9" i="49"/>
  <c r="F11" i="49"/>
  <c r="N13" i="49"/>
  <c r="F15" i="49"/>
  <c r="N17" i="49"/>
  <c r="F19" i="49"/>
  <c r="N21" i="49"/>
  <c r="F23" i="49"/>
  <c r="N25" i="49"/>
  <c r="F27" i="49"/>
  <c r="N30" i="49"/>
  <c r="F32" i="49"/>
  <c r="N34" i="49"/>
  <c r="E23" i="49"/>
  <c r="E27" i="49"/>
  <c r="E32" i="49"/>
  <c r="G7" i="49"/>
  <c r="E9" i="49"/>
  <c r="K9" i="49"/>
  <c r="G11" i="49"/>
  <c r="E13" i="49"/>
  <c r="O13" i="49"/>
  <c r="G15" i="49"/>
  <c r="M15" i="49"/>
  <c r="E17" i="49"/>
  <c r="O17" i="49"/>
  <c r="G19" i="49"/>
  <c r="E21" i="49"/>
  <c r="O21" i="49"/>
  <c r="G23" i="49"/>
  <c r="E25" i="49"/>
  <c r="O25" i="49"/>
  <c r="G27" i="49"/>
  <c r="E30" i="49"/>
  <c r="O30" i="49"/>
  <c r="G32" i="49"/>
  <c r="E34" i="49"/>
  <c r="O34" i="49"/>
  <c r="K7" i="48"/>
  <c r="E23" i="48"/>
  <c r="K27" i="48"/>
  <c r="K32" i="48"/>
  <c r="F7" i="48"/>
  <c r="L7" i="48"/>
  <c r="N9" i="48"/>
  <c r="F11" i="48"/>
  <c r="L11" i="48"/>
  <c r="F15" i="48"/>
  <c r="L15" i="48"/>
  <c r="F19" i="48"/>
  <c r="L19" i="48"/>
  <c r="N21" i="48"/>
  <c r="F23" i="48"/>
  <c r="L23" i="48"/>
  <c r="N25" i="48"/>
  <c r="F27" i="48"/>
  <c r="L27" i="48"/>
  <c r="N30" i="48"/>
  <c r="F32" i="48"/>
  <c r="L32" i="48"/>
  <c r="N34" i="48"/>
  <c r="E19" i="48"/>
  <c r="E27" i="48"/>
  <c r="G7" i="48"/>
  <c r="M7" i="48"/>
  <c r="G11" i="48"/>
  <c r="M11" i="48"/>
  <c r="G15" i="48"/>
  <c r="M15" i="48"/>
  <c r="G19" i="48"/>
  <c r="M19" i="48"/>
  <c r="G23" i="48"/>
  <c r="M23" i="48"/>
  <c r="G27" i="48"/>
  <c r="M27" i="48"/>
  <c r="G32" i="48"/>
  <c r="M32" i="48"/>
  <c r="E34" i="48"/>
  <c r="O34" i="48"/>
  <c r="E7" i="48"/>
  <c r="E11" i="48"/>
  <c r="E15" i="48"/>
  <c r="E32" i="48"/>
  <c r="E7" i="47"/>
  <c r="K11" i="47"/>
  <c r="K15" i="47"/>
  <c r="E19" i="47"/>
  <c r="K27" i="47"/>
  <c r="E32" i="47"/>
  <c r="K32" i="47"/>
  <c r="F7" i="47"/>
  <c r="L7" i="47"/>
  <c r="N9" i="47"/>
  <c r="F11" i="47"/>
  <c r="L11" i="47"/>
  <c r="N13" i="47"/>
  <c r="F15" i="47"/>
  <c r="L15" i="47"/>
  <c r="N17" i="47"/>
  <c r="F19" i="47"/>
  <c r="L19" i="47"/>
  <c r="N21" i="47"/>
  <c r="F23" i="47"/>
  <c r="L23" i="47"/>
  <c r="N25" i="47"/>
  <c r="F27" i="47"/>
  <c r="L27" i="47"/>
  <c r="N30" i="47"/>
  <c r="F32" i="47"/>
  <c r="L32" i="47"/>
  <c r="N34" i="47"/>
  <c r="E11" i="47"/>
  <c r="E27" i="47"/>
  <c r="G7" i="47"/>
  <c r="M7" i="47"/>
  <c r="G11" i="47"/>
  <c r="M11" i="47"/>
  <c r="G15" i="47"/>
  <c r="M15" i="47"/>
  <c r="G19" i="47"/>
  <c r="M19" i="47"/>
  <c r="G23" i="47"/>
  <c r="M23" i="47"/>
  <c r="G27" i="47"/>
  <c r="M27" i="47"/>
  <c r="G32" i="47"/>
  <c r="M32" i="47"/>
  <c r="E34" i="47"/>
  <c r="O34" i="47"/>
  <c r="E15" i="47"/>
  <c r="E23" i="47"/>
  <c r="K7" i="46"/>
  <c r="E11" i="46"/>
  <c r="E15" i="46"/>
  <c r="E23" i="46"/>
  <c r="E27" i="46"/>
  <c r="E32" i="46"/>
  <c r="F7" i="46"/>
  <c r="L7" i="46"/>
  <c r="N9" i="46"/>
  <c r="F11" i="46"/>
  <c r="L11" i="46"/>
  <c r="F15" i="46"/>
  <c r="L15" i="46"/>
  <c r="F19" i="46"/>
  <c r="L19" i="46"/>
  <c r="N21" i="46"/>
  <c r="F23" i="46"/>
  <c r="L23" i="46"/>
  <c r="N25" i="46"/>
  <c r="F27" i="46"/>
  <c r="L27" i="46"/>
  <c r="N30" i="46"/>
  <c r="F32" i="46"/>
  <c r="L32" i="46"/>
  <c r="N34" i="46"/>
  <c r="G7" i="46"/>
  <c r="M7" i="46"/>
  <c r="G11" i="46"/>
  <c r="M11" i="46"/>
  <c r="G15" i="46"/>
  <c r="M15" i="46"/>
  <c r="G19" i="46"/>
  <c r="M19" i="46"/>
  <c r="G23" i="46"/>
  <c r="M23" i="46"/>
  <c r="G27" i="46"/>
  <c r="M27" i="46"/>
  <c r="G32" i="46"/>
  <c r="M32" i="46"/>
  <c r="E34" i="46"/>
  <c r="O34" i="46"/>
  <c r="E7" i="46"/>
  <c r="E19" i="46"/>
  <c r="K15" i="45"/>
  <c r="K23" i="45"/>
  <c r="K27" i="45"/>
  <c r="F7" i="45"/>
  <c r="N9" i="45"/>
  <c r="F11" i="45"/>
  <c r="N13" i="45"/>
  <c r="F15" i="45"/>
  <c r="N17" i="45"/>
  <c r="F19" i="45"/>
  <c r="N21" i="45"/>
  <c r="F23" i="45"/>
  <c r="N25" i="45"/>
  <c r="F27" i="45"/>
  <c r="N30" i="45"/>
  <c r="F32" i="45"/>
  <c r="N34" i="45"/>
  <c r="E11" i="45"/>
  <c r="E15" i="45"/>
  <c r="E19" i="45"/>
  <c r="E23" i="45"/>
  <c r="E32" i="45"/>
  <c r="G7" i="45"/>
  <c r="M7" i="45"/>
  <c r="E9" i="45"/>
  <c r="O9" i="45"/>
  <c r="G11" i="45"/>
  <c r="E13" i="45"/>
  <c r="O13" i="45"/>
  <c r="G15" i="45"/>
  <c r="E17" i="45"/>
  <c r="O17" i="45"/>
  <c r="G19" i="45"/>
  <c r="E21" i="45"/>
  <c r="O21" i="45"/>
  <c r="G23" i="45"/>
  <c r="E25" i="45"/>
  <c r="O25" i="45"/>
  <c r="G27" i="45"/>
  <c r="E30" i="45"/>
  <c r="O30" i="45"/>
  <c r="G32" i="45"/>
  <c r="E34" i="45"/>
  <c r="O34" i="45"/>
  <c r="E7" i="45"/>
  <c r="E27" i="45"/>
  <c r="K11" i="44"/>
  <c r="K15" i="44"/>
  <c r="E23" i="44"/>
  <c r="E32" i="44"/>
  <c r="F7" i="44"/>
  <c r="N9" i="44"/>
  <c r="N13" i="44"/>
  <c r="F19" i="44"/>
  <c r="N21" i="44"/>
  <c r="N25" i="44"/>
  <c r="N30" i="44"/>
  <c r="F32" i="44"/>
  <c r="N34" i="44"/>
  <c r="E11" i="44"/>
  <c r="E15" i="44"/>
  <c r="E19" i="44"/>
  <c r="G7" i="44"/>
  <c r="M7" i="44"/>
  <c r="E9" i="44"/>
  <c r="O9" i="44"/>
  <c r="G11" i="44"/>
  <c r="M11" i="44"/>
  <c r="E13" i="44"/>
  <c r="O13" i="44"/>
  <c r="G15" i="44"/>
  <c r="M15" i="44"/>
  <c r="E17" i="44"/>
  <c r="O17" i="44"/>
  <c r="G19" i="44"/>
  <c r="E21" i="44"/>
  <c r="O21" i="44"/>
  <c r="G23" i="44"/>
  <c r="E25" i="44"/>
  <c r="O25" i="44"/>
  <c r="G27" i="44"/>
  <c r="E30" i="44"/>
  <c r="O30" i="44"/>
  <c r="G32" i="44"/>
  <c r="E34" i="44"/>
  <c r="O34" i="44"/>
  <c r="E7" i="44"/>
  <c r="K7" i="43"/>
  <c r="K11" i="43"/>
  <c r="K27" i="43"/>
  <c r="E32" i="43"/>
  <c r="F7" i="43"/>
  <c r="N9" i="43"/>
  <c r="F11" i="43"/>
  <c r="N13" i="43"/>
  <c r="F15" i="43"/>
  <c r="N17" i="43"/>
  <c r="F19" i="43"/>
  <c r="N21" i="43"/>
  <c r="F23" i="43"/>
  <c r="N25" i="43"/>
  <c r="F27" i="43"/>
  <c r="N30" i="43"/>
  <c r="F32" i="43"/>
  <c r="N34" i="43"/>
  <c r="G7" i="43"/>
  <c r="M7" i="43"/>
  <c r="O9" i="43"/>
  <c r="G11" i="43"/>
  <c r="M11" i="43"/>
  <c r="O13" i="43"/>
  <c r="G15" i="43"/>
  <c r="M15" i="43"/>
  <c r="E17" i="43"/>
  <c r="O17" i="43"/>
  <c r="G19" i="43"/>
  <c r="E21" i="43"/>
  <c r="O21" i="43"/>
  <c r="G23" i="43"/>
  <c r="E25" i="43"/>
  <c r="O25" i="43"/>
  <c r="G27" i="43"/>
  <c r="E30" i="43"/>
  <c r="O30" i="43"/>
  <c r="G32" i="43"/>
  <c r="M32" i="43"/>
  <c r="E34" i="43"/>
  <c r="O34" i="43"/>
  <c r="E7" i="43"/>
  <c r="E11" i="43"/>
  <c r="E15" i="43"/>
  <c r="E19" i="43"/>
  <c r="E23" i="43"/>
  <c r="E27" i="43"/>
  <c r="K7" i="42"/>
  <c r="E11" i="42"/>
  <c r="E15" i="42"/>
  <c r="E23" i="42"/>
  <c r="E27" i="42"/>
  <c r="K27" i="42"/>
  <c r="K32" i="42"/>
  <c r="F7" i="42"/>
  <c r="N9" i="42"/>
  <c r="F11" i="42"/>
  <c r="N13" i="42"/>
  <c r="F15" i="42"/>
  <c r="N17" i="42"/>
  <c r="F19" i="42"/>
  <c r="N21" i="42"/>
  <c r="F23" i="42"/>
  <c r="N25" i="42"/>
  <c r="F27" i="42"/>
  <c r="N30" i="42"/>
  <c r="F32" i="42"/>
  <c r="N34" i="42"/>
  <c r="E7" i="42"/>
  <c r="E19" i="42"/>
  <c r="E32" i="42"/>
  <c r="G7" i="42"/>
  <c r="M7" i="42"/>
  <c r="E9" i="42"/>
  <c r="O9" i="42"/>
  <c r="G11" i="42"/>
  <c r="M11" i="42"/>
  <c r="E13" i="42"/>
  <c r="O13" i="42"/>
  <c r="G15" i="42"/>
  <c r="M15" i="42"/>
  <c r="E17" i="42"/>
  <c r="O17" i="42"/>
  <c r="G19" i="42"/>
  <c r="M19" i="42"/>
  <c r="E21" i="42"/>
  <c r="O21" i="42"/>
  <c r="G23" i="42"/>
  <c r="M23" i="42"/>
  <c r="E25" i="42"/>
  <c r="O25" i="42"/>
  <c r="G27" i="42"/>
  <c r="M27" i="42"/>
  <c r="E30" i="42"/>
  <c r="O30" i="42"/>
  <c r="G32" i="42"/>
  <c r="M32" i="42"/>
  <c r="E34" i="42"/>
  <c r="O34" i="42"/>
  <c r="E11" i="41"/>
  <c r="K11" i="41"/>
  <c r="K19" i="41"/>
  <c r="E23" i="41"/>
  <c r="K23" i="41"/>
  <c r="E27" i="41"/>
  <c r="K27" i="41"/>
  <c r="F7" i="41"/>
  <c r="N9" i="41"/>
  <c r="F11" i="41"/>
  <c r="N13" i="41"/>
  <c r="F15" i="41"/>
  <c r="N17" i="41"/>
  <c r="F19" i="41"/>
  <c r="N21" i="41"/>
  <c r="N25" i="41"/>
  <c r="F27" i="41"/>
  <c r="N30" i="41"/>
  <c r="F32" i="41"/>
  <c r="N34" i="41"/>
  <c r="E7" i="41"/>
  <c r="E15" i="41"/>
  <c r="E19" i="41"/>
  <c r="E32" i="41"/>
  <c r="G7" i="41"/>
  <c r="M7" i="41"/>
  <c r="O9" i="41"/>
  <c r="G11" i="41"/>
  <c r="M11" i="41"/>
  <c r="O13" i="41"/>
  <c r="G15" i="41"/>
  <c r="E17" i="41"/>
  <c r="O17" i="41"/>
  <c r="G19" i="41"/>
  <c r="E21" i="41"/>
  <c r="O21" i="41"/>
  <c r="G23" i="41"/>
  <c r="E25" i="41"/>
  <c r="O25" i="41"/>
  <c r="G27" i="41"/>
  <c r="E30" i="41"/>
  <c r="O30" i="41"/>
  <c r="G32" i="41"/>
  <c r="E34" i="41"/>
  <c r="O34" i="41"/>
  <c r="K7" i="40"/>
  <c r="K15" i="40"/>
  <c r="K19" i="40"/>
  <c r="K27" i="40"/>
  <c r="E32" i="40"/>
  <c r="F7" i="40"/>
  <c r="N9" i="40"/>
  <c r="F11" i="40"/>
  <c r="N13" i="40"/>
  <c r="F15" i="40"/>
  <c r="F19" i="40"/>
  <c r="N21" i="40"/>
  <c r="F23" i="40"/>
  <c r="N25" i="40"/>
  <c r="F27" i="40"/>
  <c r="N30" i="40"/>
  <c r="F32" i="40"/>
  <c r="D34" i="40"/>
  <c r="N34" i="40"/>
  <c r="E7" i="40"/>
  <c r="E11" i="40"/>
  <c r="E15" i="40"/>
  <c r="E27" i="40"/>
  <c r="G7" i="40"/>
  <c r="E9" i="40"/>
  <c r="O9" i="40"/>
  <c r="G11" i="40"/>
  <c r="E13" i="40"/>
  <c r="O13" i="40"/>
  <c r="G15" i="40"/>
  <c r="E17" i="40"/>
  <c r="O17" i="40"/>
  <c r="G19" i="40"/>
  <c r="E21" i="40"/>
  <c r="O21" i="40"/>
  <c r="G23" i="40"/>
  <c r="E25" i="40"/>
  <c r="O25" i="40"/>
  <c r="G27" i="40"/>
  <c r="E30" i="40"/>
  <c r="O30" i="40"/>
  <c r="G32" i="40"/>
  <c r="E34" i="40"/>
  <c r="O34" i="40"/>
  <c r="E19" i="40"/>
  <c r="E23" i="40"/>
  <c r="E11" i="39"/>
  <c r="K15" i="39"/>
  <c r="E19" i="39"/>
  <c r="K27" i="39"/>
  <c r="K32" i="39"/>
  <c r="F7" i="39"/>
  <c r="N9" i="39"/>
  <c r="F11" i="39"/>
  <c r="N13" i="39"/>
  <c r="F15" i="39"/>
  <c r="N17" i="39"/>
  <c r="F19" i="39"/>
  <c r="N21" i="39"/>
  <c r="F23" i="39"/>
  <c r="N25" i="39"/>
  <c r="F27" i="39"/>
  <c r="N30" i="39"/>
  <c r="F32" i="39"/>
  <c r="N34" i="39"/>
  <c r="E23" i="39"/>
  <c r="E32" i="39"/>
  <c r="G7" i="39"/>
  <c r="M7" i="39"/>
  <c r="E9" i="39"/>
  <c r="O9" i="39"/>
  <c r="G11" i="39"/>
  <c r="E13" i="39"/>
  <c r="O13" i="39"/>
  <c r="G15" i="39"/>
  <c r="E17" i="39"/>
  <c r="O17" i="39"/>
  <c r="G19" i="39"/>
  <c r="E21" i="39"/>
  <c r="O21" i="39"/>
  <c r="G23" i="39"/>
  <c r="E25" i="39"/>
  <c r="O25" i="39"/>
  <c r="G27" i="39"/>
  <c r="E30" i="39"/>
  <c r="O30" i="39"/>
  <c r="G32" i="39"/>
  <c r="E34" i="39"/>
  <c r="O34" i="39"/>
  <c r="E7" i="39"/>
  <c r="E15" i="39"/>
  <c r="E27" i="39"/>
  <c r="E11" i="38"/>
  <c r="E15" i="38"/>
  <c r="K19" i="38"/>
  <c r="K23" i="38"/>
  <c r="K27" i="38"/>
  <c r="F7" i="38"/>
  <c r="N9" i="38"/>
  <c r="F11" i="38"/>
  <c r="N13" i="38"/>
  <c r="F15" i="38"/>
  <c r="F19" i="38"/>
  <c r="N21" i="38"/>
  <c r="F23" i="38"/>
  <c r="N25" i="38"/>
  <c r="F27" i="38"/>
  <c r="N30" i="38"/>
  <c r="F32" i="38"/>
  <c r="N34" i="38"/>
  <c r="E7" i="38"/>
  <c r="E19" i="38"/>
  <c r="E27" i="38"/>
  <c r="E32" i="38"/>
  <c r="G7" i="38"/>
  <c r="M7" i="38"/>
  <c r="E9" i="38"/>
  <c r="O9" i="38"/>
  <c r="G11" i="38"/>
  <c r="M11" i="38"/>
  <c r="E13" i="38"/>
  <c r="O13" i="38"/>
  <c r="G15" i="38"/>
  <c r="E17" i="38"/>
  <c r="O17" i="38"/>
  <c r="G19" i="38"/>
  <c r="E21" i="38"/>
  <c r="O21" i="38"/>
  <c r="G23" i="38"/>
  <c r="E25" i="38"/>
  <c r="O25" i="38"/>
  <c r="G27" i="38"/>
  <c r="E30" i="38"/>
  <c r="O30" i="38"/>
  <c r="G32" i="38"/>
  <c r="E34" i="38"/>
  <c r="O34" i="38"/>
  <c r="E23" i="38"/>
  <c r="E7" i="37"/>
  <c r="K11" i="37"/>
  <c r="E15" i="37"/>
  <c r="K15" i="37"/>
  <c r="K32" i="37"/>
  <c r="F7" i="37"/>
  <c r="N9" i="37"/>
  <c r="F11" i="37"/>
  <c r="N13" i="37"/>
  <c r="F15" i="37"/>
  <c r="F19" i="37"/>
  <c r="N21" i="37"/>
  <c r="F23" i="37"/>
  <c r="N25" i="37"/>
  <c r="F27" i="37"/>
  <c r="N30" i="37"/>
  <c r="F32" i="37"/>
  <c r="N34" i="37"/>
  <c r="E27" i="37"/>
  <c r="E32" i="37"/>
  <c r="G7" i="37"/>
  <c r="M7" i="37"/>
  <c r="E9" i="37"/>
  <c r="O9" i="37"/>
  <c r="G11" i="37"/>
  <c r="M11" i="37"/>
  <c r="E13" i="37"/>
  <c r="O13" i="37"/>
  <c r="G15" i="37"/>
  <c r="E17" i="37"/>
  <c r="O17" i="37"/>
  <c r="G19" i="37"/>
  <c r="E21" i="37"/>
  <c r="O21" i="37"/>
  <c r="G23" i="37"/>
  <c r="E25" i="37"/>
  <c r="O25" i="37"/>
  <c r="G27" i="37"/>
  <c r="E30" i="37"/>
  <c r="O30" i="37"/>
  <c r="G32" i="37"/>
  <c r="E34" i="37"/>
  <c r="O34" i="37"/>
  <c r="E11" i="37"/>
  <c r="E19" i="37"/>
  <c r="E23" i="37"/>
  <c r="E7" i="36"/>
  <c r="K11" i="36"/>
  <c r="E15" i="36"/>
  <c r="E19" i="36"/>
  <c r="E23" i="36"/>
  <c r="E32" i="36"/>
  <c r="F7" i="36"/>
  <c r="N9" i="36"/>
  <c r="F11" i="36"/>
  <c r="N13" i="36"/>
  <c r="F15" i="36"/>
  <c r="N17" i="36"/>
  <c r="F19" i="36"/>
  <c r="N21" i="36"/>
  <c r="F23" i="36"/>
  <c r="N25" i="36"/>
  <c r="F27" i="36"/>
  <c r="N30" i="36"/>
  <c r="F32" i="36"/>
  <c r="N34" i="36"/>
  <c r="G7" i="36"/>
  <c r="M7" i="36"/>
  <c r="O9" i="36"/>
  <c r="G11" i="36"/>
  <c r="M11" i="36"/>
  <c r="O13" i="36"/>
  <c r="G15" i="36"/>
  <c r="M15" i="36"/>
  <c r="O17" i="36"/>
  <c r="G19" i="36"/>
  <c r="M19" i="36"/>
  <c r="E21" i="36"/>
  <c r="O21" i="36"/>
  <c r="G23" i="36"/>
  <c r="E25" i="36"/>
  <c r="O25" i="36"/>
  <c r="G27" i="36"/>
  <c r="E30" i="36"/>
  <c r="O30" i="36"/>
  <c r="G32" i="36"/>
  <c r="E34" i="36"/>
  <c r="O34" i="36"/>
  <c r="E11" i="36"/>
  <c r="E27" i="36"/>
  <c r="E11" i="35"/>
  <c r="K15" i="35"/>
  <c r="E19" i="35"/>
  <c r="K19" i="35"/>
  <c r="E23" i="35"/>
  <c r="E27" i="35"/>
  <c r="E32" i="35"/>
  <c r="F7" i="35"/>
  <c r="N9" i="35"/>
  <c r="F11" i="35"/>
  <c r="N13" i="35"/>
  <c r="F15" i="35"/>
  <c r="N17" i="35"/>
  <c r="F19" i="35"/>
  <c r="F23" i="35"/>
  <c r="N25" i="35"/>
  <c r="F27" i="35"/>
  <c r="N30" i="35"/>
  <c r="F32" i="35"/>
  <c r="N34" i="35"/>
  <c r="E7" i="35"/>
  <c r="G7" i="35"/>
  <c r="M7" i="35"/>
  <c r="E9" i="35"/>
  <c r="O9" i="35"/>
  <c r="G11" i="35"/>
  <c r="M11" i="35"/>
  <c r="E13" i="35"/>
  <c r="O13" i="35"/>
  <c r="G15" i="35"/>
  <c r="M15" i="35"/>
  <c r="E17" i="35"/>
  <c r="O17" i="35"/>
  <c r="G19" i="35"/>
  <c r="E21" i="35"/>
  <c r="O21" i="35"/>
  <c r="G23" i="35"/>
  <c r="E25" i="35"/>
  <c r="O25" i="35"/>
  <c r="G27" i="35"/>
  <c r="E30" i="35"/>
  <c r="O30" i="35"/>
  <c r="G32" i="35"/>
  <c r="E34" i="35"/>
  <c r="O34" i="35"/>
  <c r="E15" i="35"/>
  <c r="K11" i="34"/>
  <c r="K23" i="34"/>
  <c r="E27" i="34"/>
  <c r="E32" i="34"/>
  <c r="F7" i="34"/>
  <c r="N9" i="34"/>
  <c r="F11" i="34"/>
  <c r="N13" i="34"/>
  <c r="F15" i="34"/>
  <c r="N17" i="34"/>
  <c r="F19" i="34"/>
  <c r="N21" i="34"/>
  <c r="N25" i="34"/>
  <c r="F27" i="34"/>
  <c r="N30" i="34"/>
  <c r="F32" i="34"/>
  <c r="D34" i="34"/>
  <c r="N34" i="34"/>
  <c r="E7" i="34"/>
  <c r="E15" i="34"/>
  <c r="E23" i="34"/>
  <c r="G7" i="34"/>
  <c r="E9" i="34"/>
  <c r="O9" i="34"/>
  <c r="G11" i="34"/>
  <c r="E13" i="34"/>
  <c r="O13" i="34"/>
  <c r="G15" i="34"/>
  <c r="E17" i="34"/>
  <c r="O17" i="34"/>
  <c r="G19" i="34"/>
  <c r="E21" i="34"/>
  <c r="O21" i="34"/>
  <c r="G23" i="34"/>
  <c r="E25" i="34"/>
  <c r="O25" i="34"/>
  <c r="G27" i="34"/>
  <c r="E30" i="34"/>
  <c r="O30" i="34"/>
  <c r="G32" i="34"/>
  <c r="E34" i="34"/>
  <c r="O34" i="34"/>
  <c r="E11" i="34"/>
  <c r="E19" i="34"/>
  <c r="E11" i="33"/>
  <c r="E15" i="33"/>
  <c r="K19" i="33"/>
  <c r="F7" i="33"/>
  <c r="N9" i="33"/>
  <c r="F11" i="33"/>
  <c r="N13" i="33"/>
  <c r="F15" i="33"/>
  <c r="N17" i="33"/>
  <c r="F19" i="33"/>
  <c r="N21" i="33"/>
  <c r="F23" i="33"/>
  <c r="N25" i="33"/>
  <c r="F27" i="33"/>
  <c r="N30" i="33"/>
  <c r="F32" i="33"/>
  <c r="N34" i="33"/>
  <c r="E7" i="33"/>
  <c r="E23" i="33"/>
  <c r="E32" i="33"/>
  <c r="G7" i="33"/>
  <c r="M7" i="33"/>
  <c r="E9" i="33"/>
  <c r="O9" i="33"/>
  <c r="G11" i="33"/>
  <c r="M11" i="33"/>
  <c r="E13" i="33"/>
  <c r="O13" i="33"/>
  <c r="G15" i="33"/>
  <c r="E17" i="33"/>
  <c r="O17" i="33"/>
  <c r="G19" i="33"/>
  <c r="E21" i="33"/>
  <c r="O21" i="33"/>
  <c r="G23" i="33"/>
  <c r="E25" i="33"/>
  <c r="O25" i="33"/>
  <c r="G27" i="33"/>
  <c r="E30" i="33"/>
  <c r="O30" i="33"/>
  <c r="G32" i="33"/>
  <c r="M32" i="33"/>
  <c r="E34" i="33"/>
  <c r="O34" i="33"/>
  <c r="E19" i="33"/>
  <c r="E27" i="33"/>
  <c r="E11" i="32"/>
  <c r="E15" i="32"/>
  <c r="E19" i="32"/>
  <c r="E23" i="32"/>
  <c r="E27" i="32"/>
  <c r="E32" i="32"/>
  <c r="F7" i="32"/>
  <c r="N9" i="32"/>
  <c r="F11" i="32"/>
  <c r="N13" i="32"/>
  <c r="N17" i="32"/>
  <c r="F19" i="32"/>
  <c r="N21" i="32"/>
  <c r="F23" i="32"/>
  <c r="N25" i="32"/>
  <c r="F27" i="32"/>
  <c r="N30" i="32"/>
  <c r="F32" i="32"/>
  <c r="N34" i="32"/>
  <c r="E7" i="32"/>
  <c r="G7" i="32"/>
  <c r="M7" i="32"/>
  <c r="E9" i="32"/>
  <c r="O9" i="32"/>
  <c r="G11" i="32"/>
  <c r="O13" i="32"/>
  <c r="G15" i="32"/>
  <c r="E17" i="32"/>
  <c r="O17" i="32"/>
  <c r="G19" i="32"/>
  <c r="E21" i="32"/>
  <c r="O21" i="32"/>
  <c r="G23" i="32"/>
  <c r="E25" i="32"/>
  <c r="O25" i="32"/>
  <c r="G27" i="32"/>
  <c r="E30" i="32"/>
  <c r="O30" i="32"/>
  <c r="G32" i="32"/>
  <c r="E34" i="32"/>
  <c r="O34" i="32"/>
  <c r="E7" i="31"/>
  <c r="E11" i="31"/>
  <c r="K11" i="31"/>
  <c r="E19" i="31"/>
  <c r="K19" i="31"/>
  <c r="E23" i="31"/>
  <c r="E27" i="31"/>
  <c r="K32" i="31"/>
  <c r="F7" i="31"/>
  <c r="N9" i="31"/>
  <c r="F11" i="31"/>
  <c r="N13" i="31"/>
  <c r="F15" i="31"/>
  <c r="N17" i="31"/>
  <c r="F19" i="31"/>
  <c r="N21" i="31"/>
  <c r="F23" i="31"/>
  <c r="N25" i="31"/>
  <c r="F27" i="31"/>
  <c r="N30" i="31"/>
  <c r="F32" i="31"/>
  <c r="N34" i="31"/>
  <c r="E15" i="31"/>
  <c r="E32" i="31"/>
  <c r="G7" i="31"/>
  <c r="E9" i="31"/>
  <c r="O9" i="31"/>
  <c r="G11" i="31"/>
  <c r="E13" i="31"/>
  <c r="O13" i="31"/>
  <c r="G15" i="31"/>
  <c r="E17" i="31"/>
  <c r="O17" i="31"/>
  <c r="G19" i="31"/>
  <c r="E21" i="31"/>
  <c r="O21" i="31"/>
  <c r="G23" i="31"/>
  <c r="E25" i="31"/>
  <c r="O25" i="31"/>
  <c r="G27" i="31"/>
  <c r="E30" i="31"/>
  <c r="O30" i="31"/>
  <c r="G32" i="31"/>
  <c r="E34" i="31"/>
  <c r="O34" i="31"/>
  <c r="K7" i="30"/>
  <c r="K19" i="30"/>
  <c r="F7" i="30"/>
  <c r="N9" i="30"/>
  <c r="F11" i="30"/>
  <c r="N13" i="30"/>
  <c r="F15" i="30"/>
  <c r="N17" i="30"/>
  <c r="F19" i="30"/>
  <c r="N21" i="30"/>
  <c r="F23" i="30"/>
  <c r="N25" i="30"/>
  <c r="F27" i="30"/>
  <c r="N30" i="30"/>
  <c r="F32" i="30"/>
  <c r="N34" i="30"/>
  <c r="E15" i="30"/>
  <c r="E23" i="30"/>
  <c r="E27" i="30"/>
  <c r="E32" i="30"/>
  <c r="G7" i="30"/>
  <c r="M7" i="30"/>
  <c r="E9" i="30"/>
  <c r="O9" i="30"/>
  <c r="G11" i="30"/>
  <c r="M11" i="30"/>
  <c r="E13" i="30"/>
  <c r="O13" i="30"/>
  <c r="G15" i="30"/>
  <c r="M15" i="30"/>
  <c r="E17" i="30"/>
  <c r="O17" i="30"/>
  <c r="G19" i="30"/>
  <c r="E21" i="30"/>
  <c r="O21" i="30"/>
  <c r="G23" i="30"/>
  <c r="E25" i="30"/>
  <c r="O25" i="30"/>
  <c r="G27" i="30"/>
  <c r="E30" i="30"/>
  <c r="O30" i="30"/>
  <c r="G32" i="30"/>
  <c r="E34" i="30"/>
  <c r="O34" i="30"/>
  <c r="E7" i="30"/>
  <c r="E11" i="30"/>
  <c r="E19" i="30"/>
  <c r="E7" i="29"/>
  <c r="E11" i="29"/>
  <c r="K15" i="29"/>
  <c r="F7" i="29"/>
  <c r="N9" i="29"/>
  <c r="F11" i="29"/>
  <c r="N13" i="29"/>
  <c r="F15" i="29"/>
  <c r="N17" i="29"/>
  <c r="F19" i="29"/>
  <c r="N21" i="29"/>
  <c r="F23" i="29"/>
  <c r="N25" i="29"/>
  <c r="F27" i="29"/>
  <c r="N30" i="29"/>
  <c r="F32" i="29"/>
  <c r="N34" i="29"/>
  <c r="E19" i="29"/>
  <c r="E27" i="29"/>
  <c r="G7" i="29"/>
  <c r="E9" i="29"/>
  <c r="O9" i="29"/>
  <c r="G11" i="29"/>
  <c r="E13" i="29"/>
  <c r="O13" i="29"/>
  <c r="G15" i="29"/>
  <c r="M15" i="29"/>
  <c r="O17" i="29"/>
  <c r="G19" i="29"/>
  <c r="M19" i="29"/>
  <c r="O21" i="29"/>
  <c r="G23" i="29"/>
  <c r="M23" i="29"/>
  <c r="O25" i="29"/>
  <c r="G27" i="29"/>
  <c r="M27" i="29"/>
  <c r="O30" i="29"/>
  <c r="G32" i="29"/>
  <c r="M32" i="29"/>
  <c r="O34" i="29"/>
  <c r="E15" i="29"/>
  <c r="E23" i="29"/>
  <c r="E32" i="29"/>
  <c r="K11" i="28"/>
  <c r="K19" i="28"/>
  <c r="K27" i="28"/>
  <c r="K32" i="28"/>
  <c r="F7" i="28"/>
  <c r="L7" i="28"/>
  <c r="N9" i="28"/>
  <c r="F11" i="28"/>
  <c r="L11" i="28"/>
  <c r="N13" i="28"/>
  <c r="F15" i="28"/>
  <c r="L15" i="28"/>
  <c r="N17" i="28"/>
  <c r="F19" i="28"/>
  <c r="L19" i="28"/>
  <c r="N21" i="28"/>
  <c r="F23" i="28"/>
  <c r="L23" i="28"/>
  <c r="N25" i="28"/>
  <c r="F27" i="28"/>
  <c r="L27" i="28"/>
  <c r="N30" i="28"/>
  <c r="F32" i="28"/>
  <c r="L32" i="28"/>
  <c r="N34" i="28"/>
  <c r="E11" i="28"/>
  <c r="E15" i="28"/>
  <c r="E23" i="28"/>
  <c r="E27" i="28"/>
  <c r="E32" i="28"/>
  <c r="G7" i="28"/>
  <c r="M7" i="28"/>
  <c r="G11" i="28"/>
  <c r="M11" i="28"/>
  <c r="G15" i="28"/>
  <c r="M15" i="28"/>
  <c r="G19" i="28"/>
  <c r="M19" i="28"/>
  <c r="G23" i="28"/>
  <c r="M23" i="28"/>
  <c r="G27" i="28"/>
  <c r="M27" i="28"/>
  <c r="G32" i="28"/>
  <c r="M32" i="28"/>
  <c r="E34" i="28"/>
  <c r="O34" i="28"/>
  <c r="E7" i="28"/>
  <c r="E19" i="28"/>
  <c r="K15" i="27"/>
  <c r="E19" i="27"/>
  <c r="K19" i="27"/>
  <c r="E32" i="27"/>
  <c r="F7" i="27"/>
  <c r="N9" i="27"/>
  <c r="F11" i="27"/>
  <c r="N13" i="27"/>
  <c r="F15" i="27"/>
  <c r="N17" i="27"/>
  <c r="F19" i="27"/>
  <c r="N21" i="27"/>
  <c r="F23" i="27"/>
  <c r="N25" i="27"/>
  <c r="F27" i="27"/>
  <c r="N30" i="27"/>
  <c r="F32" i="27"/>
  <c r="N34" i="27"/>
  <c r="E15" i="27"/>
  <c r="G7" i="27"/>
  <c r="M7" i="27"/>
  <c r="E9" i="27"/>
  <c r="O9" i="27"/>
  <c r="G11" i="27"/>
  <c r="M11" i="27"/>
  <c r="E13" i="27"/>
  <c r="O13" i="27"/>
  <c r="G15" i="27"/>
  <c r="M15" i="27"/>
  <c r="E17" i="27"/>
  <c r="O17" i="27"/>
  <c r="G19" i="27"/>
  <c r="E21" i="27"/>
  <c r="O21" i="27"/>
  <c r="G23" i="27"/>
  <c r="E25" i="27"/>
  <c r="O25" i="27"/>
  <c r="G27" i="27"/>
  <c r="E30" i="27"/>
  <c r="O30" i="27"/>
  <c r="G32" i="27"/>
  <c r="M32" i="27"/>
  <c r="E34" i="27"/>
  <c r="O34" i="27"/>
  <c r="E7" i="27"/>
  <c r="E11" i="27"/>
  <c r="E23" i="27"/>
  <c r="E27" i="27"/>
  <c r="E19" i="26"/>
  <c r="K19" i="26"/>
  <c r="F7" i="26"/>
  <c r="L7" i="26"/>
  <c r="N9" i="26"/>
  <c r="F11" i="26"/>
  <c r="L11" i="26"/>
  <c r="N13" i="26"/>
  <c r="F15" i="26"/>
  <c r="L15" i="26"/>
  <c r="N17" i="26"/>
  <c r="F19" i="26"/>
  <c r="L19" i="26"/>
  <c r="N21" i="26"/>
  <c r="F23" i="26"/>
  <c r="L23" i="26"/>
  <c r="N25" i="26"/>
  <c r="F27" i="26"/>
  <c r="L27" i="26"/>
  <c r="N30" i="26"/>
  <c r="F32" i="26"/>
  <c r="L32" i="26"/>
  <c r="N34" i="26"/>
  <c r="E27" i="26"/>
  <c r="G7" i="26"/>
  <c r="M7" i="26"/>
  <c r="G11" i="26"/>
  <c r="M11" i="26"/>
  <c r="G15" i="26"/>
  <c r="M15" i="26"/>
  <c r="G19" i="26"/>
  <c r="M19" i="26"/>
  <c r="G23" i="26"/>
  <c r="M23" i="26"/>
  <c r="G27" i="26"/>
  <c r="M27" i="26"/>
  <c r="G32" i="26"/>
  <c r="M32" i="26"/>
  <c r="E34" i="26"/>
  <c r="O34" i="26"/>
  <c r="E7" i="26"/>
  <c r="E11" i="26"/>
  <c r="E15" i="26"/>
  <c r="E23" i="26"/>
  <c r="E19" i="25"/>
  <c r="K19" i="25"/>
  <c r="E27" i="25"/>
  <c r="K27" i="25"/>
  <c r="E32" i="25"/>
  <c r="F7" i="25"/>
  <c r="D9" i="25"/>
  <c r="N9" i="25"/>
  <c r="F11" i="25"/>
  <c r="D13" i="25"/>
  <c r="N13" i="25"/>
  <c r="F15" i="25"/>
  <c r="D17" i="25"/>
  <c r="N17" i="25"/>
  <c r="F19" i="25"/>
  <c r="D21" i="25"/>
  <c r="N21" i="25"/>
  <c r="F23" i="25"/>
  <c r="D25" i="25"/>
  <c r="N25" i="25"/>
  <c r="F27" i="25"/>
  <c r="D30" i="25"/>
  <c r="N30" i="25"/>
  <c r="F32" i="25"/>
  <c r="D34" i="25"/>
  <c r="N34" i="25"/>
  <c r="E7" i="25"/>
  <c r="E11" i="25"/>
  <c r="E15" i="25"/>
  <c r="E23" i="25"/>
  <c r="G7" i="25"/>
  <c r="E9" i="25"/>
  <c r="G11" i="25"/>
  <c r="E13" i="25"/>
  <c r="K13" i="25"/>
  <c r="G15" i="25"/>
  <c r="E17" i="25"/>
  <c r="K17" i="25"/>
  <c r="G19" i="25"/>
  <c r="E21" i="25"/>
  <c r="G23" i="25"/>
  <c r="E25" i="25"/>
  <c r="K25" i="25"/>
  <c r="G27" i="25"/>
  <c r="E30" i="25"/>
  <c r="K30" i="25"/>
  <c r="G32" i="25"/>
  <c r="E34" i="25"/>
  <c r="O34" i="25"/>
  <c r="K11" i="24"/>
  <c r="E19" i="24"/>
  <c r="F7" i="24"/>
  <c r="L7" i="24"/>
  <c r="N9" i="24"/>
  <c r="F11" i="24"/>
  <c r="L11" i="24"/>
  <c r="N13" i="24"/>
  <c r="F15" i="24"/>
  <c r="L15" i="24"/>
  <c r="N17" i="24"/>
  <c r="F19" i="24"/>
  <c r="L19" i="24"/>
  <c r="N21" i="24"/>
  <c r="F23" i="24"/>
  <c r="L23" i="24"/>
  <c r="N25" i="24"/>
  <c r="F27" i="24"/>
  <c r="L27" i="24"/>
  <c r="N30" i="24"/>
  <c r="F32" i="24"/>
  <c r="L32" i="24"/>
  <c r="N34" i="24"/>
  <c r="E15" i="24"/>
  <c r="E23" i="24"/>
  <c r="G7" i="24"/>
  <c r="M7" i="24"/>
  <c r="G11" i="24"/>
  <c r="M11" i="24"/>
  <c r="G15" i="24"/>
  <c r="M15" i="24"/>
  <c r="G19" i="24"/>
  <c r="M19" i="24"/>
  <c r="G23" i="24"/>
  <c r="M23" i="24"/>
  <c r="G27" i="24"/>
  <c r="M27" i="24"/>
  <c r="G32" i="24"/>
  <c r="M32" i="24"/>
  <c r="E7" i="24"/>
  <c r="E11" i="24"/>
  <c r="E27" i="24"/>
  <c r="E32" i="24"/>
  <c r="K11" i="23"/>
  <c r="K27" i="23"/>
  <c r="E32" i="23"/>
  <c r="F7" i="23"/>
  <c r="L7" i="23"/>
  <c r="D9" i="23"/>
  <c r="N9" i="23"/>
  <c r="F11" i="23"/>
  <c r="L11" i="23"/>
  <c r="D13" i="23"/>
  <c r="N13" i="23"/>
  <c r="F15" i="23"/>
  <c r="L15" i="23"/>
  <c r="D17" i="23"/>
  <c r="N17" i="23"/>
  <c r="F19" i="23"/>
  <c r="L19" i="23"/>
  <c r="D21" i="23"/>
  <c r="N21" i="23"/>
  <c r="F23" i="23"/>
  <c r="L23" i="23"/>
  <c r="D25" i="23"/>
  <c r="N25" i="23"/>
  <c r="F27" i="23"/>
  <c r="L27" i="23"/>
  <c r="D30" i="23"/>
  <c r="N30" i="23"/>
  <c r="F32" i="23"/>
  <c r="L32" i="23"/>
  <c r="D34" i="23"/>
  <c r="N34" i="23"/>
  <c r="E7" i="23"/>
  <c r="E19" i="23"/>
  <c r="E23" i="23"/>
  <c r="G7" i="23"/>
  <c r="M7" i="23"/>
  <c r="E9" i="23"/>
  <c r="O9" i="23"/>
  <c r="G11" i="23"/>
  <c r="M11" i="23"/>
  <c r="E13" i="23"/>
  <c r="O13" i="23"/>
  <c r="G15" i="23"/>
  <c r="M15" i="23"/>
  <c r="E17" i="23"/>
  <c r="O17" i="23"/>
  <c r="G19" i="23"/>
  <c r="M19" i="23"/>
  <c r="E21" i="23"/>
  <c r="O21" i="23"/>
  <c r="G23" i="23"/>
  <c r="M23" i="23"/>
  <c r="E25" i="23"/>
  <c r="O25" i="23"/>
  <c r="G27" i="23"/>
  <c r="M27" i="23"/>
  <c r="E30" i="23"/>
  <c r="O30" i="23"/>
  <c r="G32" i="23"/>
  <c r="M32" i="23"/>
  <c r="E34" i="23"/>
  <c r="O34" i="23"/>
  <c r="E11" i="23"/>
  <c r="E15" i="23"/>
  <c r="E27" i="23"/>
  <c r="E7" i="22"/>
  <c r="K7" i="22"/>
  <c r="K19" i="22"/>
  <c r="E32" i="22"/>
  <c r="F7" i="22"/>
  <c r="N9" i="22"/>
  <c r="F11" i="22"/>
  <c r="N13" i="22"/>
  <c r="F15" i="22"/>
  <c r="N17" i="22"/>
  <c r="F19" i="22"/>
  <c r="N21" i="22"/>
  <c r="F23" i="22"/>
  <c r="N25" i="22"/>
  <c r="F27" i="22"/>
  <c r="N30" i="22"/>
  <c r="F32" i="22"/>
  <c r="N34" i="22"/>
  <c r="E15" i="22"/>
  <c r="G7" i="22"/>
  <c r="M7" i="22"/>
  <c r="E9" i="22"/>
  <c r="O9" i="22"/>
  <c r="G11" i="22"/>
  <c r="M11" i="22"/>
  <c r="E13" i="22"/>
  <c r="O13" i="22"/>
  <c r="G15" i="22"/>
  <c r="M15" i="22"/>
  <c r="E17" i="22"/>
  <c r="O17" i="22"/>
  <c r="G19" i="22"/>
  <c r="M19" i="22"/>
  <c r="E21" i="22"/>
  <c r="O21" i="22"/>
  <c r="G23" i="22"/>
  <c r="E25" i="22"/>
  <c r="O25" i="22"/>
  <c r="G27" i="22"/>
  <c r="E30" i="22"/>
  <c r="O30" i="22"/>
  <c r="G32" i="22"/>
  <c r="M32" i="22"/>
  <c r="E34" i="22"/>
  <c r="O34" i="22"/>
  <c r="E11" i="22"/>
  <c r="E19" i="22"/>
  <c r="E23" i="22"/>
  <c r="E27" i="22"/>
  <c r="E7" i="21"/>
  <c r="K7" i="21"/>
  <c r="E11" i="21"/>
  <c r="K11" i="21"/>
  <c r="E15" i="21"/>
  <c r="K15" i="21"/>
  <c r="E19" i="21"/>
  <c r="K19" i="21"/>
  <c r="E23" i="21"/>
  <c r="K23" i="21"/>
  <c r="E27" i="21"/>
  <c r="E32" i="21"/>
  <c r="K32" i="21"/>
  <c r="F7" i="21"/>
  <c r="L7" i="21"/>
  <c r="D9" i="21"/>
  <c r="N9" i="21"/>
  <c r="F11" i="21"/>
  <c r="N13" i="21"/>
  <c r="F15" i="21"/>
  <c r="N17" i="21"/>
  <c r="F19" i="21"/>
  <c r="N21" i="21"/>
  <c r="F23" i="21"/>
  <c r="N25" i="21"/>
  <c r="F27" i="21"/>
  <c r="N30" i="21"/>
  <c r="F32" i="21"/>
  <c r="D34" i="21"/>
  <c r="N34" i="21"/>
  <c r="G7" i="21"/>
  <c r="M7" i="21"/>
  <c r="E9" i="21"/>
  <c r="O9" i="21"/>
  <c r="G11" i="21"/>
  <c r="E13" i="21"/>
  <c r="O13" i="21"/>
  <c r="G15" i="21"/>
  <c r="E17" i="21"/>
  <c r="O17" i="21"/>
  <c r="G19" i="21"/>
  <c r="E21" i="21"/>
  <c r="O21" i="21"/>
  <c r="G23" i="21"/>
  <c r="E25" i="21"/>
  <c r="O25" i="21"/>
  <c r="G27" i="21"/>
  <c r="E30" i="21"/>
  <c r="O30" i="21"/>
  <c r="G32" i="21"/>
  <c r="E34" i="21"/>
  <c r="O34" i="21"/>
  <c r="E7" i="20"/>
  <c r="K7" i="20"/>
  <c r="E11" i="20"/>
  <c r="K11" i="20"/>
  <c r="E15" i="20"/>
  <c r="K15" i="20"/>
  <c r="E19" i="20"/>
  <c r="K19" i="20"/>
  <c r="E23" i="20"/>
  <c r="K23" i="20"/>
  <c r="E27" i="20"/>
  <c r="K27" i="20"/>
  <c r="E32" i="20"/>
  <c r="K32" i="20"/>
  <c r="F7" i="20"/>
  <c r="N9" i="20"/>
  <c r="F11" i="20"/>
  <c r="N13" i="20"/>
  <c r="F15" i="20"/>
  <c r="N17" i="20"/>
  <c r="F19" i="20"/>
  <c r="N21" i="20"/>
  <c r="F23" i="20"/>
  <c r="N25" i="20"/>
  <c r="F27" i="20"/>
  <c r="N30" i="20"/>
  <c r="F32" i="20"/>
  <c r="N34" i="20"/>
  <c r="G7" i="20"/>
  <c r="M7" i="20"/>
  <c r="O9" i="20"/>
  <c r="G11" i="20"/>
  <c r="M11" i="20"/>
  <c r="O13" i="20"/>
  <c r="G15" i="20"/>
  <c r="M15" i="20"/>
  <c r="O17" i="20"/>
  <c r="G19" i="20"/>
  <c r="M19" i="20"/>
  <c r="O21" i="20"/>
  <c r="G23" i="20"/>
  <c r="M23" i="20"/>
  <c r="E25" i="20"/>
  <c r="O25" i="20"/>
  <c r="G27" i="20"/>
  <c r="E30" i="20"/>
  <c r="O30" i="20"/>
  <c r="G32" i="20"/>
  <c r="E34" i="20"/>
  <c r="O34" i="20"/>
  <c r="K7" i="19"/>
  <c r="E11" i="19"/>
  <c r="K11" i="19"/>
  <c r="E27" i="19"/>
  <c r="E32" i="19"/>
  <c r="F7" i="19"/>
  <c r="N9" i="19"/>
  <c r="F11" i="19"/>
  <c r="N13" i="19"/>
  <c r="F15" i="19"/>
  <c r="N17" i="19"/>
  <c r="F19" i="19"/>
  <c r="N21" i="19"/>
  <c r="F23" i="19"/>
  <c r="N25" i="19"/>
  <c r="F27" i="19"/>
  <c r="N30" i="19"/>
  <c r="F32" i="19"/>
  <c r="N34" i="19"/>
  <c r="E7" i="19"/>
  <c r="E15" i="19"/>
  <c r="E23" i="19"/>
  <c r="G7" i="19"/>
  <c r="M7" i="19"/>
  <c r="E9" i="19"/>
  <c r="O9" i="19"/>
  <c r="G11" i="19"/>
  <c r="M11" i="19"/>
  <c r="E13" i="19"/>
  <c r="O13" i="19"/>
  <c r="G15" i="19"/>
  <c r="M15" i="19"/>
  <c r="E17" i="19"/>
  <c r="O17" i="19"/>
  <c r="G19" i="19"/>
  <c r="E21" i="19"/>
  <c r="O21" i="19"/>
  <c r="G23" i="19"/>
  <c r="E25" i="19"/>
  <c r="O25" i="19"/>
  <c r="G27" i="19"/>
  <c r="E30" i="19"/>
  <c r="O30" i="19"/>
  <c r="G32" i="19"/>
  <c r="M32" i="19"/>
  <c r="E34" i="19"/>
  <c r="O34" i="19"/>
  <c r="E19" i="19"/>
  <c r="E7" i="18"/>
  <c r="K11" i="18"/>
  <c r="E15" i="18"/>
  <c r="E19" i="18"/>
  <c r="E23" i="18"/>
  <c r="E27" i="18"/>
  <c r="K32" i="18"/>
  <c r="F7" i="18"/>
  <c r="N9" i="18"/>
  <c r="F11" i="18"/>
  <c r="N13" i="18"/>
  <c r="F15" i="18"/>
  <c r="N17" i="18"/>
  <c r="F19" i="18"/>
  <c r="N21" i="18"/>
  <c r="F23" i="18"/>
  <c r="N25" i="18"/>
  <c r="F27" i="18"/>
  <c r="N30" i="18"/>
  <c r="F32" i="18"/>
  <c r="N34" i="18"/>
  <c r="E32" i="18"/>
  <c r="G7" i="18"/>
  <c r="M7" i="18"/>
  <c r="E9" i="18"/>
  <c r="O9" i="18"/>
  <c r="G11" i="18"/>
  <c r="M11" i="18"/>
  <c r="E13" i="18"/>
  <c r="O13" i="18"/>
  <c r="G15" i="18"/>
  <c r="M15" i="18"/>
  <c r="E17" i="18"/>
  <c r="O17" i="18"/>
  <c r="G19" i="18"/>
  <c r="E21" i="18"/>
  <c r="O21" i="18"/>
  <c r="G23" i="18"/>
  <c r="E25" i="18"/>
  <c r="O25" i="18"/>
  <c r="G27" i="18"/>
  <c r="E30" i="18"/>
  <c r="O30" i="18"/>
  <c r="G32" i="18"/>
  <c r="M32" i="18"/>
  <c r="E34" i="18"/>
  <c r="O34" i="18"/>
  <c r="E11" i="18"/>
  <c r="K7" i="17"/>
  <c r="K15" i="17"/>
  <c r="E19" i="17"/>
  <c r="E23" i="17"/>
  <c r="E32" i="17"/>
  <c r="F7" i="17"/>
  <c r="N9" i="17"/>
  <c r="F11" i="17"/>
  <c r="N13" i="17"/>
  <c r="F15" i="17"/>
  <c r="N17" i="17"/>
  <c r="F19" i="17"/>
  <c r="N21" i="17"/>
  <c r="F23" i="17"/>
  <c r="N25" i="17"/>
  <c r="F27" i="17"/>
  <c r="N30" i="17"/>
  <c r="F32" i="17"/>
  <c r="N34" i="17"/>
  <c r="E27" i="17"/>
  <c r="G7" i="17"/>
  <c r="M7" i="17"/>
  <c r="E9" i="17"/>
  <c r="O9" i="17"/>
  <c r="G11" i="17"/>
  <c r="E13" i="17"/>
  <c r="O13" i="17"/>
  <c r="G15" i="17"/>
  <c r="E17" i="17"/>
  <c r="O17" i="17"/>
  <c r="G19" i="17"/>
  <c r="E21" i="17"/>
  <c r="O21" i="17"/>
  <c r="G23" i="17"/>
  <c r="E25" i="17"/>
  <c r="O25" i="17"/>
  <c r="G27" i="17"/>
  <c r="E30" i="17"/>
  <c r="O30" i="17"/>
  <c r="G32" i="17"/>
  <c r="E34" i="17"/>
  <c r="O34" i="17"/>
  <c r="E7" i="17"/>
  <c r="E11" i="17"/>
  <c r="E15" i="17"/>
  <c r="L27" i="16"/>
  <c r="M11" i="16"/>
  <c r="L13" i="16"/>
  <c r="M19" i="16"/>
  <c r="L21" i="16"/>
  <c r="M27" i="16"/>
  <c r="L30" i="16"/>
  <c r="L19" i="16"/>
  <c r="L7" i="16"/>
  <c r="N11" i="16"/>
  <c r="M13" i="16"/>
  <c r="L15" i="16"/>
  <c r="N19" i="16"/>
  <c r="M21" i="16"/>
  <c r="L23" i="16"/>
  <c r="N27" i="16"/>
  <c r="M30" i="16"/>
  <c r="L32" i="16"/>
  <c r="L11" i="16"/>
  <c r="D30" i="16"/>
  <c r="D11" i="16"/>
  <c r="G13" i="16"/>
  <c r="D19" i="16"/>
  <c r="G21" i="16"/>
  <c r="D27" i="16"/>
  <c r="G30" i="16"/>
  <c r="D13" i="16"/>
  <c r="D21" i="16"/>
  <c r="D7" i="16"/>
  <c r="G9" i="16"/>
  <c r="F11" i="16"/>
  <c r="E13" i="16"/>
  <c r="D15" i="16"/>
  <c r="F19" i="16"/>
  <c r="E21" i="16"/>
  <c r="D23" i="16"/>
  <c r="F27" i="16"/>
  <c r="E30" i="16"/>
  <c r="D32" i="16"/>
  <c r="G34" i="16"/>
  <c r="K19" i="15"/>
  <c r="K11" i="13"/>
  <c r="K15" i="13"/>
  <c r="K7" i="12"/>
  <c r="K32" i="12"/>
  <c r="C15" i="12"/>
  <c r="C32" i="12"/>
  <c r="C7" i="12"/>
  <c r="E11" i="15"/>
  <c r="K23" i="15"/>
  <c r="K27" i="15"/>
  <c r="E32" i="15"/>
  <c r="K32" i="15"/>
  <c r="F7" i="15"/>
  <c r="N9" i="15"/>
  <c r="F11" i="15"/>
  <c r="N13" i="15"/>
  <c r="F15" i="15"/>
  <c r="N17" i="15"/>
  <c r="F19" i="15"/>
  <c r="N21" i="15"/>
  <c r="F23" i="15"/>
  <c r="N25" i="15"/>
  <c r="F27" i="15"/>
  <c r="N30" i="15"/>
  <c r="F32" i="15"/>
  <c r="N34" i="15"/>
  <c r="E7" i="15"/>
  <c r="E19" i="15"/>
  <c r="E23" i="15"/>
  <c r="E27" i="15"/>
  <c r="G7" i="15"/>
  <c r="E9" i="15"/>
  <c r="O9" i="15"/>
  <c r="G11" i="15"/>
  <c r="E13" i="15"/>
  <c r="O13" i="15"/>
  <c r="G15" i="15"/>
  <c r="E17" i="15"/>
  <c r="O17" i="15"/>
  <c r="G19" i="15"/>
  <c r="E21" i="15"/>
  <c r="O21" i="15"/>
  <c r="G23" i="15"/>
  <c r="E25" i="15"/>
  <c r="O25" i="15"/>
  <c r="G27" i="15"/>
  <c r="E30" i="15"/>
  <c r="O30" i="15"/>
  <c r="G32" i="15"/>
  <c r="E34" i="15"/>
  <c r="O34" i="15"/>
  <c r="E15" i="15"/>
  <c r="E7" i="14"/>
  <c r="K19" i="14"/>
  <c r="K27" i="14"/>
  <c r="K32" i="14"/>
  <c r="F7" i="14"/>
  <c r="N9" i="14"/>
  <c r="N13" i="14"/>
  <c r="F15" i="14"/>
  <c r="N17" i="14"/>
  <c r="F19" i="14"/>
  <c r="N21" i="14"/>
  <c r="F23" i="14"/>
  <c r="N25" i="14"/>
  <c r="F27" i="14"/>
  <c r="N30" i="14"/>
  <c r="F32" i="14"/>
  <c r="N34" i="14"/>
  <c r="E19" i="14"/>
  <c r="F11" i="14"/>
  <c r="G7" i="14"/>
  <c r="M7" i="14"/>
  <c r="E9" i="14"/>
  <c r="O9" i="14"/>
  <c r="G11" i="14"/>
  <c r="M11" i="14"/>
  <c r="E13" i="14"/>
  <c r="O13" i="14"/>
  <c r="G15" i="14"/>
  <c r="E17" i="14"/>
  <c r="O17" i="14"/>
  <c r="G19" i="14"/>
  <c r="E21" i="14"/>
  <c r="O21" i="14"/>
  <c r="G23" i="14"/>
  <c r="E25" i="14"/>
  <c r="O25" i="14"/>
  <c r="G27" i="14"/>
  <c r="E30" i="14"/>
  <c r="O30" i="14"/>
  <c r="G32" i="14"/>
  <c r="M32" i="14"/>
  <c r="E34" i="14"/>
  <c r="O34" i="14"/>
  <c r="E11" i="14"/>
  <c r="E15" i="14"/>
  <c r="E23" i="14"/>
  <c r="E27" i="14"/>
  <c r="E32" i="14"/>
  <c r="D15" i="13"/>
  <c r="G15" i="13"/>
  <c r="F15" i="13"/>
  <c r="D11" i="13"/>
  <c r="F11" i="13"/>
  <c r="G11" i="13"/>
  <c r="K19" i="13"/>
  <c r="D7" i="13"/>
  <c r="G7" i="13"/>
  <c r="F7" i="13"/>
  <c r="K7" i="13"/>
  <c r="E15" i="13"/>
  <c r="D19" i="13"/>
  <c r="G19" i="13"/>
  <c r="F19" i="13"/>
  <c r="E23" i="13"/>
  <c r="K23" i="13"/>
  <c r="E27" i="13"/>
  <c r="K27" i="13"/>
  <c r="E32" i="13"/>
  <c r="K32" i="13"/>
  <c r="N17" i="13"/>
  <c r="N21" i="13"/>
  <c r="N25" i="13"/>
  <c r="F32" i="13"/>
  <c r="E9" i="13"/>
  <c r="O9" i="13"/>
  <c r="E13" i="13"/>
  <c r="O13" i="13"/>
  <c r="E17" i="13"/>
  <c r="O17" i="13"/>
  <c r="E21" i="13"/>
  <c r="O21" i="13"/>
  <c r="G23" i="13"/>
  <c r="E25" i="13"/>
  <c r="O25" i="13"/>
  <c r="G27" i="13"/>
  <c r="E30" i="13"/>
  <c r="O30" i="13"/>
  <c r="G32" i="13"/>
  <c r="E34" i="13"/>
  <c r="O34" i="13"/>
  <c r="N9" i="13"/>
  <c r="N13" i="13"/>
  <c r="F23" i="13"/>
  <c r="F27" i="13"/>
  <c r="N30" i="13"/>
  <c r="N34" i="13"/>
  <c r="L19" i="12"/>
  <c r="L27" i="12"/>
  <c r="M11" i="12"/>
  <c r="L13" i="12"/>
  <c r="M19" i="12"/>
  <c r="L21" i="12"/>
  <c r="M27" i="12"/>
  <c r="L30" i="12"/>
  <c r="L11" i="12"/>
  <c r="O9" i="12"/>
  <c r="N11" i="12"/>
  <c r="M13" i="12"/>
  <c r="L15" i="12"/>
  <c r="O17" i="12"/>
  <c r="N19" i="12"/>
  <c r="M21" i="12"/>
  <c r="L23" i="12"/>
  <c r="O25" i="12"/>
  <c r="N27" i="12"/>
  <c r="M30" i="12"/>
  <c r="O34" i="12"/>
  <c r="E11" i="12"/>
  <c r="D13" i="12"/>
  <c r="E19" i="12"/>
  <c r="D21" i="12"/>
  <c r="E27" i="12"/>
  <c r="D30" i="12"/>
  <c r="D11" i="12"/>
  <c r="D19" i="12"/>
  <c r="G9" i="12"/>
  <c r="F11" i="12"/>
  <c r="E13" i="12"/>
  <c r="G17" i="12"/>
  <c r="F19" i="12"/>
  <c r="E21" i="12"/>
  <c r="G25" i="12"/>
  <c r="E30" i="12"/>
  <c r="G34" i="12"/>
  <c r="D27" i="12"/>
  <c r="C20" i="9"/>
  <c r="G4" i="9"/>
  <c r="D4" i="9"/>
  <c r="E4" i="9" s="1"/>
  <c r="C16" i="9"/>
  <c r="G16" i="9" s="1"/>
  <c r="T13" i="8"/>
  <c r="D12" i="9"/>
  <c r="B12" i="10" s="1"/>
  <c r="D16" i="9"/>
  <c r="B16" i="10" s="1"/>
  <c r="S13" i="8"/>
  <c r="G6" i="9"/>
  <c r="C18" i="9"/>
  <c r="E7" i="9"/>
  <c r="N31" i="3"/>
  <c r="N29" i="3"/>
  <c r="N27" i="3"/>
  <c r="N22" i="3"/>
  <c r="N20" i="3"/>
  <c r="N18" i="3"/>
  <c r="N16" i="3"/>
  <c r="N12" i="3"/>
  <c r="M4" i="3"/>
  <c r="O32" i="2"/>
  <c r="Q30" i="2"/>
  <c r="O28" i="2"/>
  <c r="S5" i="2"/>
  <c r="B4" i="4" l="1"/>
  <c r="N4" i="4" s="1"/>
  <c r="O4" i="3"/>
  <c r="G20" i="9"/>
  <c r="E20" i="9"/>
  <c r="Q8" i="55"/>
  <c r="Q9" i="55" s="1"/>
  <c r="Q10" i="55"/>
  <c r="Q11" i="55" s="1"/>
  <c r="Q14" i="55"/>
  <c r="Q15" i="55" s="1"/>
  <c r="Q18" i="55"/>
  <c r="Q19" i="55" s="1"/>
  <c r="Q20" i="55"/>
  <c r="Q21" i="55" s="1"/>
  <c r="Q24" i="55"/>
  <c r="Q25" i="55" s="1"/>
  <c r="Q26" i="55"/>
  <c r="Q27" i="55" s="1"/>
  <c r="Q29" i="55"/>
  <c r="Q30" i="55" s="1"/>
  <c r="Q33" i="55"/>
  <c r="Q34" i="55" s="1"/>
  <c r="F31" i="62"/>
  <c r="F32" i="62" s="1"/>
  <c r="F22" i="62"/>
  <c r="F23" i="62" s="1"/>
  <c r="N6" i="56"/>
  <c r="C23" i="60"/>
  <c r="F13" i="10"/>
  <c r="E13" i="10"/>
  <c r="L6" i="53"/>
  <c r="L29" i="53"/>
  <c r="Q6" i="64"/>
  <c r="F31" i="60"/>
  <c r="F32" i="60" s="1"/>
  <c r="S22" i="65"/>
  <c r="S23" i="65" s="1"/>
  <c r="G10" i="9"/>
  <c r="E10" i="9"/>
  <c r="E11" i="9" s="1"/>
  <c r="C32" i="60"/>
  <c r="S29" i="65"/>
  <c r="S30" i="65" s="1"/>
  <c r="F29" i="62"/>
  <c r="F30" i="62" s="1"/>
  <c r="P23" i="65"/>
  <c r="F18" i="62"/>
  <c r="F19" i="62" s="1"/>
  <c r="L20" i="53"/>
  <c r="S26" i="66"/>
  <c r="S27" i="66" s="1"/>
  <c r="F8" i="62"/>
  <c r="F9" i="62" s="1"/>
  <c r="Q34" i="61"/>
  <c r="C33" i="62"/>
  <c r="F33" i="62" s="1"/>
  <c r="F34" i="62" s="1"/>
  <c r="Q22" i="64"/>
  <c r="Q23" i="64" s="1"/>
  <c r="O23" i="64"/>
  <c r="F24" i="68"/>
  <c r="S12" i="65"/>
  <c r="S13" i="65" s="1"/>
  <c r="O29" i="64"/>
  <c r="Q29" i="64" s="1"/>
  <c r="H30" i="64"/>
  <c r="O16" i="64"/>
  <c r="Q16" i="64" s="1"/>
  <c r="H17" i="64"/>
  <c r="F16" i="62"/>
  <c r="F17" i="62" s="1"/>
  <c r="T6" i="62"/>
  <c r="S6" i="66"/>
  <c r="Q10" i="64"/>
  <c r="O24" i="64"/>
  <c r="Q24" i="64" s="1"/>
  <c r="H25" i="64"/>
  <c r="Q25" i="61"/>
  <c r="C24" i="62"/>
  <c r="F24" i="62" s="1"/>
  <c r="F25" i="62" s="1"/>
  <c r="C15" i="60"/>
  <c r="E20" i="52"/>
  <c r="E18" i="52"/>
  <c r="F29" i="68"/>
  <c r="H34" i="64"/>
  <c r="O33" i="64"/>
  <c r="Q33" i="64" s="1"/>
  <c r="F10" i="62"/>
  <c r="F11" i="62" s="1"/>
  <c r="F14" i="62"/>
  <c r="F15" i="62" s="1"/>
  <c r="Q32" i="67"/>
  <c r="Q15" i="67"/>
  <c r="Q19" i="67"/>
  <c r="Q23" i="67"/>
  <c r="Q27" i="67"/>
  <c r="Q7" i="67"/>
  <c r="Q11" i="67"/>
  <c r="C23" i="67"/>
  <c r="K22" i="67"/>
  <c r="K20" i="67"/>
  <c r="C21" i="67"/>
  <c r="C32" i="67"/>
  <c r="K31" i="67"/>
  <c r="K29" i="67"/>
  <c r="C30" i="67"/>
  <c r="C11" i="67"/>
  <c r="K10" i="67"/>
  <c r="N33" i="67"/>
  <c r="N34" i="67" s="1"/>
  <c r="K34" i="67"/>
  <c r="C7" i="67"/>
  <c r="K6" i="67"/>
  <c r="N16" i="67"/>
  <c r="N17" i="67" s="1"/>
  <c r="K17" i="67"/>
  <c r="C19" i="67"/>
  <c r="K18" i="67"/>
  <c r="C15" i="67"/>
  <c r="K14" i="67"/>
  <c r="K25" i="67"/>
  <c r="N24" i="67"/>
  <c r="N25" i="67" s="1"/>
  <c r="N8" i="67"/>
  <c r="N9" i="67" s="1"/>
  <c r="K9" i="67"/>
  <c r="C27" i="67"/>
  <c r="K26" i="67"/>
  <c r="N12" i="67"/>
  <c r="N13" i="67" s="1"/>
  <c r="H30" i="66"/>
  <c r="P29" i="66"/>
  <c r="H23" i="66"/>
  <c r="P22" i="66"/>
  <c r="P33" i="66"/>
  <c r="H34" i="66"/>
  <c r="C19" i="66"/>
  <c r="E18" i="66"/>
  <c r="E19" i="66" s="1"/>
  <c r="C11" i="66"/>
  <c r="E10" i="66"/>
  <c r="E11" i="66" s="1"/>
  <c r="P8" i="66"/>
  <c r="H9" i="66"/>
  <c r="P12" i="66"/>
  <c r="H13" i="66"/>
  <c r="H7" i="66"/>
  <c r="P24" i="66"/>
  <c r="H25" i="66"/>
  <c r="S18" i="66"/>
  <c r="S19" i="66" s="1"/>
  <c r="H15" i="66"/>
  <c r="P14" i="66"/>
  <c r="H21" i="66"/>
  <c r="P20" i="66"/>
  <c r="H32" i="66"/>
  <c r="P31" i="66"/>
  <c r="C27" i="66"/>
  <c r="E26" i="66"/>
  <c r="E27" i="66" s="1"/>
  <c r="P16" i="66"/>
  <c r="H17" i="66"/>
  <c r="P11" i="66"/>
  <c r="S10" i="66"/>
  <c r="S11" i="66" s="1"/>
  <c r="S31" i="65"/>
  <c r="S32" i="65" s="1"/>
  <c r="P32" i="65"/>
  <c r="C32" i="65"/>
  <c r="E31" i="65"/>
  <c r="E32" i="65" s="1"/>
  <c r="C11" i="65"/>
  <c r="E10" i="65"/>
  <c r="E11" i="65" s="1"/>
  <c r="C19" i="65"/>
  <c r="E18" i="65"/>
  <c r="E19" i="65" s="1"/>
  <c r="C15" i="65"/>
  <c r="E14" i="65"/>
  <c r="E15" i="65" s="1"/>
  <c r="H27" i="65"/>
  <c r="H19" i="65"/>
  <c r="H11" i="65"/>
  <c r="H30" i="65"/>
  <c r="H21" i="65"/>
  <c r="H13" i="65"/>
  <c r="H13" i="64"/>
  <c r="H11" i="64"/>
  <c r="T19" i="64"/>
  <c r="V18" i="64"/>
  <c r="V19" i="64" s="1"/>
  <c r="T15" i="64"/>
  <c r="V14" i="64"/>
  <c r="V15" i="64" s="1"/>
  <c r="T23" i="64"/>
  <c r="V22" i="64"/>
  <c r="V23" i="64" s="1"/>
  <c r="T32" i="64"/>
  <c r="V31" i="64"/>
  <c r="V32" i="64" s="1"/>
  <c r="T11" i="64"/>
  <c r="V10" i="64"/>
  <c r="V11" i="64" s="1"/>
  <c r="C32" i="64"/>
  <c r="E31" i="64"/>
  <c r="E32" i="64" s="1"/>
  <c r="C11" i="64"/>
  <c r="E10" i="64"/>
  <c r="E11" i="64" s="1"/>
  <c r="C23" i="64"/>
  <c r="E22" i="64"/>
  <c r="E23" i="64" s="1"/>
  <c r="C15" i="64"/>
  <c r="E14" i="64"/>
  <c r="E15" i="64" s="1"/>
  <c r="C19" i="64"/>
  <c r="E18" i="64"/>
  <c r="E19" i="64" s="1"/>
  <c r="N33" i="63"/>
  <c r="N34" i="63" s="1"/>
  <c r="K34" i="63"/>
  <c r="K25" i="63"/>
  <c r="N24" i="63"/>
  <c r="N25" i="63" s="1"/>
  <c r="C11" i="63"/>
  <c r="K10" i="63"/>
  <c r="C15" i="63"/>
  <c r="K14" i="63"/>
  <c r="C30" i="63"/>
  <c r="K29" i="63"/>
  <c r="N16" i="63"/>
  <c r="N17" i="63" s="1"/>
  <c r="K17" i="63"/>
  <c r="N8" i="63"/>
  <c r="N9" i="63" s="1"/>
  <c r="K9" i="63"/>
  <c r="K6" i="63"/>
  <c r="C7" i="63"/>
  <c r="C23" i="63"/>
  <c r="K22" i="63"/>
  <c r="C19" i="63"/>
  <c r="K18" i="63"/>
  <c r="C27" i="63"/>
  <c r="K26" i="63"/>
  <c r="C13" i="63"/>
  <c r="K12" i="63"/>
  <c r="C32" i="63"/>
  <c r="K31" i="63"/>
  <c r="C21" i="63"/>
  <c r="K20" i="63"/>
  <c r="T33" i="62"/>
  <c r="T34" i="62" s="1"/>
  <c r="Q34" i="62"/>
  <c r="Q17" i="62"/>
  <c r="T16" i="62"/>
  <c r="T17" i="62" s="1"/>
  <c r="Q32" i="62"/>
  <c r="T31" i="62"/>
  <c r="T32" i="62" s="1"/>
  <c r="Q23" i="62"/>
  <c r="T22" i="62"/>
  <c r="T23" i="62" s="1"/>
  <c r="Q15" i="62"/>
  <c r="T14" i="62"/>
  <c r="T15" i="62" s="1"/>
  <c r="Q7" i="62"/>
  <c r="T7" i="62"/>
  <c r="I30" i="62"/>
  <c r="Q29" i="62"/>
  <c r="Q20" i="62"/>
  <c r="I21" i="62"/>
  <c r="I27" i="62"/>
  <c r="Q26" i="62"/>
  <c r="I19" i="62"/>
  <c r="Q18" i="62"/>
  <c r="I11" i="62"/>
  <c r="Q10" i="62"/>
  <c r="I13" i="62"/>
  <c r="Q12" i="62"/>
  <c r="T24" i="62"/>
  <c r="T25" i="62" s="1"/>
  <c r="Q25" i="62"/>
  <c r="Q9" i="62"/>
  <c r="T8" i="62"/>
  <c r="T9" i="62" s="1"/>
  <c r="Q19" i="61"/>
  <c r="Q11" i="61"/>
  <c r="Q30" i="61"/>
  <c r="Q21" i="61"/>
  <c r="Q13" i="61"/>
  <c r="C7" i="61"/>
  <c r="K6" i="61"/>
  <c r="N33" i="61"/>
  <c r="N34" i="61" s="1"/>
  <c r="K34" i="61"/>
  <c r="C21" i="61"/>
  <c r="K20" i="61"/>
  <c r="C19" i="61"/>
  <c r="K18" i="61"/>
  <c r="C32" i="61"/>
  <c r="K31" i="61"/>
  <c r="K12" i="61"/>
  <c r="C13" i="61"/>
  <c r="C15" i="61"/>
  <c r="K14" i="61"/>
  <c r="C30" i="61"/>
  <c r="K29" i="61"/>
  <c r="K9" i="61"/>
  <c r="N8" i="61"/>
  <c r="N9" i="61" s="1"/>
  <c r="N24" i="61"/>
  <c r="N25" i="61" s="1"/>
  <c r="K25" i="61"/>
  <c r="K17" i="61"/>
  <c r="N16" i="61"/>
  <c r="N17" i="61" s="1"/>
  <c r="C27" i="61"/>
  <c r="K26" i="61"/>
  <c r="C11" i="61"/>
  <c r="K10" i="61"/>
  <c r="Q30" i="60"/>
  <c r="T29" i="60"/>
  <c r="T30" i="60" s="1"/>
  <c r="R19" i="60"/>
  <c r="T18" i="60"/>
  <c r="T19" i="60" s="1"/>
  <c r="I32" i="60"/>
  <c r="Q31" i="60"/>
  <c r="I15" i="60"/>
  <c r="Q14" i="60"/>
  <c r="Q33" i="60"/>
  <c r="I34" i="60"/>
  <c r="R27" i="60"/>
  <c r="T26" i="60"/>
  <c r="T27" i="60" s="1"/>
  <c r="T12" i="60"/>
  <c r="T13" i="60" s="1"/>
  <c r="Q13" i="60"/>
  <c r="I9" i="60"/>
  <c r="Q8" i="60"/>
  <c r="I7" i="60"/>
  <c r="Q21" i="60"/>
  <c r="Q16" i="60"/>
  <c r="I17" i="60"/>
  <c r="R11" i="60"/>
  <c r="T10" i="60"/>
  <c r="T11" i="60" s="1"/>
  <c r="L18" i="53"/>
  <c r="L19" i="53" s="1"/>
  <c r="C30" i="60"/>
  <c r="C24" i="60"/>
  <c r="F24" i="60" s="1"/>
  <c r="F25" i="60" s="1"/>
  <c r="F12" i="54"/>
  <c r="F10" i="54"/>
  <c r="E20" i="55"/>
  <c r="C9" i="41"/>
  <c r="F8" i="60"/>
  <c r="F9" i="60" s="1"/>
  <c r="E31" i="55"/>
  <c r="C16" i="54"/>
  <c r="C8" i="54"/>
  <c r="F8" i="54" s="1"/>
  <c r="E10" i="52"/>
  <c r="C31" i="54"/>
  <c r="K26" i="56"/>
  <c r="C14" i="57"/>
  <c r="F14" i="57" s="1"/>
  <c r="C13" i="52"/>
  <c r="P14" i="52"/>
  <c r="S14" i="52" s="1"/>
  <c r="P8" i="52"/>
  <c r="S8" i="52" s="1"/>
  <c r="J22" i="70"/>
  <c r="L22" i="70" s="1"/>
  <c r="C18" i="55"/>
  <c r="F24" i="54"/>
  <c r="J26" i="70"/>
  <c r="P6" i="52"/>
  <c r="S6" i="52" s="1"/>
  <c r="O34" i="70"/>
  <c r="F6" i="57"/>
  <c r="C7" i="57"/>
  <c r="P18" i="52"/>
  <c r="S18" i="52" s="1"/>
  <c r="J18" i="70"/>
  <c r="L18" i="70" s="1"/>
  <c r="C24" i="57"/>
  <c r="F24" i="57" s="1"/>
  <c r="K14" i="56"/>
  <c r="N14" i="56" s="1"/>
  <c r="E24" i="52"/>
  <c r="E25" i="52" s="1"/>
  <c r="D25" i="52"/>
  <c r="J22" i="53"/>
  <c r="C23" i="53"/>
  <c r="C20" i="57"/>
  <c r="C6" i="55"/>
  <c r="E6" i="55" s="1"/>
  <c r="K27" i="49"/>
  <c r="K20" i="59"/>
  <c r="C29" i="57"/>
  <c r="F29" i="57" s="1"/>
  <c r="F12" i="57"/>
  <c r="C8" i="55"/>
  <c r="E8" i="55" s="1"/>
  <c r="C22" i="54"/>
  <c r="O23" i="53"/>
  <c r="C18" i="57"/>
  <c r="F18" i="57" s="1"/>
  <c r="J24" i="70"/>
  <c r="L24" i="70" s="1"/>
  <c r="L6" i="70"/>
  <c r="J10" i="70"/>
  <c r="L10" i="70" s="1"/>
  <c r="F16" i="54"/>
  <c r="C6" i="54"/>
  <c r="F6" i="54" s="1"/>
  <c r="P16" i="52"/>
  <c r="S16" i="52" s="1"/>
  <c r="L31" i="70"/>
  <c r="C6" i="52"/>
  <c r="E6" i="52" s="1"/>
  <c r="B6" i="10"/>
  <c r="P5" i="2"/>
  <c r="C8" i="9"/>
  <c r="E8" i="9" s="1"/>
  <c r="E9" i="9" s="1"/>
  <c r="C9" i="60"/>
  <c r="C27" i="60"/>
  <c r="N6" i="59"/>
  <c r="N7" i="59" s="1"/>
  <c r="C33" i="55"/>
  <c r="E33" i="55" s="1"/>
  <c r="C18" i="54"/>
  <c r="F18" i="54" s="1"/>
  <c r="O19" i="53"/>
  <c r="F31" i="57"/>
  <c r="C26" i="57"/>
  <c r="E24" i="55"/>
  <c r="K18" i="56"/>
  <c r="N18" i="56" s="1"/>
  <c r="F33" i="54"/>
  <c r="E33" i="52"/>
  <c r="E34" i="52" s="1"/>
  <c r="E16" i="52"/>
  <c r="E16" i="55"/>
  <c r="C11" i="60"/>
  <c r="C21" i="60"/>
  <c r="F12" i="60"/>
  <c r="F13" i="60" s="1"/>
  <c r="C13" i="60"/>
  <c r="F6" i="60"/>
  <c r="F7" i="60" s="1"/>
  <c r="C7" i="60"/>
  <c r="C17" i="60"/>
  <c r="C25" i="60"/>
  <c r="C34" i="60"/>
  <c r="K33" i="59"/>
  <c r="K31" i="59"/>
  <c r="K29" i="59"/>
  <c r="K26" i="59"/>
  <c r="K24" i="59"/>
  <c r="K22" i="59"/>
  <c r="K18" i="59"/>
  <c r="K16" i="59"/>
  <c r="K14" i="59"/>
  <c r="K10" i="59"/>
  <c r="K8" i="59"/>
  <c r="K33" i="56"/>
  <c r="N33" i="56" s="1"/>
  <c r="K31" i="56"/>
  <c r="K29" i="56"/>
  <c r="N29" i="56" s="1"/>
  <c r="K22" i="56"/>
  <c r="N22" i="56" s="1"/>
  <c r="K12" i="56"/>
  <c r="K10" i="56"/>
  <c r="N10" i="56" s="1"/>
  <c r="K8" i="56"/>
  <c r="P20" i="52"/>
  <c r="P12" i="52"/>
  <c r="S12" i="52" s="1"/>
  <c r="P10" i="52"/>
  <c r="S10" i="52" s="1"/>
  <c r="O23" i="70"/>
  <c r="O15" i="70"/>
  <c r="O7" i="70"/>
  <c r="O27" i="70"/>
  <c r="O19" i="70"/>
  <c r="O11" i="70"/>
  <c r="O21" i="70"/>
  <c r="O13" i="70"/>
  <c r="O30" i="70"/>
  <c r="O25" i="70"/>
  <c r="O9" i="70"/>
  <c r="C25" i="51"/>
  <c r="C7" i="51"/>
  <c r="C30" i="51"/>
  <c r="C13" i="51"/>
  <c r="C21" i="51"/>
  <c r="C15" i="51"/>
  <c r="C11" i="51"/>
  <c r="C34" i="51"/>
  <c r="C17" i="51"/>
  <c r="K34" i="51"/>
  <c r="K30" i="51"/>
  <c r="K25" i="51"/>
  <c r="K21" i="51"/>
  <c r="K17" i="51"/>
  <c r="K13" i="51"/>
  <c r="K9" i="51"/>
  <c r="C32" i="51"/>
  <c r="C27" i="51"/>
  <c r="C23" i="51"/>
  <c r="C19" i="51"/>
  <c r="K34" i="50"/>
  <c r="K17" i="50"/>
  <c r="C23" i="50"/>
  <c r="K21" i="50"/>
  <c r="C19" i="50"/>
  <c r="K25" i="50"/>
  <c r="K9" i="50"/>
  <c r="C11" i="50"/>
  <c r="C15" i="50"/>
  <c r="C34" i="50"/>
  <c r="K30" i="50"/>
  <c r="K13" i="50"/>
  <c r="C32" i="50"/>
  <c r="C27" i="50"/>
  <c r="C7" i="50"/>
  <c r="C21" i="49"/>
  <c r="C27" i="49"/>
  <c r="C23" i="49"/>
  <c r="C19" i="49"/>
  <c r="C15" i="49"/>
  <c r="C34" i="49"/>
  <c r="C17" i="49"/>
  <c r="C32" i="49"/>
  <c r="C7" i="49"/>
  <c r="C30" i="49"/>
  <c r="C13" i="49"/>
  <c r="K34" i="49"/>
  <c r="K30" i="49"/>
  <c r="K25" i="49"/>
  <c r="K21" i="49"/>
  <c r="K17" i="49"/>
  <c r="C11" i="49"/>
  <c r="C25" i="49"/>
  <c r="C9" i="49"/>
  <c r="K13" i="49"/>
  <c r="K25" i="48"/>
  <c r="K9" i="48"/>
  <c r="C32" i="48"/>
  <c r="C27" i="48"/>
  <c r="C23" i="48"/>
  <c r="K30" i="48"/>
  <c r="K13" i="48"/>
  <c r="C19" i="48"/>
  <c r="K34" i="48"/>
  <c r="K17" i="48"/>
  <c r="C15" i="48"/>
  <c r="C34" i="48"/>
  <c r="K21" i="48"/>
  <c r="C11" i="48"/>
  <c r="C7" i="48"/>
  <c r="K21" i="47"/>
  <c r="K25" i="47"/>
  <c r="K9" i="47"/>
  <c r="C32" i="47"/>
  <c r="C27" i="47"/>
  <c r="C7" i="47"/>
  <c r="C34" i="47"/>
  <c r="K30" i="47"/>
  <c r="K13" i="47"/>
  <c r="C23" i="47"/>
  <c r="K34" i="47"/>
  <c r="K17" i="47"/>
  <c r="C19" i="47"/>
  <c r="C15" i="47"/>
  <c r="C11" i="47"/>
  <c r="K25" i="46"/>
  <c r="K9" i="46"/>
  <c r="C11" i="46"/>
  <c r="C7" i="46"/>
  <c r="K21" i="46"/>
  <c r="C32" i="46"/>
  <c r="C15" i="46"/>
  <c r="C34" i="46"/>
  <c r="K30" i="46"/>
  <c r="K13" i="46"/>
  <c r="C23" i="46"/>
  <c r="K34" i="46"/>
  <c r="K17" i="46"/>
  <c r="C19" i="46"/>
  <c r="C30" i="45"/>
  <c r="C7" i="45"/>
  <c r="C25" i="45"/>
  <c r="C9" i="45"/>
  <c r="C32" i="45"/>
  <c r="C11" i="45"/>
  <c r="C21" i="45"/>
  <c r="K34" i="45"/>
  <c r="K30" i="45"/>
  <c r="K25" i="45"/>
  <c r="K21" i="45"/>
  <c r="K17" i="45"/>
  <c r="K13" i="45"/>
  <c r="K9" i="45"/>
  <c r="C15" i="45"/>
  <c r="C13" i="45"/>
  <c r="C27" i="45"/>
  <c r="C34" i="45"/>
  <c r="C17" i="45"/>
  <c r="C23" i="45"/>
  <c r="C19" i="45"/>
  <c r="C30" i="44"/>
  <c r="C25" i="44"/>
  <c r="C9" i="44"/>
  <c r="C32" i="44"/>
  <c r="C27" i="44"/>
  <c r="C23" i="44"/>
  <c r="C19" i="44"/>
  <c r="C13" i="44"/>
  <c r="K9" i="44"/>
  <c r="C15" i="44"/>
  <c r="C21" i="44"/>
  <c r="K34" i="44"/>
  <c r="K30" i="44"/>
  <c r="K25" i="44"/>
  <c r="K21" i="44"/>
  <c r="K17" i="44"/>
  <c r="C34" i="44"/>
  <c r="C17" i="44"/>
  <c r="K13" i="44"/>
  <c r="C11" i="44"/>
  <c r="C7" i="44"/>
  <c r="K30" i="43"/>
  <c r="K25" i="43"/>
  <c r="K21" i="43"/>
  <c r="K17" i="43"/>
  <c r="K13" i="43"/>
  <c r="K9" i="43"/>
  <c r="C11" i="43"/>
  <c r="C21" i="43"/>
  <c r="C27" i="43"/>
  <c r="C23" i="43"/>
  <c r="C19" i="43"/>
  <c r="C15" i="43"/>
  <c r="C34" i="43"/>
  <c r="C17" i="43"/>
  <c r="C32" i="43"/>
  <c r="C25" i="43"/>
  <c r="C30" i="43"/>
  <c r="K34" i="43"/>
  <c r="C7" i="43"/>
  <c r="C34" i="42"/>
  <c r="C17" i="42"/>
  <c r="K21" i="42"/>
  <c r="C15" i="42"/>
  <c r="C11" i="42"/>
  <c r="C7" i="42"/>
  <c r="C30" i="42"/>
  <c r="C13" i="42"/>
  <c r="K34" i="42"/>
  <c r="K17" i="42"/>
  <c r="C19" i="42"/>
  <c r="C21" i="42"/>
  <c r="K25" i="42"/>
  <c r="K9" i="42"/>
  <c r="C32" i="42"/>
  <c r="C25" i="42"/>
  <c r="C9" i="42"/>
  <c r="K30" i="42"/>
  <c r="C27" i="42"/>
  <c r="C23" i="42"/>
  <c r="C34" i="41"/>
  <c r="C17" i="41"/>
  <c r="C32" i="41"/>
  <c r="C30" i="41"/>
  <c r="C19" i="41"/>
  <c r="C15" i="41"/>
  <c r="C11" i="41"/>
  <c r="C25" i="41"/>
  <c r="K13" i="41"/>
  <c r="K9" i="41"/>
  <c r="C23" i="41"/>
  <c r="C7" i="41"/>
  <c r="C21" i="41"/>
  <c r="K34" i="41"/>
  <c r="K30" i="41"/>
  <c r="K25" i="41"/>
  <c r="K21" i="41"/>
  <c r="K17" i="41"/>
  <c r="C27" i="41"/>
  <c r="C21" i="40"/>
  <c r="K25" i="40"/>
  <c r="K13" i="40"/>
  <c r="C34" i="40"/>
  <c r="C17" i="40"/>
  <c r="C27" i="40"/>
  <c r="C23" i="40"/>
  <c r="K30" i="40"/>
  <c r="C30" i="40"/>
  <c r="C13" i="40"/>
  <c r="C32" i="40"/>
  <c r="C7" i="40"/>
  <c r="K34" i="40"/>
  <c r="K21" i="40"/>
  <c r="K17" i="40"/>
  <c r="K9" i="40"/>
  <c r="C19" i="40"/>
  <c r="C25" i="40"/>
  <c r="C9" i="40"/>
  <c r="C15" i="40"/>
  <c r="C11" i="40"/>
  <c r="C34" i="39"/>
  <c r="C17" i="39"/>
  <c r="K34" i="39"/>
  <c r="K30" i="39"/>
  <c r="K25" i="39"/>
  <c r="K21" i="39"/>
  <c r="K17" i="39"/>
  <c r="K13" i="39"/>
  <c r="K9" i="39"/>
  <c r="C21" i="39"/>
  <c r="C30" i="39"/>
  <c r="C13" i="39"/>
  <c r="C15" i="39"/>
  <c r="C11" i="39"/>
  <c r="C7" i="39"/>
  <c r="C32" i="39"/>
  <c r="C25" i="39"/>
  <c r="C9" i="39"/>
  <c r="C27" i="39"/>
  <c r="C23" i="39"/>
  <c r="C19" i="39"/>
  <c r="C17" i="38"/>
  <c r="C30" i="38"/>
  <c r="C13" i="38"/>
  <c r="C32" i="38"/>
  <c r="C34" i="38"/>
  <c r="C25" i="38"/>
  <c r="C9" i="38"/>
  <c r="K34" i="38"/>
  <c r="K30" i="38"/>
  <c r="K25" i="38"/>
  <c r="K21" i="38"/>
  <c r="K17" i="38"/>
  <c r="K13" i="38"/>
  <c r="C19" i="38"/>
  <c r="C15" i="38"/>
  <c r="C11" i="38"/>
  <c r="C7" i="38"/>
  <c r="C27" i="38"/>
  <c r="C21" i="38"/>
  <c r="K9" i="38"/>
  <c r="C23" i="38"/>
  <c r="C34" i="37"/>
  <c r="C17" i="37"/>
  <c r="K30" i="37"/>
  <c r="K21" i="37"/>
  <c r="K17" i="37"/>
  <c r="C32" i="37"/>
  <c r="C27" i="37"/>
  <c r="C23" i="37"/>
  <c r="C19" i="37"/>
  <c r="C30" i="37"/>
  <c r="C13" i="37"/>
  <c r="K9" i="37"/>
  <c r="K25" i="37"/>
  <c r="K13" i="37"/>
  <c r="C25" i="37"/>
  <c r="C9" i="37"/>
  <c r="C11" i="37"/>
  <c r="C7" i="37"/>
  <c r="K34" i="37"/>
  <c r="C21" i="37"/>
  <c r="C15" i="37"/>
  <c r="C34" i="36"/>
  <c r="K34" i="36"/>
  <c r="K30" i="36"/>
  <c r="K25" i="36"/>
  <c r="K21" i="36"/>
  <c r="K17" i="36"/>
  <c r="K13" i="36"/>
  <c r="K9" i="36"/>
  <c r="C30" i="36"/>
  <c r="C11" i="36"/>
  <c r="C7" i="36"/>
  <c r="C25" i="36"/>
  <c r="C32" i="36"/>
  <c r="C27" i="36"/>
  <c r="C23" i="36"/>
  <c r="C19" i="36"/>
  <c r="C15" i="36"/>
  <c r="C21" i="36"/>
  <c r="C7" i="35"/>
  <c r="C30" i="35"/>
  <c r="C13" i="35"/>
  <c r="K34" i="35"/>
  <c r="K30" i="35"/>
  <c r="K25" i="35"/>
  <c r="K21" i="35"/>
  <c r="K17" i="35"/>
  <c r="C19" i="35"/>
  <c r="C34" i="35"/>
  <c r="C17" i="35"/>
  <c r="C15" i="35"/>
  <c r="C27" i="35"/>
  <c r="C11" i="35"/>
  <c r="C25" i="35"/>
  <c r="K13" i="35"/>
  <c r="C32" i="35"/>
  <c r="C23" i="35"/>
  <c r="C21" i="35"/>
  <c r="K9" i="35"/>
  <c r="C23" i="34"/>
  <c r="C19" i="34"/>
  <c r="C34" i="34"/>
  <c r="C17" i="34"/>
  <c r="C32" i="34"/>
  <c r="C27" i="34"/>
  <c r="K30" i="34"/>
  <c r="K25" i="34"/>
  <c r="K17" i="34"/>
  <c r="K13" i="34"/>
  <c r="C15" i="34"/>
  <c r="C30" i="34"/>
  <c r="C13" i="34"/>
  <c r="C21" i="34"/>
  <c r="K34" i="34"/>
  <c r="K21" i="34"/>
  <c r="K9" i="34"/>
  <c r="C25" i="34"/>
  <c r="C9" i="34"/>
  <c r="C11" i="34"/>
  <c r="C7" i="34"/>
  <c r="C21" i="33"/>
  <c r="K34" i="33"/>
  <c r="C7" i="33"/>
  <c r="C34" i="33"/>
  <c r="K30" i="33"/>
  <c r="K25" i="33"/>
  <c r="K21" i="33"/>
  <c r="K17" i="33"/>
  <c r="K13" i="33"/>
  <c r="C19" i="33"/>
  <c r="C15" i="33"/>
  <c r="C11" i="33"/>
  <c r="C30" i="33"/>
  <c r="K9" i="33"/>
  <c r="C27" i="33"/>
  <c r="C25" i="33"/>
  <c r="C9" i="33"/>
  <c r="C32" i="33"/>
  <c r="C21" i="32"/>
  <c r="C7" i="32"/>
  <c r="C15" i="32"/>
  <c r="C25" i="32"/>
  <c r="C9" i="32"/>
  <c r="C34" i="32"/>
  <c r="C17" i="32"/>
  <c r="C32" i="32"/>
  <c r="C27" i="32"/>
  <c r="C23" i="32"/>
  <c r="C19" i="32"/>
  <c r="C11" i="32"/>
  <c r="C30" i="32"/>
  <c r="C13" i="32"/>
  <c r="K34" i="32"/>
  <c r="K30" i="32"/>
  <c r="K25" i="32"/>
  <c r="K21" i="32"/>
  <c r="K17" i="32"/>
  <c r="K9" i="32"/>
  <c r="C21" i="31"/>
  <c r="C32" i="31"/>
  <c r="C11" i="31"/>
  <c r="C7" i="31"/>
  <c r="C34" i="31"/>
  <c r="C19" i="31"/>
  <c r="C15" i="31"/>
  <c r="C30" i="31"/>
  <c r="K34" i="31"/>
  <c r="K30" i="31"/>
  <c r="K25" i="31"/>
  <c r="K21" i="31"/>
  <c r="K17" i="31"/>
  <c r="K9" i="31"/>
  <c r="K34" i="30"/>
  <c r="K30" i="30"/>
  <c r="K21" i="30"/>
  <c r="C32" i="30"/>
  <c r="C30" i="30"/>
  <c r="C13" i="30"/>
  <c r="K13" i="30"/>
  <c r="C7" i="30"/>
  <c r="K9" i="30"/>
  <c r="C34" i="30"/>
  <c r="C21" i="30"/>
  <c r="C19" i="30"/>
  <c r="C15" i="30"/>
  <c r="C13" i="29"/>
  <c r="C9" i="29"/>
  <c r="C19" i="29"/>
  <c r="C15" i="29"/>
  <c r="K34" i="29"/>
  <c r="K30" i="29"/>
  <c r="K25" i="29"/>
  <c r="K21" i="29"/>
  <c r="C32" i="29"/>
  <c r="C27" i="29"/>
  <c r="K13" i="29"/>
  <c r="K9" i="29"/>
  <c r="C11" i="29"/>
  <c r="C7" i="29"/>
  <c r="K25" i="28"/>
  <c r="K9" i="28"/>
  <c r="C19" i="28"/>
  <c r="K21" i="28"/>
  <c r="C32" i="28"/>
  <c r="C27" i="28"/>
  <c r="C34" i="28"/>
  <c r="K30" i="28"/>
  <c r="K13" i="28"/>
  <c r="C15" i="28"/>
  <c r="C11" i="28"/>
  <c r="K34" i="28"/>
  <c r="C7" i="28"/>
  <c r="K30" i="27"/>
  <c r="C23" i="27"/>
  <c r="C30" i="27"/>
  <c r="K34" i="27"/>
  <c r="C19" i="27"/>
  <c r="C9" i="27"/>
  <c r="K21" i="27"/>
  <c r="C21" i="27"/>
  <c r="C32" i="27"/>
  <c r="C7" i="27"/>
  <c r="C34" i="27"/>
  <c r="C15" i="27"/>
  <c r="C11" i="27"/>
  <c r="K9" i="26"/>
  <c r="C32" i="26"/>
  <c r="C7" i="26"/>
  <c r="K30" i="26"/>
  <c r="K13" i="26"/>
  <c r="C27" i="26"/>
  <c r="C19" i="26"/>
  <c r="C34" i="26"/>
  <c r="C11" i="26"/>
  <c r="K34" i="26"/>
  <c r="C15" i="26"/>
  <c r="C21" i="25"/>
  <c r="C15" i="25"/>
  <c r="C11" i="25"/>
  <c r="C34" i="25"/>
  <c r="C17" i="25"/>
  <c r="C30" i="25"/>
  <c r="C13" i="25"/>
  <c r="C32" i="25"/>
  <c r="C27" i="25"/>
  <c r="C25" i="25"/>
  <c r="C9" i="25"/>
  <c r="C23" i="25"/>
  <c r="C19" i="25"/>
  <c r="C7" i="25"/>
  <c r="K25" i="24"/>
  <c r="K9" i="24"/>
  <c r="C19" i="24"/>
  <c r="K30" i="24"/>
  <c r="K13" i="24"/>
  <c r="C32" i="24"/>
  <c r="C15" i="24"/>
  <c r="C11" i="24"/>
  <c r="C7" i="24"/>
  <c r="K34" i="24"/>
  <c r="K17" i="24"/>
  <c r="K21" i="24"/>
  <c r="C21" i="23"/>
  <c r="K21" i="23"/>
  <c r="C15" i="23"/>
  <c r="K25" i="23"/>
  <c r="K9" i="23"/>
  <c r="C34" i="23"/>
  <c r="K34" i="23"/>
  <c r="C11" i="23"/>
  <c r="C30" i="23"/>
  <c r="C13" i="23"/>
  <c r="K30" i="23"/>
  <c r="C32" i="23"/>
  <c r="C19" i="23"/>
  <c r="C7" i="23"/>
  <c r="C21" i="22"/>
  <c r="C19" i="22"/>
  <c r="C15" i="22"/>
  <c r="C11" i="22"/>
  <c r="C34" i="22"/>
  <c r="C17" i="22"/>
  <c r="K13" i="22"/>
  <c r="C32" i="22"/>
  <c r="C27" i="22"/>
  <c r="C23" i="22"/>
  <c r="C30" i="22"/>
  <c r="C13" i="22"/>
  <c r="K34" i="22"/>
  <c r="K9" i="22"/>
  <c r="C25" i="22"/>
  <c r="C9" i="22"/>
  <c r="K30" i="22"/>
  <c r="K25" i="22"/>
  <c r="C7" i="22"/>
  <c r="C27" i="21"/>
  <c r="C11" i="21"/>
  <c r="C9" i="21"/>
  <c r="C21" i="21"/>
  <c r="C32" i="21"/>
  <c r="C15" i="21"/>
  <c r="C7" i="21"/>
  <c r="C34" i="21"/>
  <c r="C19" i="21"/>
  <c r="C30" i="21"/>
  <c r="C13" i="21"/>
  <c r="K34" i="21"/>
  <c r="K30" i="21"/>
  <c r="K21" i="21"/>
  <c r="K17" i="21"/>
  <c r="K13" i="21"/>
  <c r="K9" i="21"/>
  <c r="C23" i="21"/>
  <c r="C19" i="20"/>
  <c r="C23" i="20"/>
  <c r="C7" i="20"/>
  <c r="C34" i="20"/>
  <c r="K34" i="20"/>
  <c r="K30" i="20"/>
  <c r="K21" i="20"/>
  <c r="K17" i="20"/>
  <c r="K13" i="20"/>
  <c r="K9" i="20"/>
  <c r="C27" i="20"/>
  <c r="C11" i="20"/>
  <c r="C30" i="20"/>
  <c r="C32" i="20"/>
  <c r="C15" i="20"/>
  <c r="C9" i="19"/>
  <c r="K34" i="19"/>
  <c r="C32" i="19"/>
  <c r="C27" i="19"/>
  <c r="K30" i="19"/>
  <c r="K25" i="19"/>
  <c r="K21" i="19"/>
  <c r="C7" i="19"/>
  <c r="C34" i="19"/>
  <c r="C17" i="19"/>
  <c r="K13" i="19"/>
  <c r="C11" i="19"/>
  <c r="C30" i="19"/>
  <c r="C13" i="19"/>
  <c r="K9" i="19"/>
  <c r="C23" i="19"/>
  <c r="C19" i="19"/>
  <c r="C15" i="19"/>
  <c r="C30" i="18"/>
  <c r="C13" i="18"/>
  <c r="K9" i="18"/>
  <c r="C25" i="18"/>
  <c r="C9" i="18"/>
  <c r="K34" i="18"/>
  <c r="C11" i="18"/>
  <c r="C7" i="18"/>
  <c r="C21" i="18"/>
  <c r="K30" i="18"/>
  <c r="K25" i="18"/>
  <c r="K21" i="18"/>
  <c r="C32" i="18"/>
  <c r="C27" i="18"/>
  <c r="C23" i="18"/>
  <c r="C19" i="18"/>
  <c r="C15" i="18"/>
  <c r="C34" i="18"/>
  <c r="C17" i="18"/>
  <c r="C9" i="17"/>
  <c r="C19" i="17"/>
  <c r="C21" i="17"/>
  <c r="C32" i="17"/>
  <c r="C7" i="17"/>
  <c r="C30" i="17"/>
  <c r="C13" i="17"/>
  <c r="C15" i="17"/>
  <c r="C34" i="17"/>
  <c r="K34" i="17"/>
  <c r="K30" i="17"/>
  <c r="K25" i="17"/>
  <c r="K21" i="17"/>
  <c r="K9" i="17"/>
  <c r="C11" i="17"/>
  <c r="K15" i="16"/>
  <c r="K27" i="16"/>
  <c r="K19" i="16"/>
  <c r="K11" i="16"/>
  <c r="K7" i="16"/>
  <c r="K30" i="16"/>
  <c r="K21" i="16"/>
  <c r="K13" i="16"/>
  <c r="K32" i="16"/>
  <c r="C32" i="16"/>
  <c r="C21" i="16"/>
  <c r="C7" i="16"/>
  <c r="C30" i="16"/>
  <c r="C23" i="16"/>
  <c r="C13" i="16"/>
  <c r="C15" i="16"/>
  <c r="C30" i="15"/>
  <c r="C13" i="15"/>
  <c r="C9" i="15"/>
  <c r="K34" i="15"/>
  <c r="K30" i="15"/>
  <c r="K25" i="15"/>
  <c r="K21" i="15"/>
  <c r="K17" i="15"/>
  <c r="K13" i="15"/>
  <c r="K9" i="15"/>
  <c r="C32" i="15"/>
  <c r="C21" i="15"/>
  <c r="C19" i="15"/>
  <c r="C15" i="15"/>
  <c r="C11" i="15"/>
  <c r="C7" i="15"/>
  <c r="C34" i="15"/>
  <c r="C23" i="15"/>
  <c r="C21" i="14"/>
  <c r="C11" i="14"/>
  <c r="K34" i="14"/>
  <c r="C27" i="14"/>
  <c r="C23" i="14"/>
  <c r="C34" i="14"/>
  <c r="K30" i="14"/>
  <c r="K25" i="14"/>
  <c r="K21" i="14"/>
  <c r="K17" i="14"/>
  <c r="K13" i="14"/>
  <c r="C32" i="14"/>
  <c r="C7" i="14"/>
  <c r="C30" i="14"/>
  <c r="C13" i="14"/>
  <c r="K9" i="14"/>
  <c r="C25" i="14"/>
  <c r="C9" i="14"/>
  <c r="C19" i="14"/>
  <c r="C15" i="14"/>
  <c r="C25" i="13"/>
  <c r="C9" i="13"/>
  <c r="K13" i="13"/>
  <c r="C21" i="13"/>
  <c r="K17" i="13"/>
  <c r="C27" i="13"/>
  <c r="C11" i="13"/>
  <c r="C34" i="13"/>
  <c r="C17" i="13"/>
  <c r="C32" i="13"/>
  <c r="K34" i="13"/>
  <c r="K30" i="13"/>
  <c r="K25" i="13"/>
  <c r="K21" i="13"/>
  <c r="C19" i="13"/>
  <c r="C7" i="13"/>
  <c r="C15" i="13"/>
  <c r="C30" i="13"/>
  <c r="C13" i="13"/>
  <c r="K9" i="13"/>
  <c r="K30" i="12"/>
  <c r="K15" i="12"/>
  <c r="K21" i="12"/>
  <c r="K27" i="12"/>
  <c r="K19" i="12"/>
  <c r="K11" i="12"/>
  <c r="K13" i="12"/>
  <c r="C30" i="12"/>
  <c r="C13" i="12"/>
  <c r="C11" i="12"/>
  <c r="B4" i="10"/>
  <c r="L28" i="2"/>
  <c r="L32" i="2"/>
  <c r="P28" i="2"/>
  <c r="P32" i="2"/>
  <c r="B14" i="4"/>
  <c r="L5" i="2"/>
  <c r="N8" i="3"/>
  <c r="M8" i="3"/>
  <c r="B8" i="4" s="1"/>
  <c r="M6" i="3"/>
  <c r="B6" i="4" s="1"/>
  <c r="M5" i="2"/>
  <c r="I5" i="2"/>
  <c r="J5" i="2"/>
  <c r="N5" i="2"/>
  <c r="R5" i="2"/>
  <c r="B10" i="4"/>
  <c r="E18" i="9"/>
  <c r="G18" i="9"/>
  <c r="C22" i="9"/>
  <c r="C24" i="9"/>
  <c r="Q5" i="2"/>
  <c r="K5" i="2"/>
  <c r="O5" i="2"/>
  <c r="N10" i="3"/>
  <c r="N14" i="3"/>
  <c r="C14" i="9"/>
  <c r="E14" i="9" s="1"/>
  <c r="E15" i="9" s="1"/>
  <c r="E16" i="9"/>
  <c r="B24" i="4"/>
  <c r="N24" i="4" s="1"/>
  <c r="C31" i="9"/>
  <c r="M29" i="3"/>
  <c r="N24" i="3"/>
  <c r="C27" i="9"/>
  <c r="C12" i="9"/>
  <c r="Q13" i="8"/>
  <c r="C29" i="9"/>
  <c r="N30" i="2"/>
  <c r="M28" i="2"/>
  <c r="Q28" i="2"/>
  <c r="K30" i="2"/>
  <c r="O30" i="2"/>
  <c r="M32" i="2"/>
  <c r="Q32" i="2"/>
  <c r="J30" i="2"/>
  <c r="R30" i="2"/>
  <c r="J28" i="2"/>
  <c r="N28" i="2"/>
  <c r="R28" i="2"/>
  <c r="L30" i="2"/>
  <c r="P30" i="2"/>
  <c r="J32" i="2"/>
  <c r="N32" i="2"/>
  <c r="R32" i="2"/>
  <c r="K28" i="2"/>
  <c r="M30" i="2"/>
  <c r="K32" i="2"/>
  <c r="O29" i="3" l="1"/>
  <c r="B29" i="4"/>
  <c r="N8" i="4"/>
  <c r="E9" i="4"/>
  <c r="F9" i="4"/>
  <c r="E18" i="55"/>
  <c r="C19" i="55"/>
  <c r="N14" i="4"/>
  <c r="E15" i="4"/>
  <c r="E11" i="4"/>
  <c r="N10" i="4"/>
  <c r="N6" i="4"/>
  <c r="E7" i="4"/>
  <c r="F7" i="4"/>
  <c r="G12" i="9"/>
  <c r="E12" i="9"/>
  <c r="E13" i="9" s="1"/>
  <c r="E7" i="10"/>
  <c r="F7" i="10"/>
  <c r="N18" i="67"/>
  <c r="N19" i="67" s="1"/>
  <c r="K19" i="67"/>
  <c r="K7" i="67"/>
  <c r="N6" i="67"/>
  <c r="N7" i="67" s="1"/>
  <c r="K15" i="67"/>
  <c r="N14" i="67"/>
  <c r="N15" i="67" s="1"/>
  <c r="N29" i="67"/>
  <c r="N30" i="67" s="1"/>
  <c r="K30" i="67"/>
  <c r="K23" i="67"/>
  <c r="N22" i="67"/>
  <c r="N23" i="67" s="1"/>
  <c r="K32" i="67"/>
  <c r="N31" i="67"/>
  <c r="N32" i="67" s="1"/>
  <c r="N26" i="67"/>
  <c r="N27" i="67" s="1"/>
  <c r="K27" i="67"/>
  <c r="N10" i="67"/>
  <c r="N11" i="67" s="1"/>
  <c r="K11" i="67"/>
  <c r="K21" i="67"/>
  <c r="P21" i="66"/>
  <c r="S31" i="66"/>
  <c r="S32" i="66" s="1"/>
  <c r="P32" i="66"/>
  <c r="S24" i="66"/>
  <c r="S25" i="66" s="1"/>
  <c r="P25" i="66"/>
  <c r="S33" i="66"/>
  <c r="S34" i="66" s="1"/>
  <c r="P34" i="66"/>
  <c r="P30" i="66"/>
  <c r="S29" i="66"/>
  <c r="S30" i="66" s="1"/>
  <c r="S16" i="66"/>
  <c r="S17" i="66" s="1"/>
  <c r="P17" i="66"/>
  <c r="S7" i="66"/>
  <c r="P7" i="66"/>
  <c r="S8" i="66"/>
  <c r="S9" i="66" s="1"/>
  <c r="P9" i="66"/>
  <c r="S22" i="66"/>
  <c r="S23" i="66" s="1"/>
  <c r="P23" i="66"/>
  <c r="S14" i="66"/>
  <c r="S15" i="66" s="1"/>
  <c r="P15" i="66"/>
  <c r="P13" i="66"/>
  <c r="S12" i="66"/>
  <c r="S13" i="66" s="1"/>
  <c r="N12" i="63"/>
  <c r="N13" i="63" s="1"/>
  <c r="K13" i="63"/>
  <c r="K27" i="63"/>
  <c r="N26" i="63"/>
  <c r="N27" i="63" s="1"/>
  <c r="K21" i="63"/>
  <c r="K32" i="63"/>
  <c r="N31" i="63"/>
  <c r="N32" i="63" s="1"/>
  <c r="K23" i="63"/>
  <c r="N22" i="63"/>
  <c r="N23" i="63" s="1"/>
  <c r="K7" i="63"/>
  <c r="N6" i="63"/>
  <c r="N7" i="63" s="1"/>
  <c r="N10" i="63"/>
  <c r="N11" i="63" s="1"/>
  <c r="K11" i="63"/>
  <c r="K19" i="63"/>
  <c r="N18" i="63"/>
  <c r="N19" i="63" s="1"/>
  <c r="N29" i="63"/>
  <c r="N30" i="63" s="1"/>
  <c r="K30" i="63"/>
  <c r="K15" i="63"/>
  <c r="N14" i="63"/>
  <c r="N15" i="63" s="1"/>
  <c r="T26" i="62"/>
  <c r="T27" i="62" s="1"/>
  <c r="Q27" i="62"/>
  <c r="T18" i="62"/>
  <c r="T19" i="62" s="1"/>
  <c r="Q19" i="62"/>
  <c r="T29" i="62"/>
  <c r="T30" i="62" s="1"/>
  <c r="Q30" i="62"/>
  <c r="T12" i="62"/>
  <c r="T13" i="62" s="1"/>
  <c r="Q13" i="62"/>
  <c r="T10" i="62"/>
  <c r="T11" i="62" s="1"/>
  <c r="Q11" i="62"/>
  <c r="Q21" i="62"/>
  <c r="N12" i="61"/>
  <c r="N13" i="61" s="1"/>
  <c r="K13" i="61"/>
  <c r="N29" i="61"/>
  <c r="N30" i="61" s="1"/>
  <c r="K30" i="61"/>
  <c r="K15" i="61"/>
  <c r="N14" i="61"/>
  <c r="N15" i="61" s="1"/>
  <c r="K7" i="61"/>
  <c r="N6" i="61"/>
  <c r="N7" i="61" s="1"/>
  <c r="N20" i="61"/>
  <c r="N21" i="61" s="1"/>
  <c r="K21" i="61"/>
  <c r="N26" i="61"/>
  <c r="N27" i="61" s="1"/>
  <c r="K27" i="61"/>
  <c r="K23" i="61"/>
  <c r="N22" i="61"/>
  <c r="N23" i="61" s="1"/>
  <c r="K32" i="61"/>
  <c r="N31" i="61"/>
  <c r="N32" i="61" s="1"/>
  <c r="N18" i="61"/>
  <c r="N19" i="61" s="1"/>
  <c r="K19" i="61"/>
  <c r="N10" i="61"/>
  <c r="N11" i="61" s="1"/>
  <c r="K11" i="61"/>
  <c r="T6" i="60"/>
  <c r="T7" i="60" s="1"/>
  <c r="Q7" i="60"/>
  <c r="T8" i="60"/>
  <c r="T9" i="60" s="1"/>
  <c r="Q9" i="60"/>
  <c r="T33" i="60"/>
  <c r="T34" i="60" s="1"/>
  <c r="Q34" i="60"/>
  <c r="T14" i="60"/>
  <c r="T15" i="60" s="1"/>
  <c r="Q15" i="60"/>
  <c r="T16" i="60"/>
  <c r="T17" i="60" s="1"/>
  <c r="Q17" i="60"/>
  <c r="T22" i="60"/>
  <c r="T23" i="60" s="1"/>
  <c r="Q23" i="60"/>
  <c r="T31" i="60"/>
  <c r="T32" i="60" s="1"/>
  <c r="Q32" i="60"/>
  <c r="T24" i="60"/>
  <c r="T25" i="60" s="1"/>
  <c r="Q25" i="60"/>
  <c r="O8" i="3"/>
  <c r="N20" i="59"/>
  <c r="N21" i="59" s="1"/>
  <c r="K21" i="59"/>
  <c r="G8" i="9"/>
  <c r="J23" i="53"/>
  <c r="N33" i="59"/>
  <c r="N34" i="59" s="1"/>
  <c r="K34" i="59"/>
  <c r="N31" i="59"/>
  <c r="N32" i="59" s="1"/>
  <c r="K32" i="59"/>
  <c r="N29" i="59"/>
  <c r="N30" i="59" s="1"/>
  <c r="K30" i="59"/>
  <c r="N26" i="59"/>
  <c r="N27" i="59" s="1"/>
  <c r="K27" i="59"/>
  <c r="N24" i="59"/>
  <c r="N25" i="59" s="1"/>
  <c r="K25" i="59"/>
  <c r="N22" i="59"/>
  <c r="N23" i="59" s="1"/>
  <c r="K23" i="59"/>
  <c r="N18" i="59"/>
  <c r="N19" i="59" s="1"/>
  <c r="K19" i="59"/>
  <c r="N16" i="59"/>
  <c r="N17" i="59" s="1"/>
  <c r="K17" i="59"/>
  <c r="N14" i="59"/>
  <c r="N15" i="59" s="1"/>
  <c r="K15" i="59"/>
  <c r="N12" i="59"/>
  <c r="N13" i="59" s="1"/>
  <c r="K13" i="59"/>
  <c r="N10" i="59"/>
  <c r="N11" i="59" s="1"/>
  <c r="K11" i="59"/>
  <c r="N8" i="59"/>
  <c r="N9" i="59" s="1"/>
  <c r="K9" i="59"/>
  <c r="E31" i="9"/>
  <c r="G31" i="9"/>
  <c r="G14" i="9"/>
  <c r="M18" i="3"/>
  <c r="B18" i="4" s="1"/>
  <c r="N18" i="4" s="1"/>
  <c r="G22" i="9"/>
  <c r="E22" i="9"/>
  <c r="M31" i="3"/>
  <c r="M16" i="3"/>
  <c r="B16" i="4" s="1"/>
  <c r="N16" i="4" s="1"/>
  <c r="C30" i="4"/>
  <c r="G29" i="9"/>
  <c r="E29" i="9"/>
  <c r="M27" i="3"/>
  <c r="E27" i="9"/>
  <c r="G27" i="9"/>
  <c r="M20" i="3"/>
  <c r="E24" i="9"/>
  <c r="G24" i="9"/>
  <c r="M12" i="3"/>
  <c r="B12" i="4" s="1"/>
  <c r="M22" i="3"/>
  <c r="I30" i="2"/>
  <c r="S30" i="2"/>
  <c r="I28" i="2"/>
  <c r="S32" i="2"/>
  <c r="I32" i="2"/>
  <c r="O22" i="3" l="1"/>
  <c r="B22" i="4"/>
  <c r="N12" i="4"/>
  <c r="E13" i="4"/>
  <c r="O20" i="3"/>
  <c r="B20" i="4"/>
  <c r="N20" i="4" s="1"/>
  <c r="O27" i="3"/>
  <c r="B27" i="4"/>
  <c r="N27" i="4" s="1"/>
  <c r="O31" i="3"/>
  <c r="B31" i="4"/>
  <c r="N31" i="4" s="1"/>
  <c r="N29" i="4"/>
  <c r="N30" i="4" s="1"/>
  <c r="G30" i="4"/>
  <c r="M30" i="4"/>
  <c r="J30" i="4"/>
  <c r="E30" i="4"/>
  <c r="I30" i="4"/>
  <c r="F30" i="4"/>
  <c r="L30" i="4"/>
  <c r="H30" i="4"/>
  <c r="D30" i="4"/>
  <c r="K30" i="4"/>
  <c r="R28" i="10"/>
  <c r="U32" i="10"/>
  <c r="T32" i="10"/>
  <c r="S32" i="10"/>
  <c r="R32" i="10"/>
  <c r="U30" i="10"/>
  <c r="T30" i="10"/>
  <c r="S30" i="10"/>
  <c r="R30" i="10"/>
  <c r="U28" i="10"/>
  <c r="T28" i="10"/>
  <c r="S28" i="10"/>
  <c r="N22" i="4" l="1"/>
  <c r="G23" i="4"/>
  <c r="R28" i="1"/>
  <c r="R30" i="1"/>
  <c r="R23" i="1"/>
  <c r="R19" i="1"/>
  <c r="P17" i="1"/>
  <c r="R13" i="1"/>
  <c r="R11" i="1"/>
  <c r="P7" i="1"/>
  <c r="C30" i="1"/>
  <c r="C28" i="1"/>
  <c r="C25" i="1"/>
  <c r="C23" i="1"/>
  <c r="C21" i="1"/>
  <c r="C19" i="1"/>
  <c r="C17" i="1"/>
  <c r="C15" i="1"/>
  <c r="C13" i="1"/>
  <c r="C11" i="1"/>
  <c r="C9" i="1"/>
  <c r="C7" i="1"/>
  <c r="T5" i="1"/>
  <c r="C5" i="1"/>
  <c r="C32" i="1"/>
  <c r="D30" i="1"/>
  <c r="N17" i="1" l="1"/>
  <c r="R17" i="1"/>
  <c r="E28" i="1"/>
  <c r="T7" i="1"/>
  <c r="D9" i="1"/>
  <c r="D25" i="1"/>
  <c r="Q30" i="1"/>
  <c r="P5" i="1"/>
  <c r="D17" i="1"/>
  <c r="N7" i="1"/>
  <c r="D11" i="1"/>
  <c r="D19" i="1"/>
  <c r="D28" i="1"/>
  <c r="R7" i="1"/>
  <c r="O11" i="1"/>
  <c r="S15" i="1"/>
  <c r="D14" i="2"/>
  <c r="D15" i="2" s="1"/>
  <c r="S21" i="1"/>
  <c r="E20" i="2"/>
  <c r="E21" i="2" s="1"/>
  <c r="D20" i="2"/>
  <c r="D21" i="2" s="1"/>
  <c r="Q28" i="1"/>
  <c r="E4" i="2"/>
  <c r="E5" i="2" s="1"/>
  <c r="D4" i="2"/>
  <c r="D5" i="2" s="1"/>
  <c r="D7" i="1"/>
  <c r="D15" i="1"/>
  <c r="E17" i="1"/>
  <c r="D23" i="1"/>
  <c r="Q5" i="1"/>
  <c r="Q9" i="1"/>
  <c r="D8" i="2"/>
  <c r="D9" i="2" s="1"/>
  <c r="R15" i="1"/>
  <c r="T17" i="1"/>
  <c r="R21" i="1"/>
  <c r="Q25" i="1"/>
  <c r="E24" i="2"/>
  <c r="E25" i="2" s="1"/>
  <c r="D24" i="2"/>
  <c r="D25" i="2" s="1"/>
  <c r="S28" i="1"/>
  <c r="D27" i="2"/>
  <c r="D28" i="2" s="1"/>
  <c r="E27" i="2"/>
  <c r="E28" i="2" s="1"/>
  <c r="D32" i="1"/>
  <c r="D5" i="1"/>
  <c r="D13" i="1"/>
  <c r="D21" i="1"/>
  <c r="R5" i="1"/>
  <c r="S7" i="1"/>
  <c r="D6" i="2"/>
  <c r="Q7" i="1"/>
  <c r="R9" i="1"/>
  <c r="Q13" i="1"/>
  <c r="D12" i="2"/>
  <c r="D13" i="2" s="1"/>
  <c r="T15" i="1"/>
  <c r="Q19" i="1"/>
  <c r="D18" i="2"/>
  <c r="D19" i="2" s="1"/>
  <c r="E18" i="2"/>
  <c r="E19" i="2" s="1"/>
  <c r="T21" i="1"/>
  <c r="R25" i="1"/>
  <c r="Q32" i="1"/>
  <c r="E31" i="2"/>
  <c r="E32" i="2" s="1"/>
  <c r="D31" i="2"/>
  <c r="D32" i="2" s="1"/>
  <c r="T28" i="1"/>
  <c r="U16" i="1"/>
  <c r="U17" i="1" s="1"/>
  <c r="C16" i="2"/>
  <c r="E5" i="1"/>
  <c r="O5" i="1"/>
  <c r="S5" i="1"/>
  <c r="U6" i="1"/>
  <c r="U7" i="1" s="1"/>
  <c r="Q11" i="1"/>
  <c r="D10" i="2"/>
  <c r="D11" i="2" s="1"/>
  <c r="P15" i="1"/>
  <c r="S17" i="1"/>
  <c r="E16" i="2"/>
  <c r="E17" i="2" s="1"/>
  <c r="D16" i="2"/>
  <c r="D17" i="2" s="1"/>
  <c r="Q17" i="1"/>
  <c r="P21" i="1"/>
  <c r="Q23" i="1"/>
  <c r="D22" i="2"/>
  <c r="D23" i="2" s="1"/>
  <c r="E22" i="2"/>
  <c r="E23" i="2" s="1"/>
  <c r="T30" i="1"/>
  <c r="E29" i="2"/>
  <c r="E30" i="2" s="1"/>
  <c r="D29" i="2"/>
  <c r="D30" i="2" s="1"/>
  <c r="R32" i="1"/>
  <c r="P28" i="1"/>
  <c r="Q15" i="1"/>
  <c r="Q21" i="1"/>
  <c r="O28" i="1"/>
  <c r="O32" i="1"/>
  <c r="S32" i="1"/>
  <c r="O30" i="1"/>
  <c r="S30" i="1"/>
  <c r="C31" i="2"/>
  <c r="P32" i="1"/>
  <c r="T32" i="1"/>
  <c r="P30" i="1"/>
  <c r="O25" i="1"/>
  <c r="S25" i="1"/>
  <c r="P25" i="1"/>
  <c r="T25" i="1"/>
  <c r="S23" i="1"/>
  <c r="C22" i="2"/>
  <c r="P23" i="1"/>
  <c r="T23" i="1"/>
  <c r="O23" i="1"/>
  <c r="O21" i="1"/>
  <c r="O19" i="1"/>
  <c r="S19" i="1"/>
  <c r="C18" i="2"/>
  <c r="P19" i="1"/>
  <c r="T19" i="1"/>
  <c r="O17" i="1"/>
  <c r="O15" i="1"/>
  <c r="S13" i="1"/>
  <c r="C12" i="2"/>
  <c r="F12" i="2" s="1"/>
  <c r="F13" i="2" s="1"/>
  <c r="P13" i="1"/>
  <c r="T13" i="1"/>
  <c r="O13" i="1"/>
  <c r="P11" i="1"/>
  <c r="T11" i="1"/>
  <c r="S11" i="1"/>
  <c r="O9" i="1"/>
  <c r="C8" i="2"/>
  <c r="F8" i="2" s="1"/>
  <c r="F9" i="2" s="1"/>
  <c r="P9" i="1"/>
  <c r="T9" i="1"/>
  <c r="S9" i="1"/>
  <c r="O7" i="1"/>
  <c r="U5" i="1"/>
  <c r="F10" i="2" l="1"/>
  <c r="F11" i="2" s="1"/>
  <c r="D7" i="2"/>
  <c r="F6" i="2"/>
  <c r="F7" i="2" s="1"/>
  <c r="F18" i="2"/>
  <c r="F19" i="2" s="1"/>
  <c r="C19" i="2"/>
  <c r="F16" i="2"/>
  <c r="F17" i="2" s="1"/>
  <c r="C17" i="2"/>
  <c r="U20" i="1"/>
  <c r="U21" i="1" s="1"/>
  <c r="C4" i="2"/>
  <c r="N5" i="1"/>
  <c r="C9" i="2"/>
  <c r="C11" i="2"/>
  <c r="C13" i="2"/>
  <c r="F31" i="2"/>
  <c r="F32" i="2" s="1"/>
  <c r="C32" i="2"/>
  <c r="F22" i="2"/>
  <c r="F23" i="2" s="1"/>
  <c r="C23" i="2"/>
  <c r="F24" i="2"/>
  <c r="F25" i="2" s="1"/>
  <c r="C25" i="2"/>
  <c r="F29" i="2"/>
  <c r="F30" i="2" s="1"/>
  <c r="C30" i="2"/>
  <c r="C7" i="2"/>
  <c r="C27" i="2"/>
  <c r="U27" i="1"/>
  <c r="U28" i="1" s="1"/>
  <c r="N28" i="1"/>
  <c r="F14" i="2"/>
  <c r="F15" i="2" s="1"/>
  <c r="U29" i="1"/>
  <c r="U30" i="1" s="1"/>
  <c r="U31" i="1"/>
  <c r="U32" i="1" s="1"/>
  <c r="N32" i="1"/>
  <c r="U22" i="1"/>
  <c r="U23" i="1" s="1"/>
  <c r="N23" i="1"/>
  <c r="U18" i="1"/>
  <c r="U19" i="1" s="1"/>
  <c r="N19" i="1"/>
  <c r="U12" i="1"/>
  <c r="U13" i="1" s="1"/>
  <c r="N13" i="1"/>
  <c r="U10" i="1"/>
  <c r="U11" i="1" s="1"/>
  <c r="U8" i="1"/>
  <c r="U9" i="1" s="1"/>
  <c r="N9" i="1"/>
  <c r="F27" i="2" l="1"/>
  <c r="F28" i="2" s="1"/>
  <c r="C28" i="2"/>
  <c r="F4" i="2"/>
  <c r="F5" i="2" s="1"/>
  <c r="C5" i="2"/>
  <c r="C15" i="2"/>
  <c r="F20" i="2"/>
  <c r="F21" i="2" s="1"/>
  <c r="C21" i="2"/>
  <c r="T34" i="69" l="1"/>
  <c r="S34" i="69"/>
  <c r="R34" i="69"/>
  <c r="N34" i="69"/>
  <c r="M34" i="69"/>
  <c r="L34" i="69"/>
  <c r="K34" i="69"/>
  <c r="G34" i="69"/>
  <c r="F34" i="69"/>
  <c r="E34" i="69"/>
  <c r="D34" i="69"/>
  <c r="C34" i="69"/>
  <c r="T32" i="69"/>
  <c r="S32" i="69"/>
  <c r="R32" i="69"/>
  <c r="N32" i="69"/>
  <c r="M32" i="69"/>
  <c r="L32" i="69"/>
  <c r="K32" i="69"/>
  <c r="G32" i="69"/>
  <c r="F32" i="69"/>
  <c r="E32" i="69"/>
  <c r="D32" i="69"/>
  <c r="C32" i="69"/>
  <c r="T30" i="69"/>
  <c r="S30" i="69"/>
  <c r="R30" i="69"/>
  <c r="N30" i="69"/>
  <c r="M30" i="69"/>
  <c r="L30" i="69"/>
  <c r="K30" i="69"/>
  <c r="G30" i="69"/>
  <c r="F30" i="69"/>
  <c r="E30" i="69"/>
  <c r="D30" i="69"/>
  <c r="C30" i="69"/>
  <c r="T27" i="69"/>
  <c r="S27" i="69"/>
  <c r="R27" i="69"/>
  <c r="N27" i="69"/>
  <c r="M27" i="69"/>
  <c r="L27" i="69"/>
  <c r="K27" i="69"/>
  <c r="G27" i="69"/>
  <c r="F27" i="69"/>
  <c r="E27" i="69"/>
  <c r="D27" i="69"/>
  <c r="C27" i="69"/>
  <c r="T25" i="69"/>
  <c r="S25" i="69"/>
  <c r="R25" i="69"/>
  <c r="N25" i="69"/>
  <c r="M25" i="69"/>
  <c r="L25" i="69"/>
  <c r="K25" i="69"/>
  <c r="G25" i="69"/>
  <c r="F25" i="69"/>
  <c r="E25" i="69"/>
  <c r="D25" i="69"/>
  <c r="C25" i="69"/>
  <c r="T23" i="69"/>
  <c r="S23" i="69"/>
  <c r="R23" i="69"/>
  <c r="N23" i="69"/>
  <c r="M23" i="69"/>
  <c r="L23" i="69"/>
  <c r="K23" i="69"/>
  <c r="G23" i="69"/>
  <c r="F23" i="69"/>
  <c r="E23" i="69"/>
  <c r="D23" i="69"/>
  <c r="C23" i="69"/>
  <c r="T21" i="69"/>
  <c r="S21" i="69"/>
  <c r="R21" i="69"/>
  <c r="N21" i="69"/>
  <c r="M21" i="69"/>
  <c r="L21" i="69"/>
  <c r="K21" i="69"/>
  <c r="G21" i="69"/>
  <c r="F21" i="69"/>
  <c r="E21" i="69"/>
  <c r="D21" i="69"/>
  <c r="C21" i="69"/>
  <c r="T19" i="69"/>
  <c r="S19" i="69"/>
  <c r="R19" i="69"/>
  <c r="N19" i="69"/>
  <c r="M19" i="69"/>
  <c r="L19" i="69"/>
  <c r="K19" i="69"/>
  <c r="G19" i="69"/>
  <c r="F19" i="69"/>
  <c r="E19" i="69"/>
  <c r="D19" i="69"/>
  <c r="C19" i="69"/>
  <c r="T17" i="69"/>
  <c r="S17" i="69"/>
  <c r="R17" i="69"/>
  <c r="N17" i="69"/>
  <c r="M17" i="69"/>
  <c r="L17" i="69"/>
  <c r="K17" i="69"/>
  <c r="G17" i="69"/>
  <c r="F17" i="69"/>
  <c r="E17" i="69"/>
  <c r="D17" i="69"/>
  <c r="C17" i="69"/>
  <c r="T15" i="69"/>
  <c r="S15" i="69"/>
  <c r="R15" i="69"/>
  <c r="N15" i="69"/>
  <c r="M15" i="69"/>
  <c r="L15" i="69"/>
  <c r="K15" i="69"/>
  <c r="G15" i="69"/>
  <c r="F15" i="69"/>
  <c r="E15" i="69"/>
  <c r="D15" i="69"/>
  <c r="C15" i="69"/>
  <c r="T13" i="69"/>
  <c r="S13" i="69"/>
  <c r="R13" i="69"/>
  <c r="N13" i="69"/>
  <c r="M13" i="69"/>
  <c r="L13" i="69"/>
  <c r="K13" i="69"/>
  <c r="G13" i="69"/>
  <c r="F13" i="69"/>
  <c r="E13" i="69"/>
  <c r="D13" i="69"/>
  <c r="C13" i="69"/>
  <c r="T11" i="69"/>
  <c r="S11" i="69"/>
  <c r="R11" i="69"/>
  <c r="N11" i="69"/>
  <c r="M11" i="69"/>
  <c r="L11" i="69"/>
  <c r="K11" i="69"/>
  <c r="G11" i="69"/>
  <c r="F11" i="69"/>
  <c r="E11" i="69"/>
  <c r="D11" i="69"/>
  <c r="C11" i="69"/>
  <c r="T9" i="69"/>
  <c r="S9" i="69"/>
  <c r="R9" i="69"/>
  <c r="N9" i="69"/>
  <c r="M9" i="69"/>
  <c r="L9" i="69"/>
  <c r="K9" i="69"/>
  <c r="G9" i="69"/>
  <c r="F9" i="69"/>
  <c r="E9" i="69"/>
  <c r="D9" i="69"/>
  <c r="C9" i="69"/>
  <c r="T7" i="69"/>
  <c r="S7" i="69"/>
  <c r="R7" i="69"/>
  <c r="N7" i="69"/>
  <c r="M7" i="69"/>
  <c r="L7" i="69"/>
  <c r="K7" i="69"/>
  <c r="G7" i="69"/>
  <c r="F7" i="69"/>
  <c r="E7" i="69"/>
  <c r="D7" i="69"/>
  <c r="C7" i="69"/>
  <c r="P34" i="68"/>
  <c r="O34" i="68"/>
  <c r="N34" i="68"/>
  <c r="K34" i="68"/>
  <c r="J34" i="68"/>
  <c r="I34" i="68"/>
  <c r="F34" i="68"/>
  <c r="E34" i="68"/>
  <c r="D34" i="68"/>
  <c r="C34" i="68"/>
  <c r="P32" i="68"/>
  <c r="O32" i="68"/>
  <c r="N32" i="68"/>
  <c r="K32" i="68"/>
  <c r="J32" i="68"/>
  <c r="I32" i="68"/>
  <c r="F32" i="68"/>
  <c r="D32" i="68"/>
  <c r="C32" i="68"/>
  <c r="P30" i="68"/>
  <c r="O30" i="68"/>
  <c r="N30" i="68"/>
  <c r="K30" i="68"/>
  <c r="J30" i="68"/>
  <c r="I30" i="68"/>
  <c r="F30" i="68"/>
  <c r="E30" i="68"/>
  <c r="D30" i="68"/>
  <c r="C30" i="68"/>
  <c r="P27" i="68"/>
  <c r="O27" i="68"/>
  <c r="N27" i="68"/>
  <c r="K27" i="68"/>
  <c r="J27" i="68"/>
  <c r="I27" i="68"/>
  <c r="F27" i="68"/>
  <c r="D27" i="68"/>
  <c r="C27" i="68"/>
  <c r="P25" i="68"/>
  <c r="O25" i="68"/>
  <c r="N25" i="68"/>
  <c r="K25" i="68"/>
  <c r="J25" i="68"/>
  <c r="I25" i="68"/>
  <c r="F25" i="68"/>
  <c r="E25" i="68"/>
  <c r="D25" i="68"/>
  <c r="C25" i="68"/>
  <c r="P23" i="68"/>
  <c r="O23" i="68"/>
  <c r="N23" i="68"/>
  <c r="K23" i="68"/>
  <c r="J23" i="68"/>
  <c r="I23" i="68"/>
  <c r="F23" i="68"/>
  <c r="D23" i="68"/>
  <c r="C23" i="68"/>
  <c r="O21" i="68"/>
  <c r="N21" i="68"/>
  <c r="J21" i="68"/>
  <c r="I21" i="68"/>
  <c r="C21" i="68"/>
  <c r="O19" i="68"/>
  <c r="N19" i="68"/>
  <c r="K19" i="68"/>
  <c r="J19" i="68"/>
  <c r="I19" i="68"/>
  <c r="F19" i="68"/>
  <c r="E19" i="68"/>
  <c r="D19" i="68"/>
  <c r="C19" i="68"/>
  <c r="P17" i="68"/>
  <c r="O17" i="68"/>
  <c r="N17" i="68"/>
  <c r="K17" i="68"/>
  <c r="J17" i="68"/>
  <c r="I17" i="68"/>
  <c r="F17" i="68"/>
  <c r="C17" i="68"/>
  <c r="P15" i="68"/>
  <c r="O15" i="68"/>
  <c r="N15" i="68"/>
  <c r="K15" i="68"/>
  <c r="J15" i="68"/>
  <c r="I15" i="68"/>
  <c r="F15" i="68"/>
  <c r="E15" i="68"/>
  <c r="D15" i="68"/>
  <c r="C15" i="68"/>
  <c r="P13" i="68"/>
  <c r="O13" i="68"/>
  <c r="N13" i="68"/>
  <c r="K13" i="68"/>
  <c r="J13" i="68"/>
  <c r="I13" i="68"/>
  <c r="F13" i="68"/>
  <c r="D13" i="68"/>
  <c r="C13" i="68"/>
  <c r="P11" i="68"/>
  <c r="O11" i="68"/>
  <c r="N11" i="68"/>
  <c r="K11" i="68"/>
  <c r="J11" i="68"/>
  <c r="I11" i="68"/>
  <c r="F11" i="68"/>
  <c r="E11" i="68"/>
  <c r="D11" i="68"/>
  <c r="C11" i="68"/>
  <c r="P9" i="68"/>
  <c r="O9" i="68"/>
  <c r="N9" i="68"/>
  <c r="K9" i="68"/>
  <c r="J9" i="68"/>
  <c r="I9" i="68"/>
  <c r="F9" i="68"/>
  <c r="D9" i="68"/>
  <c r="C9" i="68"/>
  <c r="P7" i="68"/>
  <c r="O7" i="68"/>
  <c r="N7" i="68"/>
  <c r="K7" i="68"/>
  <c r="J7" i="68"/>
  <c r="I7" i="68"/>
  <c r="F7" i="68"/>
  <c r="E7" i="68"/>
  <c r="D7" i="68"/>
  <c r="C7" i="68"/>
  <c r="Q34" i="64"/>
  <c r="P34" i="64"/>
  <c r="O34" i="64"/>
  <c r="Q32" i="64"/>
  <c r="P32" i="64"/>
  <c r="O32" i="64"/>
  <c r="Q30" i="64"/>
  <c r="P30" i="64"/>
  <c r="O30" i="64"/>
  <c r="Q27" i="64"/>
  <c r="P27" i="64"/>
  <c r="O27" i="64"/>
  <c r="Q25" i="64"/>
  <c r="P25" i="64"/>
  <c r="O25" i="64"/>
  <c r="Q21" i="64"/>
  <c r="P21" i="64"/>
  <c r="O21" i="64"/>
  <c r="Q19" i="64"/>
  <c r="P19" i="64"/>
  <c r="O19" i="64"/>
  <c r="Q17" i="64"/>
  <c r="P17" i="64"/>
  <c r="O17" i="64"/>
  <c r="Q15" i="64"/>
  <c r="P15" i="64"/>
  <c r="O15" i="64"/>
  <c r="Q13" i="64"/>
  <c r="P13" i="64"/>
  <c r="O13" i="64"/>
  <c r="Q11" i="64"/>
  <c r="P11" i="64"/>
  <c r="O11" i="64"/>
  <c r="Q9" i="64"/>
  <c r="P9" i="64"/>
  <c r="O9" i="64"/>
  <c r="Q7" i="64"/>
  <c r="P7" i="64"/>
  <c r="O7" i="64"/>
  <c r="S34" i="63"/>
  <c r="R34" i="63"/>
  <c r="Q34" i="63"/>
  <c r="S32" i="63"/>
  <c r="R32" i="63"/>
  <c r="Q32" i="63"/>
  <c r="S30" i="63"/>
  <c r="R30" i="63"/>
  <c r="Q30" i="63"/>
  <c r="S27" i="63"/>
  <c r="R27" i="63"/>
  <c r="Q27" i="63"/>
  <c r="S25" i="63"/>
  <c r="R25" i="63"/>
  <c r="Q25" i="63"/>
  <c r="S23" i="63"/>
  <c r="R23" i="63"/>
  <c r="Q23" i="63"/>
  <c r="S21" i="63"/>
  <c r="R21" i="63"/>
  <c r="Q21" i="63"/>
  <c r="S19" i="63"/>
  <c r="R19" i="63"/>
  <c r="Q19" i="63"/>
  <c r="S17" i="63"/>
  <c r="R17" i="63"/>
  <c r="Q17" i="63"/>
  <c r="S15" i="63"/>
  <c r="R15" i="63"/>
  <c r="Q15" i="63"/>
  <c r="S13" i="63"/>
  <c r="R13" i="63"/>
  <c r="Q13" i="63"/>
  <c r="S11" i="63"/>
  <c r="R11" i="63"/>
  <c r="Q11" i="63"/>
  <c r="S9" i="63"/>
  <c r="R9" i="63"/>
  <c r="Q9" i="63"/>
  <c r="S7" i="63"/>
  <c r="R7" i="63"/>
  <c r="Q7" i="63"/>
  <c r="E34" i="62"/>
  <c r="D34" i="62"/>
  <c r="C34" i="62"/>
  <c r="E32" i="62"/>
  <c r="D32" i="62"/>
  <c r="C32" i="62"/>
  <c r="E30" i="62"/>
  <c r="D30" i="62"/>
  <c r="C30" i="62"/>
  <c r="E27" i="62"/>
  <c r="D27" i="62"/>
  <c r="C27" i="62"/>
  <c r="E25" i="62"/>
  <c r="D25" i="62"/>
  <c r="C25" i="62"/>
  <c r="E23" i="62"/>
  <c r="D23" i="62"/>
  <c r="C23" i="62"/>
  <c r="E21" i="62"/>
  <c r="D21" i="62"/>
  <c r="C21" i="62"/>
  <c r="E19" i="62"/>
  <c r="D19" i="62"/>
  <c r="C19" i="62"/>
  <c r="E17" i="62"/>
  <c r="D17" i="62"/>
  <c r="C17" i="62"/>
  <c r="E15" i="62"/>
  <c r="D15" i="62"/>
  <c r="C15" i="62"/>
  <c r="E13" i="62"/>
  <c r="D13" i="62"/>
  <c r="C13" i="62"/>
  <c r="E11" i="62"/>
  <c r="D11" i="62"/>
  <c r="C11" i="62"/>
  <c r="E9" i="62"/>
  <c r="D9" i="62"/>
  <c r="C9" i="62"/>
  <c r="E7" i="62"/>
  <c r="D7" i="62"/>
  <c r="C7" i="62"/>
  <c r="U34" i="59"/>
  <c r="T34" i="59"/>
  <c r="S34" i="59"/>
  <c r="R34" i="59"/>
  <c r="Q34" i="59"/>
  <c r="G34" i="59"/>
  <c r="F34" i="59"/>
  <c r="E34" i="59"/>
  <c r="D34" i="59"/>
  <c r="C34" i="59"/>
  <c r="U32" i="59"/>
  <c r="T32" i="59"/>
  <c r="S32" i="59"/>
  <c r="R32" i="59"/>
  <c r="Q32" i="59"/>
  <c r="G32" i="59"/>
  <c r="F32" i="59"/>
  <c r="E32" i="59"/>
  <c r="D32" i="59"/>
  <c r="C32" i="59"/>
  <c r="U30" i="59"/>
  <c r="T30" i="59"/>
  <c r="S30" i="59"/>
  <c r="R30" i="59"/>
  <c r="Q30" i="59"/>
  <c r="G30" i="59"/>
  <c r="F30" i="59"/>
  <c r="E30" i="59"/>
  <c r="D30" i="59"/>
  <c r="C30" i="59"/>
  <c r="U27" i="59"/>
  <c r="T27" i="59"/>
  <c r="S27" i="59"/>
  <c r="R27" i="59"/>
  <c r="G27" i="59"/>
  <c r="F27" i="59"/>
  <c r="E27" i="59"/>
  <c r="D27" i="59"/>
  <c r="C27" i="59"/>
  <c r="U25" i="59"/>
  <c r="T25" i="59"/>
  <c r="S25" i="59"/>
  <c r="R25" i="59"/>
  <c r="Q25" i="59"/>
  <c r="G25" i="59"/>
  <c r="F25" i="59"/>
  <c r="E25" i="59"/>
  <c r="D25" i="59"/>
  <c r="C25" i="59"/>
  <c r="U23" i="59"/>
  <c r="T23" i="59"/>
  <c r="S23" i="59"/>
  <c r="R23" i="59"/>
  <c r="G23" i="59"/>
  <c r="F23" i="59"/>
  <c r="E23" i="59"/>
  <c r="D23" i="59"/>
  <c r="C23" i="59"/>
  <c r="U21" i="59"/>
  <c r="T21" i="59"/>
  <c r="S21" i="59"/>
  <c r="R21" i="59"/>
  <c r="Q21" i="59"/>
  <c r="G21" i="59"/>
  <c r="F21" i="59"/>
  <c r="E21" i="59"/>
  <c r="D21" i="59"/>
  <c r="C21" i="59"/>
  <c r="U19" i="59"/>
  <c r="T19" i="59"/>
  <c r="S19" i="59"/>
  <c r="R19" i="59"/>
  <c r="Q19" i="59"/>
  <c r="G19" i="59"/>
  <c r="F19" i="59"/>
  <c r="E19" i="59"/>
  <c r="D19" i="59"/>
  <c r="C19" i="59"/>
  <c r="U17" i="59"/>
  <c r="T17" i="59"/>
  <c r="S17" i="59"/>
  <c r="R17" i="59"/>
  <c r="Q17" i="59"/>
  <c r="G17" i="59"/>
  <c r="F17" i="59"/>
  <c r="E17" i="59"/>
  <c r="D17" i="59"/>
  <c r="C17" i="59"/>
  <c r="U15" i="59"/>
  <c r="T15" i="59"/>
  <c r="S15" i="59"/>
  <c r="R15" i="59"/>
  <c r="Q15" i="59"/>
  <c r="G15" i="59"/>
  <c r="F15" i="59"/>
  <c r="E15" i="59"/>
  <c r="D15" i="59"/>
  <c r="C15" i="59"/>
  <c r="U13" i="59"/>
  <c r="T13" i="59"/>
  <c r="S13" i="59"/>
  <c r="R13" i="59"/>
  <c r="G13" i="59"/>
  <c r="F13" i="59"/>
  <c r="E13" i="59"/>
  <c r="D13" i="59"/>
  <c r="U11" i="59"/>
  <c r="T11" i="59"/>
  <c r="S11" i="59"/>
  <c r="R11" i="59"/>
  <c r="Q11" i="59"/>
  <c r="G11" i="59"/>
  <c r="F11" i="59"/>
  <c r="E11" i="59"/>
  <c r="D11" i="59"/>
  <c r="C11" i="59"/>
  <c r="U9" i="59"/>
  <c r="T9" i="59"/>
  <c r="S9" i="59"/>
  <c r="R9" i="59"/>
  <c r="Q9" i="59"/>
  <c r="G9" i="59"/>
  <c r="F9" i="59"/>
  <c r="E9" i="59"/>
  <c r="D9" i="59"/>
  <c r="C9" i="59"/>
  <c r="U7" i="59"/>
  <c r="T7" i="59"/>
  <c r="S7" i="59"/>
  <c r="R7" i="59"/>
  <c r="Q7" i="59"/>
  <c r="G7" i="59"/>
  <c r="F7" i="59"/>
  <c r="E7" i="59"/>
  <c r="D7" i="59"/>
  <c r="C7" i="59"/>
  <c r="R34" i="57"/>
  <c r="Q34" i="57"/>
  <c r="P34" i="57"/>
  <c r="O34" i="57"/>
  <c r="N34" i="57"/>
  <c r="K34" i="57"/>
  <c r="J34" i="57"/>
  <c r="I34" i="57"/>
  <c r="F34" i="57"/>
  <c r="E34" i="57"/>
  <c r="D34" i="57"/>
  <c r="C34" i="57"/>
  <c r="R32" i="57"/>
  <c r="Q32" i="57"/>
  <c r="P32" i="57"/>
  <c r="O32" i="57"/>
  <c r="N32" i="57"/>
  <c r="K32" i="57"/>
  <c r="J32" i="57"/>
  <c r="I32" i="57"/>
  <c r="F32" i="57"/>
  <c r="E32" i="57"/>
  <c r="D32" i="57"/>
  <c r="C32" i="57"/>
  <c r="R30" i="57"/>
  <c r="Q30" i="57"/>
  <c r="P30" i="57"/>
  <c r="O30" i="57"/>
  <c r="N30" i="57"/>
  <c r="K30" i="57"/>
  <c r="J30" i="57"/>
  <c r="I30" i="57"/>
  <c r="F30" i="57"/>
  <c r="E30" i="57"/>
  <c r="D30" i="57"/>
  <c r="C30" i="57"/>
  <c r="R27" i="57"/>
  <c r="Q27" i="57"/>
  <c r="P27" i="57"/>
  <c r="O27" i="57"/>
  <c r="N27" i="57"/>
  <c r="J27" i="57"/>
  <c r="I27" i="57"/>
  <c r="E27" i="57"/>
  <c r="D27" i="57"/>
  <c r="C27" i="57"/>
  <c r="R25" i="57"/>
  <c r="Q25" i="57"/>
  <c r="P25" i="57"/>
  <c r="O25" i="57"/>
  <c r="N25" i="57"/>
  <c r="K25" i="57"/>
  <c r="J25" i="57"/>
  <c r="I25" i="57"/>
  <c r="F25" i="57"/>
  <c r="E25" i="57"/>
  <c r="D25" i="57"/>
  <c r="C25" i="57"/>
  <c r="R23" i="57"/>
  <c r="Q23" i="57"/>
  <c r="P23" i="57"/>
  <c r="O23" i="57"/>
  <c r="N23" i="57"/>
  <c r="J23" i="57"/>
  <c r="I23" i="57"/>
  <c r="E23" i="57"/>
  <c r="D23" i="57"/>
  <c r="Q21" i="57"/>
  <c r="P21" i="57"/>
  <c r="O21" i="57"/>
  <c r="N21" i="57"/>
  <c r="J21" i="57"/>
  <c r="I21" i="57"/>
  <c r="E21" i="57"/>
  <c r="D21" i="57"/>
  <c r="C21" i="57"/>
  <c r="R19" i="57"/>
  <c r="Q19" i="57"/>
  <c r="P19" i="57"/>
  <c r="O19" i="57"/>
  <c r="N19" i="57"/>
  <c r="K19" i="57"/>
  <c r="J19" i="57"/>
  <c r="I19" i="57"/>
  <c r="F19" i="57"/>
  <c r="E19" i="57"/>
  <c r="D19" i="57"/>
  <c r="C19" i="57"/>
  <c r="Q17" i="57"/>
  <c r="P17" i="57"/>
  <c r="O17" i="57"/>
  <c r="N17" i="57"/>
  <c r="K17" i="57"/>
  <c r="J17" i="57"/>
  <c r="I17" i="57"/>
  <c r="F17" i="57"/>
  <c r="E17" i="57"/>
  <c r="D17" i="57"/>
  <c r="C17" i="57"/>
  <c r="R15" i="57"/>
  <c r="Q15" i="57"/>
  <c r="P15" i="57"/>
  <c r="O15" i="57"/>
  <c r="N15" i="57"/>
  <c r="K15" i="57"/>
  <c r="J15" i="57"/>
  <c r="I15" i="57"/>
  <c r="F15" i="57"/>
  <c r="E15" i="57"/>
  <c r="D15" i="57"/>
  <c r="C15" i="57"/>
  <c r="R13" i="57"/>
  <c r="Q13" i="57"/>
  <c r="P13" i="57"/>
  <c r="O13" i="57"/>
  <c r="N13" i="57"/>
  <c r="J13" i="57"/>
  <c r="I13" i="57"/>
  <c r="F13" i="57"/>
  <c r="E13" i="57"/>
  <c r="D13" i="57"/>
  <c r="C13" i="57"/>
  <c r="R11" i="57"/>
  <c r="Q11" i="57"/>
  <c r="P11" i="57"/>
  <c r="O11" i="57"/>
  <c r="N11" i="57"/>
  <c r="K11" i="57"/>
  <c r="J11" i="57"/>
  <c r="I11" i="57"/>
  <c r="F11" i="57"/>
  <c r="E11" i="57"/>
  <c r="D11" i="57"/>
  <c r="C11" i="57"/>
  <c r="R9" i="57"/>
  <c r="Q9" i="57"/>
  <c r="P9" i="57"/>
  <c r="O9" i="57"/>
  <c r="N9" i="57"/>
  <c r="J9" i="57"/>
  <c r="I9" i="57"/>
  <c r="E9" i="57"/>
  <c r="D9" i="57"/>
  <c r="C9" i="57"/>
  <c r="R7" i="57"/>
  <c r="Q7" i="57"/>
  <c r="P7" i="57"/>
  <c r="O7" i="57"/>
  <c r="N7" i="57"/>
  <c r="K7" i="57"/>
  <c r="J7" i="57"/>
  <c r="I7" i="57"/>
  <c r="F7" i="57"/>
  <c r="E7" i="57"/>
  <c r="D7" i="57"/>
  <c r="U34" i="56"/>
  <c r="T34" i="56"/>
  <c r="S34" i="56"/>
  <c r="R34" i="56"/>
  <c r="Q34" i="56"/>
  <c r="N34" i="56"/>
  <c r="M34" i="56"/>
  <c r="L34" i="56"/>
  <c r="K34" i="56"/>
  <c r="G34" i="56"/>
  <c r="F34" i="56"/>
  <c r="E34" i="56"/>
  <c r="D34" i="56"/>
  <c r="C34" i="56"/>
  <c r="U32" i="56"/>
  <c r="T32" i="56"/>
  <c r="S32" i="56"/>
  <c r="R32" i="56"/>
  <c r="Q32" i="56"/>
  <c r="M32" i="56"/>
  <c r="L32" i="56"/>
  <c r="K32" i="56"/>
  <c r="G32" i="56"/>
  <c r="F32" i="56"/>
  <c r="E32" i="56"/>
  <c r="D32" i="56"/>
  <c r="C32" i="56"/>
  <c r="U30" i="56"/>
  <c r="T30" i="56"/>
  <c r="S30" i="56"/>
  <c r="R30" i="56"/>
  <c r="Q30" i="56"/>
  <c r="N30" i="56"/>
  <c r="M30" i="56"/>
  <c r="L30" i="56"/>
  <c r="K30" i="56"/>
  <c r="G30" i="56"/>
  <c r="F30" i="56"/>
  <c r="E30" i="56"/>
  <c r="D30" i="56"/>
  <c r="C30" i="56"/>
  <c r="U27" i="56"/>
  <c r="T27" i="56"/>
  <c r="S27" i="56"/>
  <c r="R27" i="56"/>
  <c r="Q27" i="56"/>
  <c r="M27" i="56"/>
  <c r="L27" i="56"/>
  <c r="K27" i="56"/>
  <c r="G27" i="56"/>
  <c r="F27" i="56"/>
  <c r="E27" i="56"/>
  <c r="D27" i="56"/>
  <c r="C27" i="56"/>
  <c r="U25" i="56"/>
  <c r="T25" i="56"/>
  <c r="S25" i="56"/>
  <c r="R25" i="56"/>
  <c r="Q25" i="56"/>
  <c r="N25" i="56"/>
  <c r="M25" i="56"/>
  <c r="L25" i="56"/>
  <c r="K25" i="56"/>
  <c r="G25" i="56"/>
  <c r="F25" i="56"/>
  <c r="E25" i="56"/>
  <c r="D25" i="56"/>
  <c r="C25" i="56"/>
  <c r="U23" i="56"/>
  <c r="T23" i="56"/>
  <c r="S23" i="56"/>
  <c r="N23" i="56"/>
  <c r="M23" i="56"/>
  <c r="L23" i="56"/>
  <c r="K23" i="56"/>
  <c r="G23" i="56"/>
  <c r="F23" i="56"/>
  <c r="E23" i="56"/>
  <c r="D23" i="56"/>
  <c r="C23" i="56"/>
  <c r="U21" i="56"/>
  <c r="T21" i="56"/>
  <c r="S21" i="56"/>
  <c r="R21" i="56"/>
  <c r="Q21" i="56"/>
  <c r="N21" i="56"/>
  <c r="M21" i="56"/>
  <c r="L21" i="56"/>
  <c r="K21" i="56"/>
  <c r="G21" i="56"/>
  <c r="F21" i="56"/>
  <c r="E21" i="56"/>
  <c r="D21" i="56"/>
  <c r="C21" i="56"/>
  <c r="U19" i="56"/>
  <c r="T19" i="56"/>
  <c r="S19" i="56"/>
  <c r="R19" i="56"/>
  <c r="Q19" i="56"/>
  <c r="N19" i="56"/>
  <c r="M19" i="56"/>
  <c r="L19" i="56"/>
  <c r="K19" i="56"/>
  <c r="G19" i="56"/>
  <c r="F19" i="56"/>
  <c r="E19" i="56"/>
  <c r="D19" i="56"/>
  <c r="C19" i="56"/>
  <c r="U17" i="56"/>
  <c r="T17" i="56"/>
  <c r="S17" i="56"/>
  <c r="R17" i="56"/>
  <c r="N17" i="56"/>
  <c r="M17" i="56"/>
  <c r="L17" i="56"/>
  <c r="K17" i="56"/>
  <c r="G17" i="56"/>
  <c r="F17" i="56"/>
  <c r="E17" i="56"/>
  <c r="D17" i="56"/>
  <c r="C17" i="56"/>
  <c r="U15" i="56"/>
  <c r="T15" i="56"/>
  <c r="S15" i="56"/>
  <c r="R15" i="56"/>
  <c r="Q15" i="56"/>
  <c r="N15" i="56"/>
  <c r="M15" i="56"/>
  <c r="L15" i="56"/>
  <c r="K15" i="56"/>
  <c r="G15" i="56"/>
  <c r="F15" i="56"/>
  <c r="E15" i="56"/>
  <c r="D15" i="56"/>
  <c r="C15" i="56"/>
  <c r="U13" i="56"/>
  <c r="T13" i="56"/>
  <c r="S13" i="56"/>
  <c r="R13" i="56"/>
  <c r="M13" i="56"/>
  <c r="L13" i="56"/>
  <c r="K13" i="56"/>
  <c r="G13" i="56"/>
  <c r="F13" i="56"/>
  <c r="E13" i="56"/>
  <c r="D13" i="56"/>
  <c r="C13" i="56"/>
  <c r="U11" i="56"/>
  <c r="T11" i="56"/>
  <c r="S11" i="56"/>
  <c r="R11" i="56"/>
  <c r="Q11" i="56"/>
  <c r="N11" i="56"/>
  <c r="M11" i="56"/>
  <c r="L11" i="56"/>
  <c r="K11" i="56"/>
  <c r="G11" i="56"/>
  <c r="F11" i="56"/>
  <c r="E11" i="56"/>
  <c r="D11" i="56"/>
  <c r="C11" i="56"/>
  <c r="U9" i="56"/>
  <c r="T9" i="56"/>
  <c r="S9" i="56"/>
  <c r="R9" i="56"/>
  <c r="Q9" i="56"/>
  <c r="M9" i="56"/>
  <c r="L9" i="56"/>
  <c r="K9" i="56"/>
  <c r="G9" i="56"/>
  <c r="F9" i="56"/>
  <c r="E9" i="56"/>
  <c r="D9" i="56"/>
  <c r="C9" i="56"/>
  <c r="U7" i="56"/>
  <c r="T7" i="56"/>
  <c r="S7" i="56"/>
  <c r="R7" i="56"/>
  <c r="Q7" i="56"/>
  <c r="N7" i="56"/>
  <c r="M7" i="56"/>
  <c r="L7" i="56"/>
  <c r="K7" i="56"/>
  <c r="G7" i="56"/>
  <c r="F7" i="56"/>
  <c r="E7" i="56"/>
  <c r="D7" i="56"/>
  <c r="C7" i="56"/>
  <c r="P34" i="55"/>
  <c r="O34" i="55"/>
  <c r="K34" i="55"/>
  <c r="J34" i="55"/>
  <c r="I34" i="55"/>
  <c r="H34" i="55"/>
  <c r="E34" i="55"/>
  <c r="D34" i="55"/>
  <c r="C34" i="55"/>
  <c r="P32" i="55"/>
  <c r="O32" i="55"/>
  <c r="K32" i="55"/>
  <c r="J32" i="55"/>
  <c r="I32" i="55"/>
  <c r="H32" i="55"/>
  <c r="E32" i="55"/>
  <c r="D32" i="55"/>
  <c r="C32" i="55"/>
  <c r="P30" i="55"/>
  <c r="O30" i="55"/>
  <c r="K30" i="55"/>
  <c r="J30" i="55"/>
  <c r="I30" i="55"/>
  <c r="H30" i="55"/>
  <c r="E30" i="55"/>
  <c r="D30" i="55"/>
  <c r="C30" i="55"/>
  <c r="P27" i="55"/>
  <c r="O27" i="55"/>
  <c r="K27" i="55"/>
  <c r="J27" i="55"/>
  <c r="I27" i="55"/>
  <c r="H27" i="55"/>
  <c r="E27" i="55"/>
  <c r="D27" i="55"/>
  <c r="C27" i="55"/>
  <c r="P25" i="55"/>
  <c r="O25" i="55"/>
  <c r="K25" i="55"/>
  <c r="J25" i="55"/>
  <c r="I25" i="55"/>
  <c r="H25" i="55"/>
  <c r="E25" i="55"/>
  <c r="D25" i="55"/>
  <c r="C25" i="55"/>
  <c r="P23" i="55"/>
  <c r="O23" i="55"/>
  <c r="K23" i="55"/>
  <c r="J23" i="55"/>
  <c r="I23" i="55"/>
  <c r="D23" i="55"/>
  <c r="C23" i="55"/>
  <c r="P21" i="55"/>
  <c r="O21" i="55"/>
  <c r="K21" i="55"/>
  <c r="J21" i="55"/>
  <c r="I21" i="55"/>
  <c r="H21" i="55"/>
  <c r="E21" i="55"/>
  <c r="D21" i="55"/>
  <c r="C21" i="55"/>
  <c r="P19" i="55"/>
  <c r="O19" i="55"/>
  <c r="K19" i="55"/>
  <c r="J19" i="55"/>
  <c r="I19" i="55"/>
  <c r="H19" i="55"/>
  <c r="E19" i="55"/>
  <c r="D19" i="55"/>
  <c r="P17" i="55"/>
  <c r="O17" i="55"/>
  <c r="K17" i="55"/>
  <c r="J17" i="55"/>
  <c r="I17" i="55"/>
  <c r="E17" i="55"/>
  <c r="D17" i="55"/>
  <c r="C17" i="55"/>
  <c r="P15" i="55"/>
  <c r="O15" i="55"/>
  <c r="K15" i="55"/>
  <c r="J15" i="55"/>
  <c r="I15" i="55"/>
  <c r="H15" i="55"/>
  <c r="E15" i="55"/>
  <c r="D15" i="55"/>
  <c r="C15" i="55"/>
  <c r="P13" i="55"/>
  <c r="O13" i="55"/>
  <c r="K13" i="55"/>
  <c r="J13" i="55"/>
  <c r="I13" i="55"/>
  <c r="H13" i="55"/>
  <c r="E13" i="55"/>
  <c r="D13" i="55"/>
  <c r="C13" i="55"/>
  <c r="P11" i="55"/>
  <c r="O11" i="55"/>
  <c r="K11" i="55"/>
  <c r="J11" i="55"/>
  <c r="I11" i="55"/>
  <c r="H11" i="55"/>
  <c r="E11" i="55"/>
  <c r="D11" i="55"/>
  <c r="C11" i="55"/>
  <c r="P9" i="55"/>
  <c r="O9" i="55"/>
  <c r="K9" i="55"/>
  <c r="J9" i="55"/>
  <c r="I9" i="55"/>
  <c r="H9" i="55"/>
  <c r="E9" i="55"/>
  <c r="D9" i="55"/>
  <c r="C9" i="55"/>
  <c r="P7" i="55"/>
  <c r="O7" i="55"/>
  <c r="K7" i="55"/>
  <c r="J7" i="55"/>
  <c r="I7" i="55"/>
  <c r="H7" i="55"/>
  <c r="E7" i="55"/>
  <c r="D7" i="55"/>
  <c r="C7" i="55"/>
  <c r="L34" i="54"/>
  <c r="K34" i="54"/>
  <c r="J34" i="54"/>
  <c r="I34" i="54"/>
  <c r="F34" i="54"/>
  <c r="E34" i="54"/>
  <c r="D34" i="54"/>
  <c r="C34" i="54"/>
  <c r="L32" i="54"/>
  <c r="K32" i="54"/>
  <c r="J32" i="54"/>
  <c r="I32" i="54"/>
  <c r="E32" i="54"/>
  <c r="D32" i="54"/>
  <c r="C32" i="54"/>
  <c r="L30" i="54"/>
  <c r="K30" i="54"/>
  <c r="J30" i="54"/>
  <c r="I30" i="54"/>
  <c r="F30" i="54"/>
  <c r="E30" i="54"/>
  <c r="D30" i="54"/>
  <c r="C30" i="54"/>
  <c r="L27" i="54"/>
  <c r="K27" i="54"/>
  <c r="J27" i="54"/>
  <c r="I27" i="54"/>
  <c r="E27" i="54"/>
  <c r="D27" i="54"/>
  <c r="C27" i="54"/>
  <c r="L25" i="54"/>
  <c r="K25" i="54"/>
  <c r="J25" i="54"/>
  <c r="F25" i="54"/>
  <c r="E25" i="54"/>
  <c r="D25" i="54"/>
  <c r="C25" i="54"/>
  <c r="L23" i="54"/>
  <c r="K23" i="54"/>
  <c r="J23" i="54"/>
  <c r="I23" i="54"/>
  <c r="E23" i="54"/>
  <c r="D23" i="54"/>
  <c r="C23" i="54"/>
  <c r="L21" i="54"/>
  <c r="K21" i="54"/>
  <c r="J21" i="54"/>
  <c r="E21" i="54"/>
  <c r="D21" i="54"/>
  <c r="C21" i="54"/>
  <c r="L19" i="54"/>
  <c r="K19" i="54"/>
  <c r="J19" i="54"/>
  <c r="I19" i="54"/>
  <c r="F19" i="54"/>
  <c r="E19" i="54"/>
  <c r="D19" i="54"/>
  <c r="C19" i="54"/>
  <c r="L17" i="54"/>
  <c r="K17" i="54"/>
  <c r="J17" i="54"/>
  <c r="F17" i="54"/>
  <c r="E17" i="54"/>
  <c r="D17" i="54"/>
  <c r="C17" i="54"/>
  <c r="L15" i="54"/>
  <c r="K15" i="54"/>
  <c r="J15" i="54"/>
  <c r="I15" i="54"/>
  <c r="F15" i="54"/>
  <c r="E15" i="54"/>
  <c r="D15" i="54"/>
  <c r="C15" i="54"/>
  <c r="L13" i="54"/>
  <c r="K13" i="54"/>
  <c r="J13" i="54"/>
  <c r="F13" i="54"/>
  <c r="E13" i="54"/>
  <c r="D13" i="54"/>
  <c r="C13" i="54"/>
  <c r="L11" i="54"/>
  <c r="K11" i="54"/>
  <c r="J11" i="54"/>
  <c r="I11" i="54"/>
  <c r="F11" i="54"/>
  <c r="E11" i="54"/>
  <c r="D11" i="54"/>
  <c r="C11" i="54"/>
  <c r="L9" i="54"/>
  <c r="K9" i="54"/>
  <c r="J9" i="54"/>
  <c r="I9" i="54"/>
  <c r="F9" i="54"/>
  <c r="E9" i="54"/>
  <c r="D9" i="54"/>
  <c r="C9" i="54"/>
  <c r="L7" i="54"/>
  <c r="K7" i="54"/>
  <c r="J7" i="54"/>
  <c r="I7" i="54"/>
  <c r="F7" i="54"/>
  <c r="E7" i="54"/>
  <c r="D7" i="54"/>
  <c r="C7" i="54"/>
  <c r="S34" i="53"/>
  <c r="R34" i="53"/>
  <c r="Q34" i="53"/>
  <c r="P34" i="53"/>
  <c r="O34" i="53"/>
  <c r="L34" i="53"/>
  <c r="K34" i="53"/>
  <c r="J34" i="53"/>
  <c r="F34" i="53"/>
  <c r="E34" i="53"/>
  <c r="D34" i="53"/>
  <c r="C34" i="53"/>
  <c r="S32" i="53"/>
  <c r="R32" i="53"/>
  <c r="Q32" i="53"/>
  <c r="P32" i="53"/>
  <c r="O32" i="53"/>
  <c r="K32" i="53"/>
  <c r="J32" i="53"/>
  <c r="F32" i="53"/>
  <c r="E32" i="53"/>
  <c r="D32" i="53"/>
  <c r="C32" i="53"/>
  <c r="S30" i="53"/>
  <c r="R30" i="53"/>
  <c r="Q30" i="53"/>
  <c r="P30" i="53"/>
  <c r="O30" i="53"/>
  <c r="L30" i="53"/>
  <c r="K30" i="53"/>
  <c r="J30" i="53"/>
  <c r="F30" i="53"/>
  <c r="E30" i="53"/>
  <c r="D30" i="53"/>
  <c r="C30" i="53"/>
  <c r="S27" i="53"/>
  <c r="R27" i="53"/>
  <c r="Q27" i="53"/>
  <c r="P27" i="53"/>
  <c r="O27" i="53"/>
  <c r="K27" i="53"/>
  <c r="J27" i="53"/>
  <c r="F27" i="53"/>
  <c r="E27" i="53"/>
  <c r="D27" i="53"/>
  <c r="C27" i="53"/>
  <c r="S25" i="53"/>
  <c r="R25" i="53"/>
  <c r="Q25" i="53"/>
  <c r="P25" i="53"/>
  <c r="O25" i="53"/>
  <c r="L25" i="53"/>
  <c r="K25" i="53"/>
  <c r="J25" i="53"/>
  <c r="F25" i="53"/>
  <c r="E25" i="53"/>
  <c r="D25" i="53"/>
  <c r="C25" i="53"/>
  <c r="S21" i="53"/>
  <c r="R21" i="53"/>
  <c r="Q21" i="53"/>
  <c r="P21" i="53"/>
  <c r="O21" i="53"/>
  <c r="L21" i="53"/>
  <c r="K21" i="53"/>
  <c r="J21" i="53"/>
  <c r="F21" i="53"/>
  <c r="E21" i="53"/>
  <c r="D21" i="53"/>
  <c r="C21" i="53"/>
  <c r="S17" i="53"/>
  <c r="R17" i="53"/>
  <c r="Q17" i="53"/>
  <c r="P17" i="53"/>
  <c r="O17" i="53"/>
  <c r="L17" i="53"/>
  <c r="K17" i="53"/>
  <c r="J17" i="53"/>
  <c r="F17" i="53"/>
  <c r="E17" i="53"/>
  <c r="D17" i="53"/>
  <c r="C17" i="53"/>
  <c r="S15" i="53"/>
  <c r="R15" i="53"/>
  <c r="Q15" i="53"/>
  <c r="P15" i="53"/>
  <c r="O15" i="53"/>
  <c r="L15" i="53"/>
  <c r="K15" i="53"/>
  <c r="J15" i="53"/>
  <c r="F15" i="53"/>
  <c r="E15" i="53"/>
  <c r="D15" i="53"/>
  <c r="C15" i="53"/>
  <c r="S13" i="53"/>
  <c r="R13" i="53"/>
  <c r="Q13" i="53"/>
  <c r="P13" i="53"/>
  <c r="O13" i="53"/>
  <c r="K13" i="53"/>
  <c r="J13" i="53"/>
  <c r="F13" i="53"/>
  <c r="E13" i="53"/>
  <c r="D13" i="53"/>
  <c r="C13" i="53"/>
  <c r="S11" i="53"/>
  <c r="R11" i="53"/>
  <c r="Q11" i="53"/>
  <c r="P11" i="53"/>
  <c r="O11" i="53"/>
  <c r="L11" i="53"/>
  <c r="K11" i="53"/>
  <c r="J11" i="53"/>
  <c r="F11" i="53"/>
  <c r="E11" i="53"/>
  <c r="D11" i="53"/>
  <c r="C11" i="53"/>
  <c r="S9" i="53"/>
  <c r="R9" i="53"/>
  <c r="Q9" i="53"/>
  <c r="P9" i="53"/>
  <c r="O9" i="53"/>
  <c r="K9" i="53"/>
  <c r="J9" i="53"/>
  <c r="F9" i="53"/>
  <c r="E9" i="53"/>
  <c r="D9" i="53"/>
  <c r="C9" i="53"/>
  <c r="S7" i="53"/>
  <c r="R7" i="53"/>
  <c r="Q7" i="53"/>
  <c r="P7" i="53"/>
  <c r="O7" i="53"/>
  <c r="L7" i="53"/>
  <c r="K7" i="53"/>
  <c r="J7" i="53"/>
  <c r="F7" i="53"/>
  <c r="E7" i="53"/>
  <c r="D7" i="53"/>
  <c r="C7" i="53"/>
  <c r="S34" i="52"/>
  <c r="R34" i="52"/>
  <c r="Q34" i="52"/>
  <c r="P34" i="52"/>
  <c r="L34" i="52"/>
  <c r="K34" i="52"/>
  <c r="J34" i="52"/>
  <c r="I34" i="52"/>
  <c r="H34" i="52"/>
  <c r="S32" i="52"/>
  <c r="R32" i="52"/>
  <c r="Q32" i="52"/>
  <c r="P32" i="52"/>
  <c r="L32" i="52"/>
  <c r="K32" i="52"/>
  <c r="J32" i="52"/>
  <c r="I32" i="52"/>
  <c r="H32" i="52"/>
  <c r="D32" i="52"/>
  <c r="C32" i="52"/>
  <c r="S30" i="52"/>
  <c r="R30" i="52"/>
  <c r="Q30" i="52"/>
  <c r="P30" i="52"/>
  <c r="L30" i="52"/>
  <c r="K30" i="52"/>
  <c r="J30" i="52"/>
  <c r="I30" i="52"/>
  <c r="H30" i="52"/>
  <c r="E30" i="52"/>
  <c r="D30" i="52"/>
  <c r="C30" i="52"/>
  <c r="R27" i="52"/>
  <c r="Q27" i="52"/>
  <c r="P27" i="52"/>
  <c r="L27" i="52"/>
  <c r="K27" i="52"/>
  <c r="J27" i="52"/>
  <c r="I27" i="52"/>
  <c r="H27" i="52"/>
  <c r="D27" i="52"/>
  <c r="C27" i="52"/>
  <c r="S25" i="52"/>
  <c r="R25" i="52"/>
  <c r="Q25" i="52"/>
  <c r="P25" i="52"/>
  <c r="L25" i="52"/>
  <c r="K25" i="52"/>
  <c r="J25" i="52"/>
  <c r="I25" i="52"/>
  <c r="H25" i="52"/>
  <c r="R23" i="52"/>
  <c r="Q23" i="52"/>
  <c r="P23" i="52"/>
  <c r="L23" i="52"/>
  <c r="K23" i="52"/>
  <c r="J23" i="52"/>
  <c r="I23" i="52"/>
  <c r="H23" i="52"/>
  <c r="D23" i="52"/>
  <c r="C23" i="52"/>
  <c r="R21" i="52"/>
  <c r="Q21" i="52"/>
  <c r="P21" i="52"/>
  <c r="L21" i="52"/>
  <c r="K21" i="52"/>
  <c r="J21" i="52"/>
  <c r="I21" i="52"/>
  <c r="H21" i="52"/>
  <c r="E21" i="52"/>
  <c r="D21" i="52"/>
  <c r="C21" i="52"/>
  <c r="S19" i="52"/>
  <c r="R19" i="52"/>
  <c r="Q19" i="52"/>
  <c r="P19" i="52"/>
  <c r="L19" i="52"/>
  <c r="K19" i="52"/>
  <c r="J19" i="52"/>
  <c r="I19" i="52"/>
  <c r="H19" i="52"/>
  <c r="E19" i="52"/>
  <c r="D19" i="52"/>
  <c r="C19" i="52"/>
  <c r="S17" i="52"/>
  <c r="R17" i="52"/>
  <c r="Q17" i="52"/>
  <c r="P17" i="52"/>
  <c r="L17" i="52"/>
  <c r="K17" i="52"/>
  <c r="J17" i="52"/>
  <c r="I17" i="52"/>
  <c r="H17" i="52"/>
  <c r="E17" i="52"/>
  <c r="D17" i="52"/>
  <c r="C17" i="52"/>
  <c r="S15" i="52"/>
  <c r="R15" i="52"/>
  <c r="Q15" i="52"/>
  <c r="P15" i="52"/>
  <c r="L15" i="52"/>
  <c r="K15" i="52"/>
  <c r="J15" i="52"/>
  <c r="I15" i="52"/>
  <c r="H15" i="52"/>
  <c r="E15" i="52"/>
  <c r="D15" i="52"/>
  <c r="C15" i="52"/>
  <c r="S13" i="52"/>
  <c r="R13" i="52"/>
  <c r="Q13" i="52"/>
  <c r="P13" i="52"/>
  <c r="L13" i="52"/>
  <c r="K13" i="52"/>
  <c r="J13" i="52"/>
  <c r="I13" i="52"/>
  <c r="H13" i="52"/>
  <c r="S11" i="52"/>
  <c r="R11" i="52"/>
  <c r="Q11" i="52"/>
  <c r="P11" i="52"/>
  <c r="L11" i="52"/>
  <c r="K11" i="52"/>
  <c r="J11" i="52"/>
  <c r="I11" i="52"/>
  <c r="H11" i="52"/>
  <c r="E11" i="52"/>
  <c r="D11" i="52"/>
  <c r="C11" i="52"/>
  <c r="S9" i="52"/>
  <c r="R9" i="52"/>
  <c r="Q9" i="52"/>
  <c r="P9" i="52"/>
  <c r="L9" i="52"/>
  <c r="K9" i="52"/>
  <c r="J9" i="52"/>
  <c r="I9" i="52"/>
  <c r="H9" i="52"/>
  <c r="D9" i="52"/>
  <c r="C9" i="52"/>
  <c r="S7" i="52"/>
  <c r="R7" i="52"/>
  <c r="Q7" i="52"/>
  <c r="P7" i="52"/>
  <c r="L7" i="52"/>
  <c r="K7" i="52"/>
  <c r="J7" i="52"/>
  <c r="I7" i="52"/>
  <c r="H7" i="52"/>
  <c r="E7" i="52"/>
  <c r="D7" i="52"/>
  <c r="C7" i="52"/>
  <c r="L34" i="70"/>
  <c r="K34" i="70"/>
  <c r="J34" i="70"/>
  <c r="F34" i="70"/>
  <c r="E34" i="70"/>
  <c r="D34" i="70"/>
  <c r="C34" i="70"/>
  <c r="L32" i="70"/>
  <c r="K32" i="70"/>
  <c r="J32" i="70"/>
  <c r="F32" i="70"/>
  <c r="E32" i="70"/>
  <c r="D32" i="70"/>
  <c r="C32" i="70"/>
  <c r="L30" i="70"/>
  <c r="K30" i="70"/>
  <c r="J30" i="70"/>
  <c r="F30" i="70"/>
  <c r="E30" i="70"/>
  <c r="D30" i="70"/>
  <c r="C30" i="70"/>
  <c r="K27" i="70"/>
  <c r="J27" i="70"/>
  <c r="F27" i="70"/>
  <c r="E27" i="70"/>
  <c r="D27" i="70"/>
  <c r="C27" i="70"/>
  <c r="L25" i="70"/>
  <c r="K25" i="70"/>
  <c r="J25" i="70"/>
  <c r="F25" i="70"/>
  <c r="E25" i="70"/>
  <c r="D25" i="70"/>
  <c r="C25" i="70"/>
  <c r="L23" i="70"/>
  <c r="K23" i="70"/>
  <c r="J23" i="70"/>
  <c r="F23" i="70"/>
  <c r="E23" i="70"/>
  <c r="D23" i="70"/>
  <c r="C23" i="70"/>
  <c r="K21" i="70"/>
  <c r="J21" i="70"/>
  <c r="F21" i="70"/>
  <c r="E21" i="70"/>
  <c r="D21" i="70"/>
  <c r="C21" i="70"/>
  <c r="L19" i="70"/>
  <c r="K19" i="70"/>
  <c r="J19" i="70"/>
  <c r="F19" i="70"/>
  <c r="E19" i="70"/>
  <c r="D19" i="70"/>
  <c r="C19" i="70"/>
  <c r="L17" i="70"/>
  <c r="K17" i="70"/>
  <c r="J17" i="70"/>
  <c r="F17" i="70"/>
  <c r="E17" i="70"/>
  <c r="D17" i="70"/>
  <c r="C17" i="70"/>
  <c r="L15" i="70"/>
  <c r="K15" i="70"/>
  <c r="J15" i="70"/>
  <c r="F15" i="70"/>
  <c r="E15" i="70"/>
  <c r="D15" i="70"/>
  <c r="C15" i="70"/>
  <c r="L13" i="70"/>
  <c r="K13" i="70"/>
  <c r="J13" i="70"/>
  <c r="F13" i="70"/>
  <c r="E13" i="70"/>
  <c r="D13" i="70"/>
  <c r="C13" i="70"/>
  <c r="L11" i="70"/>
  <c r="K11" i="70"/>
  <c r="J11" i="70"/>
  <c r="F11" i="70"/>
  <c r="E11" i="70"/>
  <c r="D11" i="70"/>
  <c r="C11" i="70"/>
  <c r="K9" i="70"/>
  <c r="J9" i="70"/>
  <c r="F9" i="70"/>
  <c r="E9" i="70"/>
  <c r="D9" i="70"/>
  <c r="C9" i="70"/>
  <c r="L7" i="70"/>
  <c r="K7" i="70"/>
  <c r="J7" i="70"/>
  <c r="F7" i="70"/>
  <c r="E7" i="70"/>
  <c r="D7" i="70"/>
  <c r="C7" i="70"/>
  <c r="H32" i="11"/>
  <c r="G32" i="11"/>
  <c r="F32" i="11"/>
  <c r="E32" i="11"/>
  <c r="D32" i="11"/>
  <c r="C32" i="11"/>
  <c r="H30" i="11"/>
  <c r="G30" i="11"/>
  <c r="F30" i="11"/>
  <c r="E30" i="11"/>
  <c r="D30" i="11"/>
  <c r="C30" i="11"/>
  <c r="H28" i="11"/>
  <c r="G28" i="11"/>
  <c r="F28" i="11"/>
  <c r="E28" i="11"/>
  <c r="D28" i="11"/>
  <c r="C28" i="11"/>
  <c r="H25" i="11"/>
  <c r="G25" i="11"/>
  <c r="F25" i="11"/>
  <c r="E25" i="11"/>
  <c r="D25" i="11"/>
  <c r="C25" i="11"/>
  <c r="H23" i="11"/>
  <c r="G23" i="11"/>
  <c r="F23" i="11"/>
  <c r="E23" i="11"/>
  <c r="D23" i="11"/>
  <c r="C23" i="11"/>
  <c r="H21" i="11"/>
  <c r="G21" i="11"/>
  <c r="F21" i="11"/>
  <c r="E21" i="11"/>
  <c r="D21" i="11"/>
  <c r="C21" i="11"/>
  <c r="H19" i="11"/>
  <c r="G19" i="11"/>
  <c r="F19" i="11"/>
  <c r="E19" i="11"/>
  <c r="D19" i="11"/>
  <c r="C19" i="11"/>
  <c r="H17" i="11"/>
  <c r="G17" i="11"/>
  <c r="F17" i="11"/>
  <c r="E17" i="11"/>
  <c r="D17" i="11"/>
  <c r="C17" i="11"/>
  <c r="H15" i="11"/>
  <c r="G15" i="11"/>
  <c r="D15" i="11"/>
  <c r="C15" i="11"/>
  <c r="H13" i="11"/>
  <c r="G13" i="11"/>
  <c r="D13" i="11"/>
  <c r="C13" i="11"/>
  <c r="H11" i="11"/>
  <c r="G11" i="11"/>
  <c r="D11" i="11"/>
  <c r="C11" i="11"/>
  <c r="H9" i="11"/>
  <c r="G9" i="11"/>
  <c r="D9" i="11"/>
  <c r="C9" i="11"/>
  <c r="H7" i="11"/>
  <c r="G7" i="11"/>
  <c r="D7" i="11"/>
  <c r="C7" i="11"/>
  <c r="H5" i="11"/>
  <c r="G5" i="11"/>
  <c r="F5" i="11"/>
  <c r="E5" i="11"/>
  <c r="D5" i="11"/>
  <c r="C5" i="11"/>
  <c r="O32" i="10"/>
  <c r="N32" i="10"/>
  <c r="M32" i="10"/>
  <c r="L32" i="10"/>
  <c r="K32" i="10"/>
  <c r="J32" i="10"/>
  <c r="I32" i="10"/>
  <c r="H32" i="10"/>
  <c r="G32" i="10"/>
  <c r="F32" i="10"/>
  <c r="E32" i="10"/>
  <c r="D32" i="10"/>
  <c r="C32" i="10"/>
  <c r="O30" i="10"/>
  <c r="N30" i="10"/>
  <c r="M30" i="10"/>
  <c r="L30" i="10"/>
  <c r="K30" i="10"/>
  <c r="J30" i="10"/>
  <c r="I30" i="10"/>
  <c r="H30" i="10"/>
  <c r="G30" i="10"/>
  <c r="F30" i="10"/>
  <c r="E30" i="10"/>
  <c r="D30" i="10"/>
  <c r="O28" i="10"/>
  <c r="N28" i="10"/>
  <c r="M28" i="10"/>
  <c r="L28" i="10"/>
  <c r="K28" i="10"/>
  <c r="J28" i="10"/>
  <c r="I28" i="10"/>
  <c r="H28" i="10"/>
  <c r="G28" i="10"/>
  <c r="F28" i="10"/>
  <c r="E28" i="10"/>
  <c r="U25" i="10"/>
  <c r="T25" i="10"/>
  <c r="S25" i="10"/>
  <c r="R25" i="10"/>
  <c r="N25" i="10"/>
  <c r="M25" i="10"/>
  <c r="K25" i="10"/>
  <c r="I25" i="10"/>
  <c r="G25" i="10"/>
  <c r="F25" i="10"/>
  <c r="E25" i="10"/>
  <c r="D25" i="10"/>
  <c r="U23" i="10"/>
  <c r="T23" i="10"/>
  <c r="S23" i="10"/>
  <c r="R23" i="10"/>
  <c r="O23" i="10"/>
  <c r="N23" i="10"/>
  <c r="M23" i="10"/>
  <c r="L23" i="10"/>
  <c r="K23" i="10"/>
  <c r="J23" i="10"/>
  <c r="I23" i="10"/>
  <c r="H23" i="10"/>
  <c r="G23" i="10"/>
  <c r="F23" i="10"/>
  <c r="E23" i="10"/>
  <c r="D23" i="10"/>
  <c r="U21" i="10"/>
  <c r="T21" i="10"/>
  <c r="S21" i="10"/>
  <c r="R21" i="10"/>
  <c r="O21" i="10"/>
  <c r="N21" i="10"/>
  <c r="M21" i="10"/>
  <c r="L21" i="10"/>
  <c r="K21" i="10"/>
  <c r="I21" i="10"/>
  <c r="H21" i="10"/>
  <c r="G21" i="10"/>
  <c r="F21" i="10"/>
  <c r="E21" i="10"/>
  <c r="C21" i="10"/>
  <c r="U19" i="10"/>
  <c r="T19" i="10"/>
  <c r="S19" i="10"/>
  <c r="R19" i="10"/>
  <c r="O19" i="10"/>
  <c r="N19" i="10"/>
  <c r="M19" i="10"/>
  <c r="L19" i="10"/>
  <c r="K19" i="10"/>
  <c r="I19" i="10"/>
  <c r="H19" i="10"/>
  <c r="G19" i="10"/>
  <c r="F19" i="10"/>
  <c r="E19" i="10"/>
  <c r="U17" i="10"/>
  <c r="T17" i="10"/>
  <c r="S17" i="10"/>
  <c r="R17" i="10"/>
  <c r="O17" i="10"/>
  <c r="N17" i="10"/>
  <c r="M17" i="10"/>
  <c r="L17" i="10"/>
  <c r="K17" i="10"/>
  <c r="J17" i="10"/>
  <c r="I17" i="10"/>
  <c r="H17" i="10"/>
  <c r="G17" i="10"/>
  <c r="F17" i="10"/>
  <c r="E17" i="10"/>
  <c r="C17" i="10"/>
  <c r="U15" i="10"/>
  <c r="S15" i="10"/>
  <c r="R15" i="10"/>
  <c r="O15" i="10"/>
  <c r="N15" i="10"/>
  <c r="M15" i="10"/>
  <c r="L15" i="10"/>
  <c r="K15" i="10"/>
  <c r="J15" i="10"/>
  <c r="I15" i="10"/>
  <c r="H15" i="10"/>
  <c r="G15" i="10"/>
  <c r="U13" i="10"/>
  <c r="T13" i="10"/>
  <c r="S13" i="10"/>
  <c r="R13" i="10"/>
  <c r="O13" i="10"/>
  <c r="N13" i="10"/>
  <c r="M13" i="10"/>
  <c r="L13" i="10"/>
  <c r="K13" i="10"/>
  <c r="I13" i="10"/>
  <c r="H13" i="10"/>
  <c r="G13" i="10"/>
  <c r="C13" i="10"/>
  <c r="U11" i="10"/>
  <c r="S11" i="10"/>
  <c r="R11" i="10"/>
  <c r="N11" i="10"/>
  <c r="M11" i="10"/>
  <c r="K11" i="10"/>
  <c r="I11" i="10"/>
  <c r="H11" i="10"/>
  <c r="G11" i="10"/>
  <c r="U9" i="10"/>
  <c r="T9" i="10"/>
  <c r="S9" i="10"/>
  <c r="R9" i="10"/>
  <c r="O9" i="10"/>
  <c r="N9" i="10"/>
  <c r="K9" i="10"/>
  <c r="J9" i="10"/>
  <c r="I9" i="10"/>
  <c r="H9" i="10"/>
  <c r="G9" i="10"/>
  <c r="D9" i="10"/>
  <c r="U7" i="10"/>
  <c r="T7" i="10"/>
  <c r="S7" i="10"/>
  <c r="R7" i="10"/>
  <c r="N7" i="10"/>
  <c r="M7" i="10"/>
  <c r="L7" i="10"/>
  <c r="K7" i="10"/>
  <c r="J7" i="10"/>
  <c r="I7" i="10"/>
  <c r="H7" i="10"/>
  <c r="G7" i="10"/>
  <c r="D7" i="10"/>
  <c r="U5" i="10"/>
  <c r="T5" i="10"/>
  <c r="S5" i="10"/>
  <c r="R5" i="10"/>
  <c r="O5" i="10"/>
  <c r="N5" i="10"/>
  <c r="M5" i="10"/>
  <c r="L5" i="10"/>
  <c r="K5" i="10"/>
  <c r="J5" i="10"/>
  <c r="I5" i="10"/>
  <c r="H5" i="10"/>
  <c r="G5" i="10"/>
  <c r="F5" i="10"/>
  <c r="E5" i="10"/>
  <c r="D5" i="10"/>
  <c r="C5" i="10"/>
  <c r="T32" i="9"/>
  <c r="S32" i="9"/>
  <c r="R32" i="9"/>
  <c r="Q32" i="9"/>
  <c r="P32" i="9"/>
  <c r="O32" i="9"/>
  <c r="N32" i="9"/>
  <c r="M32" i="9"/>
  <c r="L32" i="9"/>
  <c r="K32" i="9"/>
  <c r="J32" i="9"/>
  <c r="I32" i="9"/>
  <c r="H32" i="9"/>
  <c r="E32" i="9"/>
  <c r="D32" i="9"/>
  <c r="C32" i="9"/>
  <c r="T30" i="9"/>
  <c r="S30" i="9"/>
  <c r="R30" i="9"/>
  <c r="Q30" i="9"/>
  <c r="P30" i="9"/>
  <c r="O30" i="9"/>
  <c r="N30" i="9"/>
  <c r="M30" i="9"/>
  <c r="L30" i="9"/>
  <c r="K30" i="9"/>
  <c r="J30" i="9"/>
  <c r="I30" i="9"/>
  <c r="H30" i="9"/>
  <c r="E30" i="9"/>
  <c r="D30" i="9"/>
  <c r="C30" i="9"/>
  <c r="T28" i="9"/>
  <c r="S28" i="9"/>
  <c r="R28" i="9"/>
  <c r="Q28" i="9"/>
  <c r="P28" i="9"/>
  <c r="O28" i="9"/>
  <c r="N28" i="9"/>
  <c r="M28" i="9"/>
  <c r="L28" i="9"/>
  <c r="K28" i="9"/>
  <c r="J28" i="9"/>
  <c r="I28" i="9"/>
  <c r="H28" i="9"/>
  <c r="E28" i="9"/>
  <c r="D28" i="9"/>
  <c r="C28" i="9"/>
  <c r="T25" i="9"/>
  <c r="S25" i="9"/>
  <c r="R25" i="9"/>
  <c r="Q25" i="9"/>
  <c r="P25" i="9"/>
  <c r="O25" i="9"/>
  <c r="N25" i="9"/>
  <c r="M25" i="9"/>
  <c r="K25" i="9"/>
  <c r="J25" i="9"/>
  <c r="I25" i="9"/>
  <c r="H25" i="9"/>
  <c r="E25" i="9"/>
  <c r="D25" i="9"/>
  <c r="C25" i="9"/>
  <c r="T23" i="9"/>
  <c r="S23" i="9"/>
  <c r="R23" i="9"/>
  <c r="Q23" i="9"/>
  <c r="P23" i="9"/>
  <c r="N23" i="9"/>
  <c r="M23" i="9"/>
  <c r="L23" i="9"/>
  <c r="K23" i="9"/>
  <c r="I23" i="9"/>
  <c r="H23" i="9"/>
  <c r="E23" i="9"/>
  <c r="D23" i="9"/>
  <c r="C23" i="9"/>
  <c r="T21" i="9"/>
  <c r="S21" i="9"/>
  <c r="R21" i="9"/>
  <c r="Q21" i="9"/>
  <c r="P21" i="9"/>
  <c r="O21" i="9"/>
  <c r="M21" i="9"/>
  <c r="L21" i="9"/>
  <c r="K21" i="9"/>
  <c r="I21" i="9"/>
  <c r="H21" i="9"/>
  <c r="E21" i="9"/>
  <c r="D21" i="9"/>
  <c r="C21" i="9"/>
  <c r="T19" i="9"/>
  <c r="S19" i="9"/>
  <c r="R19" i="9"/>
  <c r="Q19" i="9"/>
  <c r="P19" i="9"/>
  <c r="O19" i="9"/>
  <c r="N19" i="9"/>
  <c r="M19" i="9"/>
  <c r="L19" i="9"/>
  <c r="K19" i="9"/>
  <c r="I19" i="9"/>
  <c r="H19" i="9"/>
  <c r="E19" i="9"/>
  <c r="D19" i="9"/>
  <c r="C19" i="9"/>
  <c r="T17" i="9"/>
  <c r="S17" i="9"/>
  <c r="R17" i="9"/>
  <c r="Q17" i="9"/>
  <c r="P17" i="9"/>
  <c r="O17" i="9"/>
  <c r="N17" i="9"/>
  <c r="M17" i="9"/>
  <c r="L17" i="9"/>
  <c r="K17" i="9"/>
  <c r="I17" i="9"/>
  <c r="H17" i="9"/>
  <c r="E17" i="9"/>
  <c r="D17" i="9"/>
  <c r="C17" i="9"/>
  <c r="S15" i="9"/>
  <c r="R15" i="9"/>
  <c r="Q15" i="9"/>
  <c r="P15" i="9"/>
  <c r="N15" i="9"/>
  <c r="M15" i="9"/>
  <c r="L15" i="9"/>
  <c r="K15" i="9"/>
  <c r="J15" i="9"/>
  <c r="I15" i="9"/>
  <c r="H15" i="9"/>
  <c r="D15" i="9"/>
  <c r="C15" i="9"/>
  <c r="T13" i="9"/>
  <c r="S13" i="9"/>
  <c r="R13" i="9"/>
  <c r="Q13" i="9"/>
  <c r="P13" i="9"/>
  <c r="O13" i="9"/>
  <c r="N13" i="9"/>
  <c r="M13" i="9"/>
  <c r="L13" i="9"/>
  <c r="K13" i="9"/>
  <c r="J13" i="9"/>
  <c r="I13" i="9"/>
  <c r="H13" i="9"/>
  <c r="D13" i="9"/>
  <c r="C13" i="9"/>
  <c r="T11" i="9"/>
  <c r="S11" i="9"/>
  <c r="R11" i="9"/>
  <c r="Q11" i="9"/>
  <c r="P11" i="9"/>
  <c r="O11" i="9"/>
  <c r="N11" i="9"/>
  <c r="M11" i="9"/>
  <c r="L11" i="9"/>
  <c r="K11" i="9"/>
  <c r="J11" i="9"/>
  <c r="I11" i="9"/>
  <c r="H11" i="9"/>
  <c r="D11" i="9"/>
  <c r="C11" i="9"/>
  <c r="T9" i="9"/>
  <c r="S9" i="9"/>
  <c r="R9" i="9"/>
  <c r="Q9" i="9"/>
  <c r="P9" i="9"/>
  <c r="O9" i="9"/>
  <c r="N9" i="9"/>
  <c r="M9" i="9"/>
  <c r="L9" i="9"/>
  <c r="K9" i="9"/>
  <c r="J9" i="9"/>
  <c r="I9" i="9"/>
  <c r="H9" i="9"/>
  <c r="D9" i="9"/>
  <c r="C9" i="9"/>
  <c r="T7" i="9"/>
  <c r="S7" i="9"/>
  <c r="R7" i="9"/>
  <c r="Q7" i="9"/>
  <c r="P7" i="9"/>
  <c r="O7" i="9"/>
  <c r="N7" i="9"/>
  <c r="M7" i="9"/>
  <c r="L7" i="9"/>
  <c r="K7" i="9"/>
  <c r="J7" i="9"/>
  <c r="I7" i="9"/>
  <c r="H7" i="9"/>
  <c r="D7" i="9"/>
  <c r="C7" i="9"/>
  <c r="T5" i="9"/>
  <c r="S5" i="9"/>
  <c r="R5" i="9"/>
  <c r="Q5" i="9"/>
  <c r="P5" i="9"/>
  <c r="O5" i="9"/>
  <c r="N5" i="9"/>
  <c r="M5" i="9"/>
  <c r="L5" i="9"/>
  <c r="K5" i="9"/>
  <c r="J5" i="9"/>
  <c r="I5" i="9"/>
  <c r="H5" i="9"/>
  <c r="E5" i="9"/>
  <c r="D5" i="9"/>
  <c r="C5" i="9"/>
  <c r="T32" i="8"/>
  <c r="S32" i="8"/>
  <c r="R32" i="8"/>
  <c r="Q32" i="8"/>
  <c r="M32" i="8"/>
  <c r="L32" i="8"/>
  <c r="K32" i="8"/>
  <c r="J32" i="8"/>
  <c r="G32" i="8"/>
  <c r="F32" i="8"/>
  <c r="E32" i="8"/>
  <c r="D32" i="8"/>
  <c r="C32" i="8"/>
  <c r="T30" i="8"/>
  <c r="S30" i="8"/>
  <c r="R30" i="8"/>
  <c r="Q30" i="8"/>
  <c r="M30" i="8"/>
  <c r="L30" i="8"/>
  <c r="K30" i="8"/>
  <c r="J30" i="8"/>
  <c r="G30" i="8"/>
  <c r="F30" i="8"/>
  <c r="E30" i="8"/>
  <c r="D30" i="8"/>
  <c r="C30" i="8"/>
  <c r="T28" i="8"/>
  <c r="S28" i="8"/>
  <c r="R28" i="8"/>
  <c r="Q28" i="8"/>
  <c r="M28" i="8"/>
  <c r="L28" i="8"/>
  <c r="K28" i="8"/>
  <c r="J28" i="8"/>
  <c r="F28" i="8"/>
  <c r="E28" i="8"/>
  <c r="D28" i="8"/>
  <c r="C28" i="8"/>
  <c r="T25" i="8"/>
  <c r="S25" i="8"/>
  <c r="R25" i="8"/>
  <c r="Q25" i="8"/>
  <c r="M25" i="8"/>
  <c r="L25" i="8"/>
  <c r="K25" i="8"/>
  <c r="J25" i="8"/>
  <c r="G25" i="8"/>
  <c r="F25" i="8"/>
  <c r="E25" i="8"/>
  <c r="D25" i="8"/>
  <c r="C25" i="8"/>
  <c r="T23" i="8"/>
  <c r="S23" i="8"/>
  <c r="R23" i="8"/>
  <c r="Q23" i="8"/>
  <c r="M23" i="8"/>
  <c r="L23" i="8"/>
  <c r="K23" i="8"/>
  <c r="J23" i="8"/>
  <c r="F23" i="8"/>
  <c r="E23" i="8"/>
  <c r="D23" i="8"/>
  <c r="C23" i="8"/>
  <c r="T21" i="8"/>
  <c r="S21" i="8"/>
  <c r="R21" i="8"/>
  <c r="Q21" i="8"/>
  <c r="M21" i="8"/>
  <c r="L21" i="8"/>
  <c r="K21" i="8"/>
  <c r="J21" i="8"/>
  <c r="F21" i="8"/>
  <c r="E21" i="8"/>
  <c r="D21" i="8"/>
  <c r="C21" i="8"/>
  <c r="S19" i="8"/>
  <c r="R19" i="8"/>
  <c r="Q19" i="8"/>
  <c r="M19" i="8"/>
  <c r="L19" i="8"/>
  <c r="K19" i="8"/>
  <c r="J19" i="8"/>
  <c r="F19" i="8"/>
  <c r="E19" i="8"/>
  <c r="D19" i="8"/>
  <c r="C19" i="8"/>
  <c r="T17" i="8"/>
  <c r="S17" i="8"/>
  <c r="R17" i="8"/>
  <c r="Q17" i="8"/>
  <c r="M17" i="8"/>
  <c r="L17" i="8"/>
  <c r="K17" i="8"/>
  <c r="J17" i="8"/>
  <c r="F17" i="8"/>
  <c r="E17" i="8"/>
  <c r="D17" i="8"/>
  <c r="C17" i="8"/>
  <c r="T15" i="8"/>
  <c r="S15" i="8"/>
  <c r="R15" i="8"/>
  <c r="Q15" i="8"/>
  <c r="L15" i="8"/>
  <c r="K15" i="8"/>
  <c r="J15" i="8"/>
  <c r="C15" i="8"/>
  <c r="M13" i="8"/>
  <c r="L13" i="8"/>
  <c r="K13" i="8"/>
  <c r="J13" i="8"/>
  <c r="D13" i="8"/>
  <c r="C13" i="8"/>
  <c r="T11" i="8"/>
  <c r="S11" i="8"/>
  <c r="R11" i="8"/>
  <c r="Q11" i="8"/>
  <c r="M11" i="8"/>
  <c r="L11" i="8"/>
  <c r="K11" i="8"/>
  <c r="J11" i="8"/>
  <c r="C11" i="8"/>
  <c r="T9" i="8"/>
  <c r="S9" i="8"/>
  <c r="R9" i="8"/>
  <c r="Q9" i="8"/>
  <c r="M9" i="8"/>
  <c r="L9" i="8"/>
  <c r="K9" i="8"/>
  <c r="J9" i="8"/>
  <c r="D9" i="8"/>
  <c r="C9" i="8"/>
  <c r="T7" i="8"/>
  <c r="S7" i="8"/>
  <c r="R7" i="8"/>
  <c r="Q7" i="8"/>
  <c r="M7" i="8"/>
  <c r="L7" i="8"/>
  <c r="K7" i="8"/>
  <c r="J7" i="8"/>
  <c r="G7" i="8"/>
  <c r="D7" i="8"/>
  <c r="C7" i="8"/>
  <c r="T5" i="8"/>
  <c r="S5" i="8"/>
  <c r="R5" i="8"/>
  <c r="Q5" i="8"/>
  <c r="M5" i="8"/>
  <c r="L5" i="8"/>
  <c r="K5" i="8"/>
  <c r="J5" i="8"/>
  <c r="G5" i="8"/>
  <c r="F5" i="8"/>
  <c r="E5" i="8"/>
  <c r="D5" i="8"/>
  <c r="C5" i="8"/>
  <c r="O32" i="7"/>
  <c r="N32" i="7"/>
  <c r="L32" i="7"/>
  <c r="K32" i="7"/>
  <c r="J32" i="7"/>
  <c r="I32" i="7"/>
  <c r="H32" i="7"/>
  <c r="E32" i="7"/>
  <c r="D32" i="7"/>
  <c r="C32" i="7"/>
  <c r="O30" i="7"/>
  <c r="K30" i="7"/>
  <c r="J30" i="7"/>
  <c r="I30" i="7"/>
  <c r="H30" i="7"/>
  <c r="E30" i="7"/>
  <c r="D30" i="7"/>
  <c r="C30" i="7"/>
  <c r="O28" i="7"/>
  <c r="N28" i="7"/>
  <c r="M28" i="7"/>
  <c r="L28" i="7"/>
  <c r="K28" i="7"/>
  <c r="I28" i="7"/>
  <c r="H28" i="7"/>
  <c r="E28" i="7"/>
  <c r="D28" i="7"/>
  <c r="C28" i="7"/>
  <c r="T25" i="7"/>
  <c r="S25" i="7"/>
  <c r="R25" i="7"/>
  <c r="N25" i="7"/>
  <c r="L25" i="7"/>
  <c r="K25" i="7"/>
  <c r="J25" i="7"/>
  <c r="I25" i="7"/>
  <c r="H25" i="7"/>
  <c r="E25" i="7"/>
  <c r="D25" i="7"/>
  <c r="C25" i="7"/>
  <c r="T23" i="7"/>
  <c r="S23" i="7"/>
  <c r="R23" i="7"/>
  <c r="L23" i="7"/>
  <c r="K23" i="7"/>
  <c r="I23" i="7"/>
  <c r="H23" i="7"/>
  <c r="E23" i="7"/>
  <c r="D23" i="7"/>
  <c r="C23" i="7"/>
  <c r="T21" i="7"/>
  <c r="S21" i="7"/>
  <c r="R21" i="7"/>
  <c r="K21" i="7"/>
  <c r="H21" i="7"/>
  <c r="D21" i="7"/>
  <c r="C21" i="7"/>
  <c r="T19" i="7"/>
  <c r="S19" i="7"/>
  <c r="R19" i="7"/>
  <c r="N19" i="7"/>
  <c r="K19" i="7"/>
  <c r="J19" i="7"/>
  <c r="H19" i="7"/>
  <c r="D19" i="7"/>
  <c r="C19" i="7"/>
  <c r="T17" i="7"/>
  <c r="S17" i="7"/>
  <c r="R17" i="7"/>
  <c r="O17" i="7"/>
  <c r="L17" i="7"/>
  <c r="K17" i="7"/>
  <c r="H17" i="7"/>
  <c r="D17" i="7"/>
  <c r="C17" i="7"/>
  <c r="T15" i="7"/>
  <c r="S15" i="7"/>
  <c r="R15" i="7"/>
  <c r="O15" i="7"/>
  <c r="K15" i="7"/>
  <c r="H15" i="7"/>
  <c r="D15" i="7"/>
  <c r="C15" i="7"/>
  <c r="T13" i="7"/>
  <c r="S13" i="7"/>
  <c r="R13" i="7"/>
  <c r="N13" i="7"/>
  <c r="K13" i="7"/>
  <c r="I13" i="7"/>
  <c r="H13" i="7"/>
  <c r="D13" i="7"/>
  <c r="C13" i="7"/>
  <c r="T11" i="7"/>
  <c r="S11" i="7"/>
  <c r="R11" i="7"/>
  <c r="N11" i="7"/>
  <c r="K11" i="7"/>
  <c r="H11" i="7"/>
  <c r="D11" i="7"/>
  <c r="C11" i="7"/>
  <c r="T9" i="7"/>
  <c r="S9" i="7"/>
  <c r="R9" i="7"/>
  <c r="O9" i="7"/>
  <c r="N9" i="7"/>
  <c r="M9" i="7"/>
  <c r="L9" i="7"/>
  <c r="K9" i="7"/>
  <c r="I9" i="7"/>
  <c r="H9" i="7"/>
  <c r="D9" i="7"/>
  <c r="C9" i="7"/>
  <c r="T7" i="7"/>
  <c r="S7" i="7"/>
  <c r="R7" i="7"/>
  <c r="L7" i="7"/>
  <c r="K7" i="7"/>
  <c r="J7" i="7"/>
  <c r="I7" i="7"/>
  <c r="H7" i="7"/>
  <c r="D7" i="7"/>
  <c r="C7" i="7"/>
  <c r="T5" i="7"/>
  <c r="S5" i="7"/>
  <c r="R5" i="7"/>
  <c r="O5" i="7"/>
  <c r="N5" i="7"/>
  <c r="M5" i="7"/>
  <c r="L5" i="7"/>
  <c r="K5" i="7"/>
  <c r="J5" i="7"/>
  <c r="I5" i="7"/>
  <c r="H5" i="7"/>
  <c r="E5" i="7"/>
  <c r="D5" i="7"/>
  <c r="C5" i="7"/>
  <c r="T32" i="6"/>
  <c r="S32" i="6"/>
  <c r="R32" i="6"/>
  <c r="O32" i="6"/>
  <c r="M32" i="6"/>
  <c r="L32" i="6"/>
  <c r="K32" i="6"/>
  <c r="G32" i="6"/>
  <c r="F32" i="6"/>
  <c r="E32" i="6"/>
  <c r="D32" i="6"/>
  <c r="C32" i="6"/>
  <c r="T30" i="6"/>
  <c r="S30" i="6"/>
  <c r="R30" i="6"/>
  <c r="M30" i="6"/>
  <c r="L30" i="6"/>
  <c r="K30" i="6"/>
  <c r="H30" i="6"/>
  <c r="G30" i="6"/>
  <c r="F30" i="6"/>
  <c r="E30" i="6"/>
  <c r="D30" i="6"/>
  <c r="C30" i="6"/>
  <c r="T28" i="6"/>
  <c r="S28" i="6"/>
  <c r="R28" i="6"/>
  <c r="M28" i="6"/>
  <c r="L28" i="6"/>
  <c r="K28" i="6"/>
  <c r="G28" i="6"/>
  <c r="F28" i="6"/>
  <c r="E28" i="6"/>
  <c r="D28" i="6"/>
  <c r="C28" i="6"/>
  <c r="S25" i="6"/>
  <c r="R25" i="6"/>
  <c r="M25" i="6"/>
  <c r="L25" i="6"/>
  <c r="K25" i="6"/>
  <c r="G25" i="6"/>
  <c r="E25" i="6"/>
  <c r="D25" i="6"/>
  <c r="C25" i="6"/>
  <c r="T23" i="6"/>
  <c r="S23" i="6"/>
  <c r="R23" i="6"/>
  <c r="O23" i="6"/>
  <c r="M23" i="6"/>
  <c r="L23" i="6"/>
  <c r="K23" i="6"/>
  <c r="G23" i="6"/>
  <c r="F23" i="6"/>
  <c r="E23" i="6"/>
  <c r="D23" i="6"/>
  <c r="C23" i="6"/>
  <c r="T21" i="6"/>
  <c r="S21" i="6"/>
  <c r="R21" i="6"/>
  <c r="M21" i="6"/>
  <c r="L21" i="6"/>
  <c r="K21" i="6"/>
  <c r="G21" i="6"/>
  <c r="F21" i="6"/>
  <c r="E21" i="6"/>
  <c r="D21" i="6"/>
  <c r="C21" i="6"/>
  <c r="S19" i="6"/>
  <c r="R19" i="6"/>
  <c r="M19" i="6"/>
  <c r="L19" i="6"/>
  <c r="K19" i="6"/>
  <c r="F19" i="6"/>
  <c r="E19" i="6"/>
  <c r="D19" i="6"/>
  <c r="C19" i="6"/>
  <c r="T17" i="6"/>
  <c r="S17" i="6"/>
  <c r="R17" i="6"/>
  <c r="M17" i="6"/>
  <c r="L17" i="6"/>
  <c r="K17" i="6"/>
  <c r="G17" i="6"/>
  <c r="F17" i="6"/>
  <c r="E17" i="6"/>
  <c r="D17" i="6"/>
  <c r="C17" i="6"/>
  <c r="S15" i="6"/>
  <c r="R15" i="6"/>
  <c r="M15" i="6"/>
  <c r="L15" i="6"/>
  <c r="K15" i="6"/>
  <c r="G15" i="6"/>
  <c r="D15" i="6"/>
  <c r="C15" i="6"/>
  <c r="T13" i="6"/>
  <c r="S13" i="6"/>
  <c r="R13" i="6"/>
  <c r="M13" i="6"/>
  <c r="L13" i="6"/>
  <c r="K13" i="6"/>
  <c r="G13" i="6"/>
  <c r="D13" i="6"/>
  <c r="C13" i="6"/>
  <c r="S11" i="6"/>
  <c r="R11" i="6"/>
  <c r="M11" i="6"/>
  <c r="L11" i="6"/>
  <c r="K11" i="6"/>
  <c r="H11" i="6"/>
  <c r="G11" i="6"/>
  <c r="D11" i="6"/>
  <c r="C11" i="6"/>
  <c r="T9" i="6"/>
  <c r="S9" i="6"/>
  <c r="R9" i="6"/>
  <c r="M9" i="6"/>
  <c r="L9" i="6"/>
  <c r="K9" i="6"/>
  <c r="G9" i="6"/>
  <c r="D9" i="6"/>
  <c r="C9" i="6"/>
  <c r="T7" i="6"/>
  <c r="S7" i="6"/>
  <c r="R7" i="6"/>
  <c r="M7" i="6"/>
  <c r="L7" i="6"/>
  <c r="K7" i="6"/>
  <c r="G7" i="6"/>
  <c r="D7" i="6"/>
  <c r="C7" i="6"/>
  <c r="T5" i="6"/>
  <c r="S5" i="6"/>
  <c r="R5" i="6"/>
  <c r="O5" i="6"/>
  <c r="M5" i="6"/>
  <c r="L5" i="6"/>
  <c r="K5" i="6"/>
  <c r="H5" i="6"/>
  <c r="G5" i="6"/>
  <c r="F5" i="6"/>
  <c r="E5" i="6"/>
  <c r="D5" i="6"/>
  <c r="C5" i="6"/>
  <c r="M32" i="5"/>
  <c r="L32" i="5"/>
  <c r="K32" i="5"/>
  <c r="J32" i="5"/>
  <c r="I32" i="5"/>
  <c r="H32" i="5"/>
  <c r="M30" i="5"/>
  <c r="L30" i="5"/>
  <c r="K30" i="5"/>
  <c r="J30" i="5"/>
  <c r="I30" i="5"/>
  <c r="H30" i="5"/>
  <c r="N28" i="5"/>
  <c r="M28" i="5"/>
  <c r="L28" i="5"/>
  <c r="K28" i="5"/>
  <c r="J28" i="5"/>
  <c r="I28" i="5"/>
  <c r="H28" i="5"/>
  <c r="L25" i="5"/>
  <c r="J25" i="5"/>
  <c r="I25" i="5"/>
  <c r="H25" i="5"/>
  <c r="M23" i="5"/>
  <c r="L23" i="5"/>
  <c r="K23" i="5"/>
  <c r="J23" i="5"/>
  <c r="I23" i="5"/>
  <c r="H23" i="5"/>
  <c r="M21" i="5"/>
  <c r="L21" i="5"/>
  <c r="K21" i="5"/>
  <c r="J21" i="5"/>
  <c r="I21" i="5"/>
  <c r="H21" i="5"/>
  <c r="N19" i="5"/>
  <c r="M19" i="5"/>
  <c r="L19" i="5"/>
  <c r="K19" i="5"/>
  <c r="J19" i="5"/>
  <c r="I19" i="5"/>
  <c r="H19" i="5"/>
  <c r="M17" i="5"/>
  <c r="L17" i="5"/>
  <c r="K17" i="5"/>
  <c r="J17" i="5"/>
  <c r="I17" i="5"/>
  <c r="H17" i="5"/>
  <c r="M15" i="5"/>
  <c r="L15" i="5"/>
  <c r="K15" i="5"/>
  <c r="J15" i="5"/>
  <c r="I15" i="5"/>
  <c r="H15" i="5"/>
  <c r="M13" i="5"/>
  <c r="L13" i="5"/>
  <c r="K13" i="5"/>
  <c r="J13" i="5"/>
  <c r="I13" i="5"/>
  <c r="H13" i="5"/>
  <c r="M11" i="5"/>
  <c r="L11" i="5"/>
  <c r="K11" i="5"/>
  <c r="J11" i="5"/>
  <c r="I11" i="5"/>
  <c r="H11" i="5"/>
  <c r="M9" i="5"/>
  <c r="L9" i="5"/>
  <c r="K9" i="5"/>
  <c r="J9" i="5"/>
  <c r="I9" i="5"/>
  <c r="H9" i="5"/>
  <c r="N7" i="5"/>
  <c r="M7" i="5"/>
  <c r="L7" i="5"/>
  <c r="K7" i="5"/>
  <c r="J7" i="5"/>
  <c r="I7" i="5"/>
  <c r="H7" i="5"/>
  <c r="N5" i="5"/>
  <c r="M5" i="5"/>
  <c r="L5" i="5"/>
  <c r="K5" i="5"/>
  <c r="J5" i="5"/>
  <c r="I5" i="5"/>
  <c r="H5" i="5"/>
  <c r="N32" i="4"/>
  <c r="M32" i="4"/>
  <c r="L32" i="4"/>
  <c r="K32" i="4"/>
  <c r="J32" i="4"/>
  <c r="I32" i="4"/>
  <c r="H32" i="4"/>
  <c r="G32" i="4"/>
  <c r="F32" i="4"/>
  <c r="E32" i="4"/>
  <c r="D32" i="4"/>
  <c r="C32" i="4"/>
  <c r="N28" i="4"/>
  <c r="L28" i="4"/>
  <c r="K28" i="4"/>
  <c r="J28" i="4"/>
  <c r="I28" i="4"/>
  <c r="H28" i="4"/>
  <c r="G28" i="4"/>
  <c r="F28" i="4"/>
  <c r="E28" i="4"/>
  <c r="D28" i="4"/>
  <c r="C28" i="4"/>
  <c r="N25" i="4"/>
  <c r="M25" i="4"/>
  <c r="L25" i="4"/>
  <c r="K25" i="4"/>
  <c r="J25" i="4"/>
  <c r="I25" i="4"/>
  <c r="H25" i="4"/>
  <c r="G25" i="4"/>
  <c r="F25" i="4"/>
  <c r="E25" i="4"/>
  <c r="D25" i="4"/>
  <c r="C25" i="4"/>
  <c r="N23" i="4"/>
  <c r="L23" i="4"/>
  <c r="K23" i="4"/>
  <c r="J23" i="4"/>
  <c r="I23" i="4"/>
  <c r="H23" i="4"/>
  <c r="E23" i="4"/>
  <c r="C23" i="4"/>
  <c r="N21" i="4"/>
  <c r="M21" i="4"/>
  <c r="L21" i="4"/>
  <c r="K21" i="4"/>
  <c r="G21" i="4"/>
  <c r="F21" i="4"/>
  <c r="E21" i="4"/>
  <c r="D21" i="4"/>
  <c r="C21" i="4"/>
  <c r="N19" i="4"/>
  <c r="L19" i="4"/>
  <c r="K19" i="4"/>
  <c r="I19" i="4"/>
  <c r="H19" i="4"/>
  <c r="G19" i="4"/>
  <c r="F19" i="4"/>
  <c r="E19" i="4"/>
  <c r="C19" i="4"/>
  <c r="N17" i="4"/>
  <c r="M17" i="4"/>
  <c r="L17" i="4"/>
  <c r="J17" i="4"/>
  <c r="I17" i="4"/>
  <c r="H17" i="4"/>
  <c r="G17" i="4"/>
  <c r="E17" i="4"/>
  <c r="D17" i="4"/>
  <c r="C17" i="4"/>
  <c r="N15" i="4"/>
  <c r="M15" i="4"/>
  <c r="H15" i="4"/>
  <c r="G15" i="4"/>
  <c r="D15" i="4"/>
  <c r="C15" i="4"/>
  <c r="N13" i="4"/>
  <c r="L13" i="4"/>
  <c r="K13" i="4"/>
  <c r="J13" i="4"/>
  <c r="I13" i="4"/>
  <c r="H13" i="4"/>
  <c r="G13" i="4"/>
  <c r="D13" i="4"/>
  <c r="C13" i="4"/>
  <c r="N11" i="4"/>
  <c r="K11" i="4"/>
  <c r="H11" i="4"/>
  <c r="G11" i="4"/>
  <c r="D11" i="4"/>
  <c r="C11" i="4"/>
  <c r="N9" i="4"/>
  <c r="L9" i="4"/>
  <c r="K9" i="4"/>
  <c r="J9" i="4"/>
  <c r="I9" i="4"/>
  <c r="H9" i="4"/>
  <c r="G9" i="4"/>
  <c r="D9" i="4"/>
  <c r="C9" i="4"/>
  <c r="N7" i="4"/>
  <c r="M7" i="4"/>
  <c r="L7" i="4"/>
  <c r="K7" i="4"/>
  <c r="J7" i="4"/>
  <c r="I7" i="4"/>
  <c r="H7" i="4"/>
  <c r="G7" i="4"/>
  <c r="D7" i="4"/>
  <c r="C7" i="4"/>
  <c r="N5" i="4"/>
  <c r="M5" i="4"/>
  <c r="L5" i="4"/>
  <c r="K5" i="4"/>
  <c r="J5" i="4"/>
  <c r="I5" i="4"/>
  <c r="H5" i="4"/>
  <c r="G5" i="4"/>
  <c r="F5" i="4"/>
  <c r="E5" i="4"/>
  <c r="D5" i="4"/>
  <c r="C5" i="4"/>
  <c r="O32" i="3"/>
  <c r="N32" i="3"/>
  <c r="M32" i="3"/>
  <c r="J32" i="3"/>
  <c r="I32" i="3"/>
  <c r="H32" i="3"/>
  <c r="G32" i="3"/>
  <c r="F32" i="3"/>
  <c r="E32" i="3"/>
  <c r="D32" i="3"/>
  <c r="C32" i="3"/>
  <c r="O30" i="3"/>
  <c r="N30" i="3"/>
  <c r="M30" i="3"/>
  <c r="J30" i="3"/>
  <c r="I30" i="3"/>
  <c r="H30" i="3"/>
  <c r="G30" i="3"/>
  <c r="F30" i="3"/>
  <c r="E30" i="3"/>
  <c r="D30" i="3"/>
  <c r="C30" i="3"/>
  <c r="O28" i="3"/>
  <c r="N28" i="3"/>
  <c r="M28" i="3"/>
  <c r="J28" i="3"/>
  <c r="I28" i="3"/>
  <c r="H28" i="3"/>
  <c r="G28" i="3"/>
  <c r="F28" i="3"/>
  <c r="E28" i="3"/>
  <c r="D28" i="3"/>
  <c r="C28" i="3"/>
  <c r="N25" i="3"/>
  <c r="M25" i="3"/>
  <c r="H25" i="3"/>
  <c r="F25" i="3"/>
  <c r="E25" i="3"/>
  <c r="D25" i="3"/>
  <c r="C25" i="3"/>
  <c r="O23" i="3"/>
  <c r="N23" i="3"/>
  <c r="M23" i="3"/>
  <c r="J23" i="3"/>
  <c r="I23" i="3"/>
  <c r="H23" i="3"/>
  <c r="G23" i="3"/>
  <c r="F23" i="3"/>
  <c r="E23" i="3"/>
  <c r="D23" i="3"/>
  <c r="C23" i="3"/>
  <c r="O21" i="3"/>
  <c r="N21" i="3"/>
  <c r="M21" i="3"/>
  <c r="J21" i="3"/>
  <c r="I21" i="3"/>
  <c r="H21" i="3"/>
  <c r="G21" i="3"/>
  <c r="F21" i="3"/>
  <c r="E21" i="3"/>
  <c r="D21" i="3"/>
  <c r="C21" i="3"/>
  <c r="N19" i="3"/>
  <c r="M19" i="3"/>
  <c r="I19" i="3"/>
  <c r="H19" i="3"/>
  <c r="G19" i="3"/>
  <c r="F19" i="3"/>
  <c r="E19" i="3"/>
  <c r="D19" i="3"/>
  <c r="C19" i="3"/>
  <c r="N17" i="3"/>
  <c r="M17" i="3"/>
  <c r="I17" i="3"/>
  <c r="H17" i="3"/>
  <c r="G17" i="3"/>
  <c r="F17" i="3"/>
  <c r="E17" i="3"/>
  <c r="D17" i="3"/>
  <c r="C17" i="3"/>
  <c r="N15" i="3"/>
  <c r="M15" i="3"/>
  <c r="I15" i="3"/>
  <c r="H15" i="3"/>
  <c r="D15" i="3"/>
  <c r="C15" i="3"/>
  <c r="N13" i="3"/>
  <c r="M13" i="3"/>
  <c r="I13" i="3"/>
  <c r="H13" i="3"/>
  <c r="G13" i="3"/>
  <c r="D13" i="3"/>
  <c r="C13" i="3"/>
  <c r="N11" i="3"/>
  <c r="M11" i="3"/>
  <c r="I11" i="3"/>
  <c r="H11" i="3"/>
  <c r="D11" i="3"/>
  <c r="C11" i="3"/>
  <c r="O9" i="3"/>
  <c r="N9" i="3"/>
  <c r="M9" i="3"/>
  <c r="J9" i="3"/>
  <c r="I9" i="3"/>
  <c r="H9" i="3"/>
  <c r="G9" i="3"/>
  <c r="D9" i="3"/>
  <c r="C9" i="3"/>
  <c r="J7" i="3"/>
  <c r="I7" i="3"/>
  <c r="H7" i="3"/>
  <c r="G7" i="3"/>
  <c r="D7" i="3"/>
  <c r="C7" i="3"/>
  <c r="O5" i="3"/>
  <c r="N5" i="3"/>
  <c r="M5" i="3"/>
  <c r="J5" i="3"/>
  <c r="I5" i="3"/>
  <c r="H5" i="3"/>
  <c r="G5" i="3"/>
  <c r="F5" i="3"/>
  <c r="E5" i="3"/>
  <c r="D5" i="3"/>
  <c r="C5" i="3"/>
</calcChain>
</file>

<file path=xl/sharedStrings.xml><?xml version="1.0" encoding="utf-8"?>
<sst xmlns="http://schemas.openxmlformats.org/spreadsheetml/2006/main" count="4952" uniqueCount="370">
  <si>
    <t>問１　性別</t>
  </si>
  <si>
    <t>問２　年齢</t>
  </si>
  <si>
    <t>問２　年代</t>
  </si>
  <si>
    <t>問３　居住地域（中学校区）</t>
  </si>
  <si>
    <t xml:space="preserve"> </t>
  </si>
  <si>
    <t xml:space="preserve">  調査数                      </t>
  </si>
  <si>
    <t xml:space="preserve">男性                          </t>
  </si>
  <si>
    <t xml:space="preserve">女性                          </t>
  </si>
  <si>
    <t xml:space="preserve">その他                        </t>
  </si>
  <si>
    <t xml:space="preserve">  無回答                      </t>
  </si>
  <si>
    <t xml:space="preserve">  最小値                      </t>
  </si>
  <si>
    <t xml:space="preserve">  最大値                      </t>
  </si>
  <si>
    <t xml:space="preserve">10代                          </t>
  </si>
  <si>
    <t xml:space="preserve">20代                          </t>
  </si>
  <si>
    <t xml:space="preserve">30代                          </t>
  </si>
  <si>
    <t xml:space="preserve">40代                          </t>
  </si>
  <si>
    <t xml:space="preserve">50代                          </t>
  </si>
  <si>
    <t xml:space="preserve">60代                          </t>
  </si>
  <si>
    <t xml:space="preserve">70代以上                      </t>
  </si>
  <si>
    <t xml:space="preserve">  全  体</t>
  </si>
  <si>
    <t>東中学校区</t>
  </si>
  <si>
    <t>西中学校区</t>
  </si>
  <si>
    <t>栄川中学校区</t>
  </si>
  <si>
    <t>北中学校区</t>
  </si>
  <si>
    <t>原野谷中学校区</t>
  </si>
  <si>
    <t>桜が丘中学校区</t>
  </si>
  <si>
    <t>大浜中学校区</t>
  </si>
  <si>
    <t>城東中学校区</t>
  </si>
  <si>
    <t>大須賀中学校区</t>
  </si>
  <si>
    <t>わからない</t>
  </si>
  <si>
    <t>生まれたときからずっと掛川</t>
  </si>
  <si>
    <t>市に住んでいる</t>
  </si>
  <si>
    <t>掛川市内で生まれ、市外に転</t>
  </si>
  <si>
    <t>出後、再び掛川市に転入した</t>
  </si>
  <si>
    <t>掛川市外で生まれ、掛川市に</t>
  </si>
  <si>
    <t>移り住んだ</t>
  </si>
  <si>
    <t>問２　年齢層</t>
  </si>
  <si>
    <t xml:space="preserve">若年層（10代、20代、30代）    </t>
  </si>
  <si>
    <t xml:space="preserve">中年層（40代、50代）          </t>
  </si>
  <si>
    <t xml:space="preserve">高年層（60代、70代以上）      </t>
  </si>
  <si>
    <t xml:space="preserve">東中学校区                    </t>
  </si>
  <si>
    <t xml:space="preserve">西中学校区                    </t>
  </si>
  <si>
    <t xml:space="preserve">栄川中学校区                  </t>
  </si>
  <si>
    <t xml:space="preserve">北中学校区                    </t>
  </si>
  <si>
    <t xml:space="preserve">原野谷中学校区                </t>
  </si>
  <si>
    <t xml:space="preserve">桜が丘中学校区                </t>
  </si>
  <si>
    <t xml:space="preserve">大浜中学校区                  </t>
  </si>
  <si>
    <t xml:space="preserve">城東中学校区                  </t>
  </si>
  <si>
    <t xml:space="preserve">大須賀中学校区                </t>
  </si>
  <si>
    <t xml:space="preserve">わからない                    </t>
  </si>
  <si>
    <t>問４　職業（勤務形態）</t>
  </si>
  <si>
    <t>問４　職業</t>
  </si>
  <si>
    <t xml:space="preserve">勤め人（会社員・公務員など）  </t>
  </si>
  <si>
    <t xml:space="preserve">契約社員・パート・アルバイト  </t>
  </si>
  <si>
    <t xml:space="preserve">自営業（農林漁業・商工サービス業など家族従業者を含む）      </t>
  </si>
  <si>
    <t xml:space="preserve">家事専業主婦（主夫）・家事手伝い                            </t>
  </si>
  <si>
    <t xml:space="preserve">大学生・専門学校生等          </t>
  </si>
  <si>
    <t xml:space="preserve">無職                          </t>
  </si>
  <si>
    <t xml:space="preserve">『勤め人・学生』              </t>
  </si>
  <si>
    <t>『家事専業・家事手伝い・無職』</t>
  </si>
  <si>
    <t>問５　勤務先・通学先</t>
  </si>
  <si>
    <t xml:space="preserve">掛川市内                      </t>
  </si>
  <si>
    <t xml:space="preserve">森町                          </t>
  </si>
  <si>
    <t xml:space="preserve">菊川市                        </t>
  </si>
  <si>
    <t xml:space="preserve">御前崎市                      </t>
  </si>
  <si>
    <t xml:space="preserve">袋井市                        </t>
  </si>
  <si>
    <t xml:space="preserve">磐田市                        </t>
  </si>
  <si>
    <t xml:space="preserve">浜松市                        </t>
  </si>
  <si>
    <t xml:space="preserve">静岡市                        </t>
  </si>
  <si>
    <t xml:space="preserve">県内その他                    </t>
  </si>
  <si>
    <t xml:space="preserve">県外                          </t>
  </si>
  <si>
    <t xml:space="preserve">１人                          </t>
  </si>
  <si>
    <t xml:space="preserve">２人                          </t>
  </si>
  <si>
    <t xml:space="preserve">３人                          </t>
  </si>
  <si>
    <t xml:space="preserve">４人                          </t>
  </si>
  <si>
    <t xml:space="preserve">５人                          </t>
  </si>
  <si>
    <t xml:space="preserve">６人以上                      </t>
  </si>
  <si>
    <t xml:space="preserve">単身世帯                      </t>
  </si>
  <si>
    <t xml:space="preserve">夫婦世帯                      </t>
  </si>
  <si>
    <t xml:space="preserve">二世代世帯（親と子）          </t>
  </si>
  <si>
    <t xml:space="preserve">三世代世帯（親と子と孫）      </t>
  </si>
  <si>
    <t xml:space="preserve">結婚している                  </t>
  </si>
  <si>
    <t xml:space="preserve">結婚していない                </t>
  </si>
  <si>
    <t xml:space="preserve">離別・死別                    </t>
  </si>
  <si>
    <t xml:space="preserve">いる                          </t>
  </si>
  <si>
    <t xml:space="preserve">いない                        </t>
  </si>
  <si>
    <t xml:space="preserve">持ち家（一戸建て）            </t>
  </si>
  <si>
    <t xml:space="preserve">持ち家（共同住宅）            </t>
  </si>
  <si>
    <t>公営借家（県営・市営住宅など）</t>
  </si>
  <si>
    <t xml:space="preserve">民営借家（マンション・アパートなど）                        </t>
  </si>
  <si>
    <t xml:space="preserve">社宅（会社の寮・宿舎など）    </t>
  </si>
  <si>
    <t xml:space="preserve">間借り（下宿など）            </t>
  </si>
  <si>
    <t xml:space="preserve">生まれたときからずっと掛川市に住んでいる                    </t>
  </si>
  <si>
    <t xml:space="preserve">掛川市内で生まれ、市外に転出後、再び掛川市に転入した        </t>
  </si>
  <si>
    <t xml:space="preserve">掛川市外で生まれ、掛川市に移り住んだ                        </t>
  </si>
  <si>
    <t xml:space="preserve">入っている                    </t>
  </si>
  <si>
    <t xml:space="preserve">会費は払っているが活動には参加していない                    </t>
  </si>
  <si>
    <t xml:space="preserve">入っていない                  </t>
  </si>
  <si>
    <t xml:space="preserve">加入しているかわからない      </t>
  </si>
  <si>
    <t xml:space="preserve">自転車保険に加入している      </t>
  </si>
  <si>
    <t xml:space="preserve">自転車を使用するが、加入していない                          </t>
  </si>
  <si>
    <t xml:space="preserve">自転車を使用しない            </t>
  </si>
  <si>
    <t xml:space="preserve">とても住みやすい              </t>
  </si>
  <si>
    <t xml:space="preserve">どちらかといえば住みやすい    </t>
  </si>
  <si>
    <t xml:space="preserve">どちらかといえば住みにくい    </t>
  </si>
  <si>
    <t xml:space="preserve">とても住みにくい              </t>
  </si>
  <si>
    <t xml:space="preserve">『住みやすい』                </t>
  </si>
  <si>
    <t xml:space="preserve">『住みにくい』                </t>
  </si>
  <si>
    <t xml:space="preserve">自然が豊か                    </t>
  </si>
  <si>
    <t xml:space="preserve">気候が温暖                    </t>
  </si>
  <si>
    <t xml:space="preserve">地域内のバス路線などの公共交通網が整備されている            </t>
  </si>
  <si>
    <t xml:space="preserve">新幹線の駅や高速道路のインターチェンジ、富士山静岡空港など広域交通のアクセスの便がよい    </t>
  </si>
  <si>
    <t xml:space="preserve">近所付き合いや地域のコミュニティがよい                      </t>
  </si>
  <si>
    <t xml:space="preserve">子育てや教育の環境がよい      </t>
  </si>
  <si>
    <t xml:space="preserve">医療や福祉環境が充実している  </t>
  </si>
  <si>
    <t xml:space="preserve">公民館や図書館などの公共施設が充実している                  </t>
  </si>
  <si>
    <t xml:space="preserve">買い物場所やレクリエーション施設が充実している              </t>
  </si>
  <si>
    <t xml:space="preserve">満足のできる働く場がある      </t>
  </si>
  <si>
    <t xml:space="preserve">災害の心配が少ない            </t>
  </si>
  <si>
    <t xml:space="preserve">自然が少ない                  </t>
  </si>
  <si>
    <t xml:space="preserve">気候がよくない                </t>
  </si>
  <si>
    <t xml:space="preserve">地域内のバス路線などの公共交通網が整備されていない          </t>
  </si>
  <si>
    <t xml:space="preserve">広域交通のアクセスの便がよくない                            </t>
  </si>
  <si>
    <t xml:space="preserve">近所付き合いや地域のコミュニティ活動がめんどうだ            </t>
  </si>
  <si>
    <t xml:space="preserve">子育てや教育の環境がよくない  </t>
  </si>
  <si>
    <t>医療や福祉環境が充実していない</t>
  </si>
  <si>
    <t xml:space="preserve">公民館や図書館などの公共施設が充実していない                </t>
  </si>
  <si>
    <t xml:space="preserve">買い物場所やレクリエーション施設が充実していない            </t>
  </si>
  <si>
    <t xml:space="preserve">満足のできる働く場が少ない    </t>
  </si>
  <si>
    <t xml:space="preserve">災害の心配がある              </t>
  </si>
  <si>
    <t>今のところにずっと住み続けたい</t>
  </si>
  <si>
    <t xml:space="preserve">市内の別の場所に移り住みたい  </t>
  </si>
  <si>
    <t xml:space="preserve">一度は市外に移り住みたいが、いずれは掛川市に戻ってきたい    </t>
  </si>
  <si>
    <t>掛川市に住み続けるつもりはない</t>
  </si>
  <si>
    <t xml:space="preserve">廃炉にしたほうがよい          </t>
  </si>
  <si>
    <t xml:space="preserve">停止しておいたほうがよい      </t>
  </si>
  <si>
    <t xml:space="preserve">安全が確認できれば稼働したほうがよい                        </t>
  </si>
  <si>
    <t xml:space="preserve">どちらともいえない            </t>
  </si>
  <si>
    <t xml:space="preserve">２）市民の生涯学習の拠点が整備されていること    </t>
  </si>
  <si>
    <t xml:space="preserve">満足                          </t>
  </si>
  <si>
    <t xml:space="preserve">まあ満足                      </t>
  </si>
  <si>
    <t xml:space="preserve">やや不満                      </t>
  </si>
  <si>
    <t xml:space="preserve">不満                          </t>
  </si>
  <si>
    <t>３）郷土の文化の保存と市民の文化芸術活動が振興されていること</t>
  </si>
  <si>
    <t xml:space="preserve">４）スポーツを楽しめる環境が整備されていること  </t>
  </si>
  <si>
    <t xml:space="preserve">５）家庭・地域・企業ぐるみで子育てしやすい環境が整っていること    </t>
  </si>
  <si>
    <t xml:space="preserve">６）安心して出産・子育てできる環境が整っていること    </t>
  </si>
  <si>
    <t xml:space="preserve">７）家庭・地域・職場ぐるみの健康づくりが行われていること    </t>
  </si>
  <si>
    <t xml:space="preserve">８）誰もが安心して医療を受けられる環境の整備されていること  </t>
  </si>
  <si>
    <t xml:space="preserve">９）高齢者が生き生きと暮らせる環境づくりができていること    </t>
  </si>
  <si>
    <t xml:space="preserve">11）地域社会でともに支え合う心が育まれ、様々な福祉課題が解決できていること    </t>
  </si>
  <si>
    <t xml:space="preserve">12）省エネ・省資源、再生可能エネルギーの普及が図られていること    </t>
  </si>
  <si>
    <t xml:space="preserve">13）誰もが集える身近な公園・緑地が充実していること    </t>
  </si>
  <si>
    <t>15）清流が流れ、市民が水と触れ合える環境が整備されていること</t>
  </si>
  <si>
    <t>17）安全な水を安定して供給できること</t>
  </si>
  <si>
    <t xml:space="preserve">24）自助・共助・公助による防災・減災対策を強化していること  </t>
  </si>
  <si>
    <t>25）災害に強い住宅や都市基盤施設等が整備されていること</t>
  </si>
  <si>
    <t xml:space="preserve">27）交通安全と防犯の意識向上と環境整備により、安心して住めること  </t>
  </si>
  <si>
    <t xml:space="preserve">28）人が集い、賑わいを生む中心市街地が形成されていること    </t>
  </si>
  <si>
    <t xml:space="preserve">31）定住を促進する良質な住宅や住宅地の供給と空き家対策ができていること  </t>
  </si>
  <si>
    <t xml:space="preserve">32）中山間地域の生活環境の保全と維持ができていること  </t>
  </si>
  <si>
    <t xml:space="preserve">34）歩行者も車も安全に通行できる生活道路の整備ができていること    </t>
  </si>
  <si>
    <t xml:space="preserve">35）安全確保と長寿命化に向けた道路施設の維持管理ができていること  </t>
  </si>
  <si>
    <t xml:space="preserve">37）多様性に富み個性と能力を発揮できる社会の実現ができていること  </t>
  </si>
  <si>
    <t xml:space="preserve">39）将来の債務を削減し、健全で計画的な行政経営が行われていること  </t>
  </si>
  <si>
    <t xml:space="preserve">最優先                        </t>
  </si>
  <si>
    <t xml:space="preserve">できれば優先                  </t>
  </si>
  <si>
    <t xml:space="preserve">あまり優先しない              </t>
  </si>
  <si>
    <t xml:space="preserve">優先しない                    </t>
  </si>
  <si>
    <t>１）１年間に文化・芸術鑑賞やスポーツ観戦をしたか</t>
  </si>
  <si>
    <t>２）１年間に文化・芸術活動やスポーツ活動をしたか</t>
  </si>
  <si>
    <t xml:space="preserve">両方した                      </t>
  </si>
  <si>
    <t xml:space="preserve">文化・芸術鑑賞のみした        </t>
  </si>
  <si>
    <t xml:space="preserve">スポーツ観戦のみした          </t>
  </si>
  <si>
    <t xml:space="preserve">しない                        </t>
  </si>
  <si>
    <t xml:space="preserve">『した』                      </t>
  </si>
  <si>
    <t xml:space="preserve">文化・芸術活動のみした        </t>
  </si>
  <si>
    <t xml:space="preserve">スポーツ活動のみした          </t>
  </si>
  <si>
    <t xml:space="preserve">４）生涯学習活動に参加をしているか  </t>
  </si>
  <si>
    <t xml:space="preserve">思う                          </t>
  </si>
  <si>
    <t xml:space="preserve">まあ思う                      </t>
  </si>
  <si>
    <t xml:space="preserve">あまり思わない                </t>
  </si>
  <si>
    <t xml:space="preserve">思わない                      </t>
  </si>
  <si>
    <t xml:space="preserve">『思う』                      </t>
  </si>
  <si>
    <t xml:space="preserve">『思わない』                  </t>
  </si>
  <si>
    <t xml:space="preserve">している                      </t>
  </si>
  <si>
    <t xml:space="preserve">どちらかというとしている      </t>
  </si>
  <si>
    <t xml:space="preserve">どちらかというとしていない    </t>
  </si>
  <si>
    <t xml:space="preserve">していない                    </t>
  </si>
  <si>
    <t>５）市外の人に掛川市を勧めたいと思うか</t>
  </si>
  <si>
    <t xml:space="preserve">５）市外の人に掛川市を勧めたいと思うか    </t>
  </si>
  <si>
    <t xml:space="preserve">『している』                  </t>
  </si>
  <si>
    <t xml:space="preserve">『していない』                </t>
  </si>
  <si>
    <t>６）掛川市の魅力を発信しているか</t>
  </si>
  <si>
    <t xml:space="preserve">６）掛川市の魅力を発信しているか    </t>
  </si>
  <si>
    <t xml:space="preserve">７）バスなどの公共交通サービスの利用頻度  </t>
  </si>
  <si>
    <t xml:space="preserve">少しはしている                </t>
  </si>
  <si>
    <t xml:space="preserve">あまりしていない              </t>
  </si>
  <si>
    <t xml:space="preserve">よく利用する                  </t>
  </si>
  <si>
    <t xml:space="preserve">ときどき利用する              </t>
  </si>
  <si>
    <t xml:space="preserve">ほとんど利用しない            </t>
  </si>
  <si>
    <t xml:space="preserve">利用しない                    </t>
  </si>
  <si>
    <t xml:space="preserve">『利用する』                  </t>
  </si>
  <si>
    <t xml:space="preserve">『利用しない』                </t>
  </si>
  <si>
    <t xml:space="preserve">８）バスなどの公共交通サービスは不便だと思うか  </t>
  </si>
  <si>
    <t xml:space="preserve">11）栄養バランスに気をつけて食事をしていると思うか    </t>
  </si>
  <si>
    <t xml:space="preserve">知っている                    </t>
  </si>
  <si>
    <t xml:space="preserve">少しは知っている              </t>
  </si>
  <si>
    <t xml:space="preserve">あまり知らない                </t>
  </si>
  <si>
    <t xml:space="preserve">知らない                      </t>
  </si>
  <si>
    <t xml:space="preserve">できる                        </t>
  </si>
  <si>
    <t xml:space="preserve">できない                      </t>
  </si>
  <si>
    <t xml:space="preserve">問12　掛川市の居住歴    </t>
    <phoneticPr fontId="2"/>
  </si>
  <si>
    <t xml:space="preserve">問12　掛川市の居住歴    </t>
    <phoneticPr fontId="2"/>
  </si>
  <si>
    <t>問６　同居人数</t>
    <phoneticPr fontId="2"/>
  </si>
  <si>
    <t>問７　家族構成</t>
    <phoneticPr fontId="2"/>
  </si>
  <si>
    <t>問８　未既婚の別</t>
    <phoneticPr fontId="2"/>
  </si>
  <si>
    <t xml:space="preserve">問９　同居する高校生以下の子どもはいるか  </t>
    <phoneticPr fontId="2"/>
  </si>
  <si>
    <t xml:space="preserve">問10　同居する65歳以上の人はいるか（自身含む）  </t>
    <phoneticPr fontId="2"/>
  </si>
  <si>
    <t>問11　住宅の種類</t>
    <phoneticPr fontId="2"/>
  </si>
  <si>
    <t>問12　掛川市の居住歴</t>
    <phoneticPr fontId="2"/>
  </si>
  <si>
    <t>問13　自治会加入状況</t>
    <phoneticPr fontId="2"/>
  </si>
  <si>
    <t>問15　掛川市の住みやすさ</t>
    <phoneticPr fontId="2"/>
  </si>
  <si>
    <t>問16　掛川市が住みやすいと思う理由</t>
    <phoneticPr fontId="2"/>
  </si>
  <si>
    <t>問17　掛川市が住みにくいと思う理由</t>
    <phoneticPr fontId="2"/>
  </si>
  <si>
    <t>問18　掛川市への定住意向</t>
    <phoneticPr fontId="2"/>
  </si>
  <si>
    <t>問19　浜岡原子力発電所の今後についての考え</t>
    <phoneticPr fontId="2"/>
  </si>
  <si>
    <t>問20　40の個別施策　満足度</t>
    <phoneticPr fontId="2"/>
  </si>
  <si>
    <t xml:space="preserve">18）みんなが働ける雇用・就業の環境が整っていること    </t>
    <rPh sb="7" eb="8">
      <t>ハタラ</t>
    </rPh>
    <rPh sb="10" eb="12">
      <t>コヨウ</t>
    </rPh>
    <rPh sb="13" eb="15">
      <t>シュウギョウ</t>
    </rPh>
    <rPh sb="16" eb="18">
      <t>カンキョウ</t>
    </rPh>
    <rPh sb="19" eb="20">
      <t>トトノ</t>
    </rPh>
    <phoneticPr fontId="2"/>
  </si>
  <si>
    <t xml:space="preserve">19）掛川にしごとをつくり、商工業が更なる発展をしていること </t>
    <rPh sb="3" eb="5">
      <t>カケガワ</t>
    </rPh>
    <rPh sb="14" eb="17">
      <t>ショウコウギョウ</t>
    </rPh>
    <rPh sb="18" eb="19">
      <t>サラ</t>
    </rPh>
    <rPh sb="21" eb="23">
      <t>ハッテン</t>
    </rPh>
    <phoneticPr fontId="2"/>
  </si>
  <si>
    <t xml:space="preserve">20）多様な担い手による力強い農業経営が営まれていること    </t>
    <rPh sb="3" eb="5">
      <t>タヨウ</t>
    </rPh>
    <rPh sb="6" eb="7">
      <t>ニナ</t>
    </rPh>
    <rPh sb="8" eb="9">
      <t>テ</t>
    </rPh>
    <rPh sb="12" eb="14">
      <t>チカラヅヨ</t>
    </rPh>
    <rPh sb="15" eb="19">
      <t>ノウギョウケイエイ</t>
    </rPh>
    <rPh sb="20" eb="21">
      <t>イトナ</t>
    </rPh>
    <phoneticPr fontId="2"/>
  </si>
  <si>
    <t>30）日常の移動が制約される交通弱者の移動手段が確保されていること</t>
    <rPh sb="3" eb="5">
      <t>ニチジョウ</t>
    </rPh>
    <rPh sb="6" eb="8">
      <t>イドウ</t>
    </rPh>
    <rPh sb="9" eb="11">
      <t>セイヤク</t>
    </rPh>
    <rPh sb="14" eb="16">
      <t>コウツウ</t>
    </rPh>
    <rPh sb="16" eb="18">
      <t>ジャクシャ</t>
    </rPh>
    <rPh sb="19" eb="23">
      <t>イドウシュダン</t>
    </rPh>
    <rPh sb="24" eb="26">
      <t>カクホ</t>
    </rPh>
    <phoneticPr fontId="2"/>
  </si>
  <si>
    <t>問20　40の個別施策　優先度</t>
    <rPh sb="12" eb="15">
      <t>ユウセンド</t>
    </rPh>
    <phoneticPr fontId="2"/>
  </si>
  <si>
    <t>18）みんなが働ける雇用・就業の環境が整っていること</t>
    <rPh sb="7" eb="8">
      <t>ハタラ</t>
    </rPh>
    <rPh sb="10" eb="12">
      <t>コヨウ</t>
    </rPh>
    <rPh sb="13" eb="15">
      <t>シュウギョウ</t>
    </rPh>
    <rPh sb="16" eb="18">
      <t>カンキョウ</t>
    </rPh>
    <rPh sb="19" eb="20">
      <t>トトノ</t>
    </rPh>
    <phoneticPr fontId="2"/>
  </si>
  <si>
    <t>19）掛川にしごとをつくり、商工業が更なる発展をしていること</t>
    <rPh sb="3" eb="5">
      <t>カケガワ</t>
    </rPh>
    <rPh sb="14" eb="17">
      <t>ショウコウギョウ</t>
    </rPh>
    <rPh sb="18" eb="19">
      <t>サラ</t>
    </rPh>
    <rPh sb="21" eb="23">
      <t>ハッテン</t>
    </rPh>
    <phoneticPr fontId="2"/>
  </si>
  <si>
    <t xml:space="preserve">20）多様な担い手による力強い農業経営が営まれていること   </t>
    <rPh sb="3" eb="5">
      <t>タヨウ</t>
    </rPh>
    <rPh sb="6" eb="7">
      <t>ニナ</t>
    </rPh>
    <rPh sb="8" eb="9">
      <t>テ</t>
    </rPh>
    <rPh sb="12" eb="14">
      <t>チカラヅヨ</t>
    </rPh>
    <rPh sb="15" eb="17">
      <t>ノウギョウ</t>
    </rPh>
    <rPh sb="17" eb="19">
      <t>ケイエイ</t>
    </rPh>
    <rPh sb="20" eb="21">
      <t>イトナ</t>
    </rPh>
    <phoneticPr fontId="2"/>
  </si>
  <si>
    <t>問21　自身のことや掛川市の現状について</t>
    <phoneticPr fontId="2"/>
  </si>
  <si>
    <t xml:space="preserve">問12　掛川市の居住歴    </t>
    <phoneticPr fontId="2"/>
  </si>
  <si>
    <t>14）掛川市は子育ての環境整備が充実しているまちだと思うか</t>
    <phoneticPr fontId="2"/>
  </si>
  <si>
    <t xml:space="preserve">16）地域の子どもたちが心身ともに健全に成長していると思うか  </t>
    <phoneticPr fontId="2"/>
  </si>
  <si>
    <t>28）掛川市の景観は良好だと思うか</t>
    <phoneticPr fontId="2"/>
  </si>
  <si>
    <t>17）居住地域は信頼し、助け合える環境になっていると思うか</t>
    <phoneticPr fontId="2"/>
  </si>
  <si>
    <t>19）家庭・地域・職場などあらゆる場面で、男女共同参画が進んでいると思うか</t>
    <phoneticPr fontId="2"/>
  </si>
  <si>
    <t xml:space="preserve">26）インターネットを利用できるか    </t>
    <phoneticPr fontId="2"/>
  </si>
  <si>
    <t>24）｢ 協働のまちづくり｣ を進めていることを知っているか</t>
    <phoneticPr fontId="2"/>
  </si>
  <si>
    <t>21）災害に備えて非常持ち出し品を準備しているか</t>
    <phoneticPr fontId="2"/>
  </si>
  <si>
    <t>している</t>
    <phoneticPr fontId="2"/>
  </si>
  <si>
    <t>していない</t>
    <phoneticPr fontId="2"/>
  </si>
  <si>
    <t>受けている</t>
    <rPh sb="0" eb="1">
      <t>ウ</t>
    </rPh>
    <phoneticPr fontId="2"/>
  </si>
  <si>
    <t>受けていない</t>
    <rPh sb="0" eb="1">
      <t>ウ</t>
    </rPh>
    <phoneticPr fontId="2"/>
  </si>
  <si>
    <t>テレビなどのメディア</t>
    <phoneticPr fontId="2"/>
  </si>
  <si>
    <t>広報かけがわ</t>
    <rPh sb="0" eb="2">
      <t>コウホウ</t>
    </rPh>
    <phoneticPr fontId="2"/>
  </si>
  <si>
    <t>掛川市ホームページ</t>
    <rPh sb="0" eb="3">
      <t>カケガワシ</t>
    </rPh>
    <phoneticPr fontId="2"/>
  </si>
  <si>
    <t>SNS</t>
    <phoneticPr fontId="2"/>
  </si>
  <si>
    <t>その他</t>
    <rPh sb="2" eb="3">
      <t>タ</t>
    </rPh>
    <phoneticPr fontId="2"/>
  </si>
  <si>
    <t>所有している</t>
    <rPh sb="0" eb="2">
      <t>ショユウ</t>
    </rPh>
    <phoneticPr fontId="2"/>
  </si>
  <si>
    <t>所有していない</t>
    <rPh sb="0" eb="2">
      <t>ショユウ</t>
    </rPh>
    <phoneticPr fontId="2"/>
  </si>
  <si>
    <t>食</t>
    <rPh sb="0" eb="1">
      <t>ショク</t>
    </rPh>
    <phoneticPr fontId="2"/>
  </si>
  <si>
    <t>歴史文化</t>
    <rPh sb="0" eb="2">
      <t>レキシ</t>
    </rPh>
    <rPh sb="2" eb="4">
      <t>ブンカ</t>
    </rPh>
    <phoneticPr fontId="2"/>
  </si>
  <si>
    <t>自然</t>
    <rPh sb="0" eb="2">
      <t>シゼン</t>
    </rPh>
    <phoneticPr fontId="2"/>
  </si>
  <si>
    <t>紙面</t>
    <rPh sb="0" eb="2">
      <t>シメン</t>
    </rPh>
    <phoneticPr fontId="2"/>
  </si>
  <si>
    <t>掛川市ホームページ等の電子媒体</t>
    <rPh sb="0" eb="3">
      <t>カケガワシ</t>
    </rPh>
    <rPh sb="9" eb="10">
      <t>ナド</t>
    </rPh>
    <rPh sb="11" eb="15">
      <t>デンシバイタイ</t>
    </rPh>
    <phoneticPr fontId="2"/>
  </si>
  <si>
    <t xml:space="preserve">  平 均                      </t>
    <phoneticPr fontId="2"/>
  </si>
  <si>
    <t>10）障がいのある方の幸せな暮らしの支援が充実していること</t>
    <rPh sb="9" eb="10">
      <t>カタ</t>
    </rPh>
    <rPh sb="11" eb="12">
      <t>シアワ</t>
    </rPh>
    <rPh sb="14" eb="15">
      <t>ク</t>
    </rPh>
    <rPh sb="18" eb="20">
      <t>シエン</t>
    </rPh>
    <rPh sb="21" eb="23">
      <t>ジュウジツ</t>
    </rPh>
    <phoneticPr fontId="2"/>
  </si>
  <si>
    <t>『知っている』</t>
    <rPh sb="1" eb="2">
      <t>シ</t>
    </rPh>
    <phoneticPr fontId="2"/>
  </si>
  <si>
    <t>『知らない』</t>
    <rPh sb="1" eb="2">
      <t>シ</t>
    </rPh>
    <phoneticPr fontId="2"/>
  </si>
  <si>
    <t>おいしい「掛川茶」を楽しめる環境が確保されていること</t>
  </si>
  <si>
    <t>21）安定した農家所得のもとに新たな「掛川茶」のブランド化がなされ、</t>
    <rPh sb="3" eb="5">
      <t>アンテイ</t>
    </rPh>
    <rPh sb="7" eb="9">
      <t>ノウカ</t>
    </rPh>
    <rPh sb="9" eb="11">
      <t>ショトク</t>
    </rPh>
    <rPh sb="15" eb="16">
      <t>アラ</t>
    </rPh>
    <rPh sb="19" eb="22">
      <t>カケガワチャ</t>
    </rPh>
    <rPh sb="28" eb="29">
      <t>カ</t>
    </rPh>
    <phoneticPr fontId="2"/>
  </si>
  <si>
    <t>26）消防救急体制の充実により、市民の生命、</t>
    <phoneticPr fontId="2"/>
  </si>
  <si>
    <t>身体及び財産への被害を最小限に食い止める環境が整っていること</t>
  </si>
  <si>
    <t>29）市街地から郊外の農村集落まで、地域それぞれの特性が生かされた</t>
    <phoneticPr fontId="2"/>
  </si>
  <si>
    <t>快適な居住環境で市民が暮らしていること</t>
  </si>
  <si>
    <t>33）渋滞の無い快適な道路交通が確保され、人・もの・</t>
    <phoneticPr fontId="2"/>
  </si>
  <si>
    <t xml:space="preserve">情報が活発に行き来していること    </t>
  </si>
  <si>
    <t xml:space="preserve">38）公共的な活動が、地区、市民、企業、行政など、  </t>
    <phoneticPr fontId="2"/>
  </si>
  <si>
    <t>自立した多様な担い手によって支えられていること</t>
  </si>
  <si>
    <t>40）人にやさしいデジタル化が推進され、ヒト、モノ、コト、</t>
    <rPh sb="3" eb="4">
      <t>ヒト</t>
    </rPh>
    <rPh sb="13" eb="14">
      <t>カ</t>
    </rPh>
    <rPh sb="15" eb="17">
      <t>スイシン</t>
    </rPh>
    <phoneticPr fontId="2"/>
  </si>
  <si>
    <t>情報がつながる便利なまちになっていること</t>
  </si>
  <si>
    <t>子どもの育成ができていること</t>
  </si>
  <si>
    <t>１）市民総ぐるみで取り組む心豊かにたくましく生きる</t>
    <phoneticPr fontId="2"/>
  </si>
  <si>
    <t>21）安定した農家所得のもとに新たな「掛川茶」のブランド化がなされ、</t>
    <rPh sb="3" eb="5">
      <t>アンテイ</t>
    </rPh>
    <rPh sb="7" eb="11">
      <t>ノウカショトク</t>
    </rPh>
    <rPh sb="15" eb="16">
      <t>アラ</t>
    </rPh>
    <rPh sb="19" eb="22">
      <t>カケガワチャ</t>
    </rPh>
    <rPh sb="28" eb="29">
      <t>カ</t>
    </rPh>
    <phoneticPr fontId="2"/>
  </si>
  <si>
    <t>観光の推進が行われていること</t>
  </si>
  <si>
    <t>22）地域資源を活かした体験交流や地域をまたいだ</t>
    <rPh sb="3" eb="7">
      <t>チイキシゲン</t>
    </rPh>
    <rPh sb="8" eb="9">
      <t>イ</t>
    </rPh>
    <rPh sb="12" eb="16">
      <t>タイケンコウリュウ</t>
    </rPh>
    <rPh sb="17" eb="19">
      <t>チイキ</t>
    </rPh>
    <phoneticPr fontId="2"/>
  </si>
  <si>
    <t>財産への被害を最小限に食い止める環境が整っていること</t>
  </si>
  <si>
    <t>26）消防救急体制の充実により、市民の生命、身体及び</t>
    <phoneticPr fontId="2"/>
  </si>
  <si>
    <t>29）市街地から郊外の農村集落まで、地域それぞれの特性が生かされた</t>
    <phoneticPr fontId="2"/>
  </si>
  <si>
    <t>38）公共的な活動が、地区、市民、企業、行政など、</t>
    <phoneticPr fontId="2"/>
  </si>
  <si>
    <t xml:space="preserve">自立した多様な担い手によって支えられていること  </t>
  </si>
  <si>
    <t>スポーツ観戦をしたか</t>
  </si>
  <si>
    <t>１）１年間に文化・芸術鑑賞や</t>
    <phoneticPr fontId="2"/>
  </si>
  <si>
    <t>２）１年間に文化・芸術活動や</t>
    <phoneticPr fontId="2"/>
  </si>
  <si>
    <t>スポーツ活動をしたか</t>
  </si>
  <si>
    <t>34）「広報かけがわ」をどちらの方法で</t>
    <rPh sb="4" eb="6">
      <t>コウホウ</t>
    </rPh>
    <rPh sb="16" eb="18">
      <t>ホウホウ</t>
    </rPh>
    <phoneticPr fontId="2"/>
  </si>
  <si>
    <t>31）スマートフォンまたは</t>
    <phoneticPr fontId="2"/>
  </si>
  <si>
    <t>30）何らかの健診を</t>
    <rPh sb="3" eb="4">
      <t>ナン</t>
    </rPh>
    <rPh sb="7" eb="9">
      <t>ケンシン</t>
    </rPh>
    <phoneticPr fontId="2"/>
  </si>
  <si>
    <t>27）住宅・商業・農業・工業などが</t>
    <rPh sb="3" eb="5">
      <t>ジュウタク</t>
    </rPh>
    <rPh sb="6" eb="8">
      <t>ショウギョウ</t>
    </rPh>
    <rPh sb="9" eb="11">
      <t>ノウギョウ</t>
    </rPh>
    <rPh sb="12" eb="14">
      <t>コウギョウ</t>
    </rPh>
    <phoneticPr fontId="2"/>
  </si>
  <si>
    <t>バランス良く配置されているまちだと思うか</t>
    <phoneticPr fontId="2"/>
  </si>
  <si>
    <t>バランス良く配置されているまちだと思うか</t>
    <phoneticPr fontId="2"/>
  </si>
  <si>
    <t>29）自分や家族の健康管理が大切だと思うか</t>
    <rPh sb="3" eb="5">
      <t>ジブン</t>
    </rPh>
    <rPh sb="6" eb="8">
      <t>カゾク</t>
    </rPh>
    <rPh sb="9" eb="13">
      <t>ケンコウカンリ</t>
    </rPh>
    <rPh sb="14" eb="16">
      <t>タイセツ</t>
    </rPh>
    <rPh sb="18" eb="19">
      <t>オモ</t>
    </rPh>
    <phoneticPr fontId="2"/>
  </si>
  <si>
    <t>33）掛川市の魅力的な観光資源は何だと思うか</t>
    <rPh sb="3" eb="6">
      <t>カケガワシ</t>
    </rPh>
    <rPh sb="7" eb="10">
      <t>ミリョクテキ</t>
    </rPh>
    <rPh sb="11" eb="15">
      <t>カンコウシゲン</t>
    </rPh>
    <rPh sb="16" eb="17">
      <t>ナン</t>
    </rPh>
    <rPh sb="19" eb="20">
      <t>オモ</t>
    </rPh>
    <phoneticPr fontId="2"/>
  </si>
  <si>
    <t xml:space="preserve">情報を得られていると思うか  </t>
  </si>
  <si>
    <t>25）「広報かけがわ」で必要な市の</t>
    <phoneticPr fontId="2"/>
  </si>
  <si>
    <t>25）「広報かけがわ」で必要な市の</t>
    <phoneticPr fontId="2"/>
  </si>
  <si>
    <t>知っているか</t>
  </si>
  <si>
    <t>22）消防団員が地域のため活動していることを</t>
    <phoneticPr fontId="2"/>
  </si>
  <si>
    <t>22）消防団員が地域のため活動</t>
    <phoneticPr fontId="2"/>
  </si>
  <si>
    <t>していることを知っているか</t>
    <phoneticPr fontId="2"/>
  </si>
  <si>
    <t>23）自宅に住宅用火災警報器を</t>
    <phoneticPr fontId="2"/>
  </si>
  <si>
    <t>設置しているか</t>
  </si>
  <si>
    <t xml:space="preserve">保たれていると思うか  </t>
  </si>
  <si>
    <t>18）居住地域は清潔できれいな生活環境が</t>
    <phoneticPr fontId="2"/>
  </si>
  <si>
    <t>20）家庭の避難計画を作成</t>
    <phoneticPr fontId="2"/>
  </si>
  <si>
    <t xml:space="preserve">（相談）しているか </t>
  </si>
  <si>
    <t>コト、情報がつながる便利なまちになっていること</t>
    <phoneticPr fontId="2"/>
  </si>
  <si>
    <t>40）人にやさしいデジタル化が推進され、ヒト、モノ、</t>
    <rPh sb="3" eb="4">
      <t>ヒト</t>
    </rPh>
    <rPh sb="13" eb="14">
      <t>カ</t>
    </rPh>
    <rPh sb="15" eb="17">
      <t>スイシン</t>
    </rPh>
    <phoneticPr fontId="2"/>
  </si>
  <si>
    <t>男女共同参画が進んでいると思うか</t>
    <phoneticPr fontId="2"/>
  </si>
  <si>
    <t>19）家庭・地域・職場などあらゆる場面で、</t>
    <rPh sb="17" eb="19">
      <t>バメン</t>
    </rPh>
    <phoneticPr fontId="2"/>
  </si>
  <si>
    <t>助け合える環境になっていると思うか</t>
  </si>
  <si>
    <t>17）居住地域は信頼し、</t>
    <phoneticPr fontId="2"/>
  </si>
  <si>
    <t xml:space="preserve">健全に成長していると思うか  </t>
  </si>
  <si>
    <t>16）地域の子どもたちが心身ともに</t>
    <phoneticPr fontId="2"/>
  </si>
  <si>
    <t>15）掛川市は子育て家族への経済的負担を</t>
    <phoneticPr fontId="2"/>
  </si>
  <si>
    <t>軽減する制度が充実していると思うか</t>
  </si>
  <si>
    <t>15）掛川市は子育て家族への経済的負担を</t>
    <phoneticPr fontId="2"/>
  </si>
  <si>
    <t>13）掛川市は、安心して子どもを生み</t>
    <rPh sb="8" eb="10">
      <t>アンシン</t>
    </rPh>
    <rPh sb="12" eb="13">
      <t>コ</t>
    </rPh>
    <rPh sb="16" eb="17">
      <t>ウ</t>
    </rPh>
    <phoneticPr fontId="2"/>
  </si>
  <si>
    <t>14）掛川市は子育ての環境整備が</t>
    <phoneticPr fontId="2"/>
  </si>
  <si>
    <t>充実しているまちだと思うか</t>
  </si>
  <si>
    <t>12）健康で生きがいをもった人生を</t>
    <phoneticPr fontId="2"/>
  </si>
  <si>
    <t xml:space="preserve">送れていると思うか    </t>
  </si>
  <si>
    <t>10）週１回以上スポーツや</t>
    <phoneticPr fontId="2"/>
  </si>
  <si>
    <t xml:space="preserve">レクリエーションをしているか  </t>
  </si>
  <si>
    <t>９）昨年と比べて、バスなどの</t>
    <phoneticPr fontId="2"/>
  </si>
  <si>
    <t>公共交通サービスの利用が便利になったと思うか</t>
  </si>
  <si>
    <t>９）昨年と比べて、バスなどの</t>
    <phoneticPr fontId="2"/>
  </si>
  <si>
    <t xml:space="preserve">不便だと思うか  </t>
  </si>
  <si>
    <t>８）バスなどの公共交通サービスは</t>
    <phoneticPr fontId="2"/>
  </si>
  <si>
    <t xml:space="preserve">３）郷土の歴史や文化に誇りと </t>
    <phoneticPr fontId="2"/>
  </si>
  <si>
    <t xml:space="preserve">愛着を持っていると思うか </t>
  </si>
  <si>
    <t>４）生涯学習活動に</t>
    <phoneticPr fontId="2"/>
  </si>
  <si>
    <t xml:space="preserve">参加をしているか  </t>
  </si>
  <si>
    <t>３）郷土の歴史や文化に誇りと</t>
    <phoneticPr fontId="2"/>
  </si>
  <si>
    <t xml:space="preserve">愛着を持っていると思うか  </t>
    <phoneticPr fontId="2"/>
  </si>
  <si>
    <t>異なる文化をもつ人々が共生していること</t>
  </si>
  <si>
    <t xml:space="preserve">36）外国人市民と日本人市民が、相互に理解を深め、 </t>
    <phoneticPr fontId="2"/>
  </si>
  <si>
    <t>33）渋滞の無い快適な道路交通が確保され、人・もの・情報が</t>
    <phoneticPr fontId="2"/>
  </si>
  <si>
    <t xml:space="preserve">活発に行き来していること    </t>
  </si>
  <si>
    <t xml:space="preserve">できていること    </t>
  </si>
  <si>
    <t xml:space="preserve">34）歩行者も車も安全に通行できる生活道路の整備が  </t>
    <phoneticPr fontId="2"/>
  </si>
  <si>
    <t>確保されていること</t>
  </si>
  <si>
    <t>30）日常の移動が制約される交通弱者の移動手段が</t>
    <rPh sb="3" eb="5">
      <t>ニチジョウ</t>
    </rPh>
    <rPh sb="6" eb="8">
      <t>イドウ</t>
    </rPh>
    <rPh sb="9" eb="11">
      <t>セイヤク</t>
    </rPh>
    <rPh sb="14" eb="18">
      <t>コウツウジャクシャ</t>
    </rPh>
    <rPh sb="19" eb="21">
      <t>イドウ</t>
    </rPh>
    <rPh sb="21" eb="23">
      <t>シュダン</t>
    </rPh>
    <phoneticPr fontId="2"/>
  </si>
  <si>
    <t>移住・定住の促進がされていること</t>
  </si>
  <si>
    <t>23）市民総ぐるみびよるシティプロモーションと</t>
    <rPh sb="3" eb="5">
      <t>シミン</t>
    </rPh>
    <rPh sb="5" eb="6">
      <t>ソウ</t>
    </rPh>
    <phoneticPr fontId="2"/>
  </si>
  <si>
    <t>16）市民一人ひとりが互いにマナーを守り、</t>
    <phoneticPr fontId="2"/>
  </si>
  <si>
    <t xml:space="preserve">快適に暮らせる生活環境が確保されていること  </t>
  </si>
  <si>
    <t>多面的な活用ができていること</t>
  </si>
  <si>
    <t>14）美しい森林や海岸等の保全と防災機能などの</t>
    <phoneticPr fontId="2"/>
  </si>
  <si>
    <t>36）外国人市民と日本人市民が、相互に理解を深め、</t>
    <phoneticPr fontId="2"/>
  </si>
  <si>
    <t xml:space="preserve">異なる文化をもつ人々が共生していること    </t>
  </si>
  <si>
    <t xml:space="preserve">23）市民総ぐるみによるシティプロモーションと    </t>
    <rPh sb="3" eb="5">
      <t>シミン</t>
    </rPh>
    <rPh sb="5" eb="6">
      <t>ソウ</t>
    </rPh>
    <phoneticPr fontId="2"/>
  </si>
  <si>
    <t>22）地域資源を活かした体験交流や地域をまたいだ</t>
    <rPh sb="3" eb="5">
      <t>チイキ</t>
    </rPh>
    <rPh sb="5" eb="7">
      <t>シゲン</t>
    </rPh>
    <rPh sb="8" eb="9">
      <t>イ</t>
    </rPh>
    <rPh sb="12" eb="14">
      <t>タイケン</t>
    </rPh>
    <rPh sb="14" eb="16">
      <t>コウリュウ</t>
    </rPh>
    <rPh sb="17" eb="19">
      <t>チイキ</t>
    </rPh>
    <phoneticPr fontId="2"/>
  </si>
  <si>
    <t>１）市民総ぐるみで取り組む心豊かにたくましく生きる</t>
    <phoneticPr fontId="2"/>
  </si>
  <si>
    <t>加入状況</t>
  </si>
  <si>
    <t>問14　自転車保険（賠償責任保険）の</t>
    <phoneticPr fontId="2"/>
  </si>
  <si>
    <t>13）掛川市は、安心して子どもを生み育てられるまちだと思うか</t>
    <rPh sb="8" eb="10">
      <t>アンシン</t>
    </rPh>
    <rPh sb="12" eb="13">
      <t>コ</t>
    </rPh>
    <rPh sb="16" eb="17">
      <t>ウ</t>
    </rPh>
    <rPh sb="18" eb="19">
      <t>ソダ</t>
    </rPh>
    <rPh sb="27" eb="28">
      <t>オモ</t>
    </rPh>
    <phoneticPr fontId="2"/>
  </si>
  <si>
    <t>育てられるまちだと思うか</t>
    <phoneticPr fontId="2"/>
  </si>
  <si>
    <t>年1回以上受けているか</t>
    <phoneticPr fontId="2"/>
  </si>
  <si>
    <t>タブレット端末を所有しているか</t>
    <phoneticPr fontId="2"/>
  </si>
  <si>
    <t>32）観光（イベント）情報をどこから得ているか</t>
    <rPh sb="3" eb="5">
      <t>カンコウ</t>
    </rPh>
    <rPh sb="11" eb="13">
      <t>ジョウホウ</t>
    </rPh>
    <rPh sb="18" eb="19">
      <t>エ</t>
    </rPh>
    <phoneticPr fontId="2"/>
  </si>
  <si>
    <t>閲覧したいか</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</si>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</sst>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_);[Red]\(0.00\)"/>
  </numFmts>
  <fonts count="5" x14ac:knownFonts="1">
    <font>
      <sz val="11"/>
      <color theme="1"/>
      <name val="ＭＳ Ｐゴシック"/>
      <family val="2"/>
      <charset val="128"/>
      <scheme val="minor"/>
    </font>
    <font>
      <sz val="9"/>
      <color theme="1"/>
      <name val="ＭＳ 明朝"/>
      <family val="1"/>
      <charset val="128"/>
    </font>
    <font>
      <sz val="6"/>
      <name val="ＭＳ Ｐゴシック"/>
      <family val="2"/>
      <charset val="128"/>
      <scheme val="minor"/>
    </font>
    <font>
      <sz val="7"/>
      <color theme="1"/>
      <name val="ＭＳ 明朝"/>
      <family val="1"/>
      <charset val="128"/>
    </font>
    <font>
      <sz val="11"/>
      <color theme="1"/>
      <name val="ＭＳ Ｐゴシック"/>
      <family val="2"/>
      <charset val="128"/>
      <scheme val="minor"/>
    </font>
  </fonts>
  <fills count="2">
    <fill>
      <patternFill patternType="none"/>
    </fill>
    <fill>
      <patternFill patternType="gray125"/>
    </fill>
  </fills>
  <borders count="19">
    <border>
      <left/>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50">
    <xf numFmtId="0" fontId="0" fillId="0" borderId="0" xfId="0">
      <alignment vertical="center"/>
    </xf>
    <xf numFmtId="0" fontId="1" fillId="0" borderId="0" xfId="0" applyFont="1">
      <alignment vertical="center"/>
    </xf>
    <xf numFmtId="0" fontId="1" fillId="0" borderId="0" xfId="0" applyFont="1" applyAlignment="1">
      <alignment vertical="top" textRotation="255" wrapText="1"/>
    </xf>
    <xf numFmtId="0" fontId="1" fillId="0" borderId="2" xfId="0" applyFont="1" applyBorder="1">
      <alignment vertical="center"/>
    </xf>
    <xf numFmtId="0" fontId="1" fillId="0" borderId="3" xfId="0" applyFont="1" applyBorder="1">
      <alignment vertical="center"/>
    </xf>
    <xf numFmtId="0" fontId="1" fillId="0" borderId="1" xfId="0" applyFont="1" applyBorder="1">
      <alignment vertical="center"/>
    </xf>
    <xf numFmtId="0" fontId="1" fillId="0" borderId="6" xfId="0" applyFont="1" applyBorder="1" applyAlignment="1">
      <alignment vertical="top" textRotation="255" wrapText="1"/>
    </xf>
    <xf numFmtId="0" fontId="1" fillId="0" borderId="7" xfId="0" applyFont="1" applyBorder="1" applyAlignment="1">
      <alignment vertical="top" textRotation="255" wrapText="1"/>
    </xf>
    <xf numFmtId="0" fontId="1" fillId="0" borderId="10" xfId="0" applyFont="1" applyBorder="1" applyAlignment="1">
      <alignment vertical="top" textRotation="255" wrapText="1"/>
    </xf>
    <xf numFmtId="0" fontId="1" fillId="0" borderId="6" xfId="0" applyFont="1" applyBorder="1">
      <alignment vertical="center"/>
    </xf>
    <xf numFmtId="0" fontId="1" fillId="0" borderId="7" xfId="0" applyFont="1" applyBorder="1">
      <alignment vertical="center"/>
    </xf>
    <xf numFmtId="0" fontId="1" fillId="0" borderId="10" xfId="0" applyFont="1" applyBorder="1">
      <alignment vertical="center"/>
    </xf>
    <xf numFmtId="0" fontId="1" fillId="0" borderId="0" xfId="0" applyFont="1" applyBorder="1">
      <alignment vertical="center"/>
    </xf>
    <xf numFmtId="0" fontId="1" fillId="0" borderId="14" xfId="0" applyFont="1" applyBorder="1" applyAlignment="1">
      <alignment vertical="top" textRotation="255" wrapText="1"/>
    </xf>
    <xf numFmtId="0" fontId="1" fillId="0" borderId="15" xfId="0" applyFont="1" applyBorder="1">
      <alignment vertical="center"/>
    </xf>
    <xf numFmtId="0" fontId="1" fillId="0" borderId="14" xfId="0" applyFont="1" applyBorder="1">
      <alignment vertical="center"/>
    </xf>
    <xf numFmtId="0" fontId="3" fillId="0" borderId="0" xfId="0" applyFont="1">
      <alignment vertical="center"/>
    </xf>
    <xf numFmtId="176" fontId="1" fillId="0" borderId="13" xfId="1" applyNumberFormat="1" applyFont="1" applyBorder="1">
      <alignment vertical="center"/>
    </xf>
    <xf numFmtId="176" fontId="1" fillId="0" borderId="4" xfId="1" applyNumberFormat="1" applyFont="1" applyBorder="1">
      <alignment vertical="center"/>
    </xf>
    <xf numFmtId="176" fontId="1" fillId="0" borderId="11" xfId="1" applyNumberFormat="1" applyFont="1" applyBorder="1">
      <alignment vertical="center"/>
    </xf>
    <xf numFmtId="176" fontId="1" fillId="0" borderId="0" xfId="1" applyNumberFormat="1" applyFont="1">
      <alignment vertical="center"/>
    </xf>
    <xf numFmtId="176" fontId="1" fillId="0" borderId="5" xfId="1" applyNumberFormat="1" applyFont="1" applyBorder="1">
      <alignment vertical="center"/>
    </xf>
    <xf numFmtId="176" fontId="1" fillId="0" borderId="0" xfId="1" applyNumberFormat="1" applyFont="1" applyAlignment="1">
      <alignment vertical="top" textRotation="255" wrapText="1"/>
    </xf>
    <xf numFmtId="176" fontId="1" fillId="0" borderId="8" xfId="1" applyNumberFormat="1" applyFont="1" applyBorder="1">
      <alignment vertical="center"/>
    </xf>
    <xf numFmtId="176" fontId="1" fillId="0" borderId="9" xfId="1" applyNumberFormat="1" applyFont="1" applyBorder="1">
      <alignment vertical="center"/>
    </xf>
    <xf numFmtId="176" fontId="1" fillId="0" borderId="12" xfId="1" applyNumberFormat="1" applyFont="1" applyBorder="1">
      <alignment vertical="center"/>
    </xf>
    <xf numFmtId="176" fontId="1" fillId="0" borderId="16" xfId="1" applyNumberFormat="1" applyFont="1" applyBorder="1">
      <alignment vertical="center"/>
    </xf>
    <xf numFmtId="176" fontId="1" fillId="0" borderId="17" xfId="1" applyNumberFormat="1" applyFont="1" applyBorder="1">
      <alignment vertical="center"/>
    </xf>
    <xf numFmtId="177" fontId="1" fillId="0" borderId="1" xfId="0" applyNumberFormat="1" applyFont="1" applyBorder="1">
      <alignment vertical="center"/>
    </xf>
    <xf numFmtId="177" fontId="1" fillId="0" borderId="4" xfId="1" applyNumberFormat="1" applyFont="1" applyBorder="1">
      <alignment vertical="center"/>
    </xf>
    <xf numFmtId="176" fontId="1" fillId="0" borderId="18" xfId="1" applyNumberFormat="1" applyFont="1" applyBorder="1">
      <alignment vertical="center"/>
    </xf>
    <xf numFmtId="177" fontId="1" fillId="0" borderId="1" xfId="0" applyNumberFormat="1" applyFont="1" applyBorder="1" applyAlignment="1">
      <alignment horizontal="right" vertical="center"/>
    </xf>
    <xf numFmtId="177" fontId="1" fillId="0" borderId="9" xfId="1" applyNumberFormat="1" applyFont="1" applyBorder="1">
      <alignment vertical="center"/>
    </xf>
    <xf numFmtId="177" fontId="1" fillId="0" borderId="0" xfId="0" applyNumberFormat="1" applyFont="1">
      <alignment vertical="center"/>
    </xf>
    <xf numFmtId="177" fontId="1" fillId="0" borderId="7" xfId="0" applyNumberFormat="1" applyFont="1" applyBorder="1">
      <alignment vertical="center"/>
    </xf>
    <xf numFmtId="177" fontId="1" fillId="0" borderId="7" xfId="0" applyNumberFormat="1" applyFont="1" applyBorder="1" applyAlignment="1">
      <alignment vertical="top" textRotation="255" wrapText="1"/>
    </xf>
    <xf numFmtId="0" fontId="1" fillId="0" borderId="1" xfId="0" applyFont="1" applyBorder="1" applyAlignment="1">
      <alignment horizontal="center" vertical="center"/>
    </xf>
    <xf numFmtId="176" fontId="1" fillId="0" borderId="4" xfId="1" applyNumberFormat="1" applyFont="1" applyBorder="1" applyAlignment="1">
      <alignment horizontal="center" vertical="center"/>
    </xf>
    <xf numFmtId="176" fontId="1" fillId="0" borderId="9" xfId="1" applyNumberFormat="1"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176" fontId="1" fillId="0" borderId="12" xfId="1" applyNumberFormat="1" applyFont="1" applyBorder="1" applyAlignment="1">
      <alignment horizontal="center" vertical="center"/>
    </xf>
    <xf numFmtId="9" fontId="1" fillId="0" borderId="4" xfId="1" applyNumberFormat="1" applyFont="1" applyBorder="1">
      <alignment vertical="center"/>
    </xf>
    <xf numFmtId="9" fontId="1" fillId="0" borderId="9" xfId="1" applyNumberFormat="1" applyFont="1" applyBorder="1">
      <alignment vertical="center"/>
    </xf>
    <xf numFmtId="176" fontId="1" fillId="0" borderId="17" xfId="1" applyNumberFormat="1" applyFont="1" applyBorder="1" applyAlignment="1">
      <alignment horizontal="center" vertical="center"/>
    </xf>
    <xf numFmtId="9" fontId="1" fillId="0" borderId="4" xfId="1" applyFont="1" applyBorder="1">
      <alignment vertical="center"/>
    </xf>
    <xf numFmtId="176" fontId="1" fillId="0" borderId="4" xfId="1" applyNumberFormat="1" applyFont="1" applyFill="1" applyBorder="1">
      <alignment vertical="center"/>
    </xf>
    <xf numFmtId="176" fontId="1" fillId="0" borderId="11" xfId="1" applyNumberFormat="1" applyFont="1" applyFill="1" applyBorder="1">
      <alignment vertical="center"/>
    </xf>
    <xf numFmtId="0" fontId="1" fillId="0" borderId="1" xfId="0" applyFont="1" applyFill="1" applyBorder="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2"/>
  <sheetViews>
    <sheetView tabSelected="1" view="pageBreakPreview" zoomScale="60" zoomScaleNormal="100" workbookViewId="0"/>
  </sheetViews>
  <sheetFormatPr defaultColWidth="6.125" defaultRowHeight="11.25" x14ac:dyDescent="0.15"/>
  <cols>
    <col min="1" max="1" width="23.375" style="1" customWidth="1"/>
    <col min="2" max="8" width="5" style="1" customWidth="1"/>
    <col min="9" max="9" width="5.625" style="1" customWidth="1"/>
    <col min="10" max="32" width="5" style="1" customWidth="1"/>
    <col min="33" max="16384" width="6.125" style="1"/>
  </cols>
  <sheetData>
    <row r="1" spans="1:23" x14ac:dyDescent="0.15">
      <c r="A1" s="1" t="s">
        <v>0</v>
      </c>
      <c r="H1" s="1" t="s">
        <v>1</v>
      </c>
      <c r="M1" s="1" t="s">
        <v>2</v>
      </c>
    </row>
    <row r="2" spans="1:23" x14ac:dyDescent="0.15">
      <c r="A2" s="1" t="s">
        <v>3</v>
      </c>
    </row>
    <row r="3" spans="1:23" s="2" customFormat="1" ht="127.5" customHeight="1" x14ac:dyDescent="0.15">
      <c r="A3" s="6" t="s">
        <v>4</v>
      </c>
      <c r="B3" s="7" t="s">
        <v>5</v>
      </c>
      <c r="C3" s="7" t="s">
        <v>6</v>
      </c>
      <c r="D3" s="7" t="s">
        <v>7</v>
      </c>
      <c r="E3" s="7" t="s">
        <v>8</v>
      </c>
      <c r="F3" s="8" t="s">
        <v>9</v>
      </c>
      <c r="H3" s="6" t="s">
        <v>5</v>
      </c>
      <c r="I3" s="7" t="s">
        <v>262</v>
      </c>
      <c r="J3" s="7" t="s">
        <v>10</v>
      </c>
      <c r="K3" s="8" t="s">
        <v>11</v>
      </c>
      <c r="M3" s="6" t="s">
        <v>5</v>
      </c>
      <c r="N3" s="7" t="s">
        <v>12</v>
      </c>
      <c r="O3" s="7" t="s">
        <v>13</v>
      </c>
      <c r="P3" s="7" t="s">
        <v>14</v>
      </c>
      <c r="Q3" s="7" t="s">
        <v>15</v>
      </c>
      <c r="R3" s="7" t="s">
        <v>16</v>
      </c>
      <c r="S3" s="7" t="s">
        <v>17</v>
      </c>
      <c r="T3" s="7" t="s">
        <v>18</v>
      </c>
      <c r="U3" s="8" t="s">
        <v>9</v>
      </c>
    </row>
    <row r="4" spans="1:23" x14ac:dyDescent="0.15">
      <c r="A4" s="4" t="s">
        <v>19</v>
      </c>
      <c r="B4" s="5">
        <v>1170</v>
      </c>
      <c r="C4" s="5">
        <v>551</v>
      </c>
      <c r="D4" s="5">
        <v>611</v>
      </c>
      <c r="E4" s="5">
        <v>2</v>
      </c>
      <c r="F4" s="3">
        <f>B4-C4-D4-E4</f>
        <v>6</v>
      </c>
      <c r="H4" s="4">
        <v>1170</v>
      </c>
      <c r="I4" s="28">
        <v>53.23</v>
      </c>
      <c r="J4" s="5">
        <v>18</v>
      </c>
      <c r="K4" s="3">
        <v>90</v>
      </c>
      <c r="M4" s="4">
        <v>1170</v>
      </c>
      <c r="N4" s="5">
        <v>17</v>
      </c>
      <c r="O4" s="5">
        <v>122</v>
      </c>
      <c r="P4" s="5">
        <v>169</v>
      </c>
      <c r="Q4" s="5">
        <v>160</v>
      </c>
      <c r="R4" s="5">
        <v>181</v>
      </c>
      <c r="S4" s="5">
        <v>244</v>
      </c>
      <c r="T4" s="5">
        <v>262</v>
      </c>
      <c r="U4" s="3">
        <f>M4-SUM(N4:T4)</f>
        <v>15</v>
      </c>
    </row>
    <row r="5" spans="1:23" s="20" customFormat="1" x14ac:dyDescent="0.15">
      <c r="A5" s="21" t="s">
        <v>4</v>
      </c>
      <c r="B5" s="18"/>
      <c r="C5" s="18">
        <f>C4/$B4</f>
        <v>0.47094017094017093</v>
      </c>
      <c r="D5" s="18">
        <f t="shared" ref="D5:E5" si="0">D4/$B4</f>
        <v>0.52222222222222225</v>
      </c>
      <c r="E5" s="18">
        <f t="shared" si="0"/>
        <v>1.7094017094017094E-3</v>
      </c>
      <c r="F5" s="27">
        <f>F4/$B4</f>
        <v>5.1282051282051282E-3</v>
      </c>
      <c r="H5" s="21"/>
      <c r="I5" s="29"/>
      <c r="J5" s="18"/>
      <c r="K5" s="19"/>
      <c r="M5" s="21"/>
      <c r="N5" s="18">
        <f>N4/M4</f>
        <v>1.452991452991453E-2</v>
      </c>
      <c r="O5" s="18">
        <f>O4/M4</f>
        <v>0.10427350427350428</v>
      </c>
      <c r="P5" s="18">
        <f>P4/M4</f>
        <v>0.14444444444444443</v>
      </c>
      <c r="Q5" s="18">
        <f>Q4/M4</f>
        <v>0.13675213675213677</v>
      </c>
      <c r="R5" s="18">
        <f>R4/M4</f>
        <v>0.15470085470085471</v>
      </c>
      <c r="S5" s="18">
        <f>S4/M4</f>
        <v>0.20854700854700856</v>
      </c>
      <c r="T5" s="18">
        <f>T4/M4</f>
        <v>0.22393162393162394</v>
      </c>
      <c r="U5" s="19">
        <f>U4/M4</f>
        <v>1.282051282051282E-2</v>
      </c>
    </row>
    <row r="6" spans="1:23" x14ac:dyDescent="0.15">
      <c r="A6" s="4" t="s">
        <v>20</v>
      </c>
      <c r="B6" s="5">
        <v>200</v>
      </c>
      <c r="C6" s="5">
        <v>85</v>
      </c>
      <c r="D6" s="5">
        <v>115</v>
      </c>
      <c r="E6" s="36" t="s">
        <v>369</v>
      </c>
      <c r="F6" s="41" t="s">
        <v>369</v>
      </c>
      <c r="H6" s="4">
        <v>200</v>
      </c>
      <c r="I6" s="28">
        <v>53.09</v>
      </c>
      <c r="J6" s="5">
        <v>18</v>
      </c>
      <c r="K6" s="3">
        <v>80</v>
      </c>
      <c r="M6" s="4">
        <v>200</v>
      </c>
      <c r="N6" s="5">
        <v>4</v>
      </c>
      <c r="O6" s="5">
        <v>15</v>
      </c>
      <c r="P6" s="5">
        <v>30</v>
      </c>
      <c r="Q6" s="5">
        <v>35</v>
      </c>
      <c r="R6" s="5">
        <v>33</v>
      </c>
      <c r="S6" s="5">
        <v>33</v>
      </c>
      <c r="T6" s="5">
        <v>48</v>
      </c>
      <c r="U6" s="3">
        <f>M6-SUM(N6:T6)</f>
        <v>2</v>
      </c>
    </row>
    <row r="7" spans="1:23" s="20" customFormat="1" x14ac:dyDescent="0.15">
      <c r="A7" s="21" t="s">
        <v>4</v>
      </c>
      <c r="B7" s="18"/>
      <c r="C7" s="18">
        <f>C6/$B6</f>
        <v>0.42499999999999999</v>
      </c>
      <c r="D7" s="18">
        <f t="shared" ref="D7" si="1">D6/$B6</f>
        <v>0.57499999999999996</v>
      </c>
      <c r="E7" s="37" t="s">
        <v>369</v>
      </c>
      <c r="F7" s="45" t="s">
        <v>369</v>
      </c>
      <c r="H7" s="21"/>
      <c r="I7" s="29"/>
      <c r="J7" s="18"/>
      <c r="K7" s="19"/>
      <c r="M7" s="21"/>
      <c r="N7" s="18">
        <f>N6/M6</f>
        <v>0.02</v>
      </c>
      <c r="O7" s="18">
        <f>O6/M6</f>
        <v>7.4999999999999997E-2</v>
      </c>
      <c r="P7" s="18">
        <f>P6/M6</f>
        <v>0.15</v>
      </c>
      <c r="Q7" s="18">
        <f>Q6/M6</f>
        <v>0.17499999999999999</v>
      </c>
      <c r="R7" s="18">
        <f>R6/M6</f>
        <v>0.16500000000000001</v>
      </c>
      <c r="S7" s="18">
        <f>S6/M6</f>
        <v>0.16500000000000001</v>
      </c>
      <c r="T7" s="18">
        <f>T6/M6</f>
        <v>0.24</v>
      </c>
      <c r="U7" s="19">
        <f>U6/M6</f>
        <v>0.01</v>
      </c>
      <c r="W7" s="1"/>
    </row>
    <row r="8" spans="1:23" x14ac:dyDescent="0.15">
      <c r="A8" s="4" t="s">
        <v>21</v>
      </c>
      <c r="B8" s="5">
        <v>208</v>
      </c>
      <c r="C8" s="5">
        <v>103</v>
      </c>
      <c r="D8" s="5">
        <v>105</v>
      </c>
      <c r="E8" s="36" t="s">
        <v>369</v>
      </c>
      <c r="F8" s="41" t="s">
        <v>369</v>
      </c>
      <c r="H8" s="4">
        <v>208</v>
      </c>
      <c r="I8" s="28">
        <v>52.17</v>
      </c>
      <c r="J8" s="5">
        <v>19</v>
      </c>
      <c r="K8" s="3">
        <v>79</v>
      </c>
      <c r="M8" s="4">
        <v>208</v>
      </c>
      <c r="N8" s="5">
        <v>3</v>
      </c>
      <c r="O8" s="5">
        <v>21</v>
      </c>
      <c r="P8" s="5">
        <v>35</v>
      </c>
      <c r="Q8" s="5">
        <v>35</v>
      </c>
      <c r="R8" s="5">
        <v>29</v>
      </c>
      <c r="S8" s="5">
        <v>41</v>
      </c>
      <c r="T8" s="5">
        <v>43</v>
      </c>
      <c r="U8" s="3">
        <f>M8-SUM(N8:T8)</f>
        <v>1</v>
      </c>
    </row>
    <row r="9" spans="1:23" s="20" customFormat="1" x14ac:dyDescent="0.15">
      <c r="A9" s="21" t="s">
        <v>4</v>
      </c>
      <c r="B9" s="18"/>
      <c r="C9" s="18">
        <f>C8/$B8</f>
        <v>0.49519230769230771</v>
      </c>
      <c r="D9" s="18">
        <f t="shared" ref="D9" si="2">D8/$B8</f>
        <v>0.50480769230769229</v>
      </c>
      <c r="E9" s="37" t="s">
        <v>369</v>
      </c>
      <c r="F9" s="45" t="s">
        <v>369</v>
      </c>
      <c r="H9" s="21"/>
      <c r="I9" s="29"/>
      <c r="J9" s="18"/>
      <c r="K9" s="19"/>
      <c r="M9" s="21"/>
      <c r="N9" s="18">
        <f>N8/M8</f>
        <v>1.4423076923076924E-2</v>
      </c>
      <c r="O9" s="18">
        <f>O8/M8</f>
        <v>0.10096153846153846</v>
      </c>
      <c r="P9" s="18">
        <f>P8/M8</f>
        <v>0.16826923076923078</v>
      </c>
      <c r="Q9" s="18">
        <f>Q8/M8</f>
        <v>0.16826923076923078</v>
      </c>
      <c r="R9" s="18">
        <f>R8/M8</f>
        <v>0.13942307692307693</v>
      </c>
      <c r="S9" s="18">
        <f>S8/M8</f>
        <v>0.19711538461538461</v>
      </c>
      <c r="T9" s="18">
        <f>T8/M8</f>
        <v>0.20673076923076922</v>
      </c>
      <c r="U9" s="19">
        <f>U8/M8</f>
        <v>4.807692307692308E-3</v>
      </c>
      <c r="W9" s="1"/>
    </row>
    <row r="10" spans="1:23" x14ac:dyDescent="0.15">
      <c r="A10" s="4" t="s">
        <v>22</v>
      </c>
      <c r="B10" s="5">
        <v>44</v>
      </c>
      <c r="C10" s="5">
        <v>18</v>
      </c>
      <c r="D10" s="5">
        <v>26</v>
      </c>
      <c r="E10" s="36" t="s">
        <v>369</v>
      </c>
      <c r="F10" s="41" t="s">
        <v>369</v>
      </c>
      <c r="H10" s="4">
        <v>44</v>
      </c>
      <c r="I10" s="28">
        <v>58.37</v>
      </c>
      <c r="J10" s="5">
        <v>22</v>
      </c>
      <c r="K10" s="3">
        <v>79</v>
      </c>
      <c r="M10" s="4">
        <v>44</v>
      </c>
      <c r="N10" s="36" t="s">
        <v>369</v>
      </c>
      <c r="O10" s="5">
        <v>4</v>
      </c>
      <c r="P10" s="5">
        <v>2</v>
      </c>
      <c r="Q10" s="5">
        <v>5</v>
      </c>
      <c r="R10" s="5">
        <v>10</v>
      </c>
      <c r="S10" s="5">
        <v>8</v>
      </c>
      <c r="T10" s="5">
        <v>14</v>
      </c>
      <c r="U10" s="3">
        <f>M10-SUM(N10:T10)</f>
        <v>1</v>
      </c>
    </row>
    <row r="11" spans="1:23" s="20" customFormat="1" x14ac:dyDescent="0.15">
      <c r="A11" s="21" t="s">
        <v>4</v>
      </c>
      <c r="B11" s="18"/>
      <c r="C11" s="18">
        <f>C10/$B10</f>
        <v>0.40909090909090912</v>
      </c>
      <c r="D11" s="18">
        <f t="shared" ref="D11" si="3">D10/$B10</f>
        <v>0.59090909090909094</v>
      </c>
      <c r="E11" s="37" t="s">
        <v>369</v>
      </c>
      <c r="F11" s="45" t="s">
        <v>369</v>
      </c>
      <c r="H11" s="21"/>
      <c r="I11" s="29"/>
      <c r="J11" s="18"/>
      <c r="K11" s="19"/>
      <c r="M11" s="21"/>
      <c r="N11" s="37" t="s">
        <v>369</v>
      </c>
      <c r="O11" s="18">
        <f>O10/M10</f>
        <v>9.0909090909090912E-2</v>
      </c>
      <c r="P11" s="18">
        <f>P10/M10</f>
        <v>4.5454545454545456E-2</v>
      </c>
      <c r="Q11" s="18">
        <f>Q10/M10</f>
        <v>0.11363636363636363</v>
      </c>
      <c r="R11" s="18">
        <f>R10/M10</f>
        <v>0.22727272727272727</v>
      </c>
      <c r="S11" s="18">
        <f>S10/M10</f>
        <v>0.18181818181818182</v>
      </c>
      <c r="T11" s="18">
        <f>T10/M10</f>
        <v>0.31818181818181818</v>
      </c>
      <c r="U11" s="19">
        <f>U10/M10</f>
        <v>2.2727272727272728E-2</v>
      </c>
      <c r="W11" s="1"/>
    </row>
    <row r="12" spans="1:23" x14ac:dyDescent="0.15">
      <c r="A12" s="4" t="s">
        <v>23</v>
      </c>
      <c r="B12" s="5">
        <v>172</v>
      </c>
      <c r="C12" s="5">
        <v>80</v>
      </c>
      <c r="D12" s="5">
        <v>91</v>
      </c>
      <c r="E12" s="5">
        <v>1</v>
      </c>
      <c r="F12" s="41" t="s">
        <v>369</v>
      </c>
      <c r="H12" s="4">
        <v>172</v>
      </c>
      <c r="I12" s="28">
        <v>52.47</v>
      </c>
      <c r="J12" s="5">
        <v>18</v>
      </c>
      <c r="K12" s="3">
        <v>80</v>
      </c>
      <c r="M12" s="4">
        <v>172</v>
      </c>
      <c r="N12" s="5">
        <v>4</v>
      </c>
      <c r="O12" s="5">
        <v>16</v>
      </c>
      <c r="P12" s="5">
        <v>28</v>
      </c>
      <c r="Q12" s="5">
        <v>24</v>
      </c>
      <c r="R12" s="5">
        <v>32</v>
      </c>
      <c r="S12" s="5">
        <v>27</v>
      </c>
      <c r="T12" s="5">
        <v>40</v>
      </c>
      <c r="U12" s="3">
        <f>M12-SUM(N12:T12)</f>
        <v>1</v>
      </c>
    </row>
    <row r="13" spans="1:23" s="20" customFormat="1" x14ac:dyDescent="0.15">
      <c r="A13" s="21" t="s">
        <v>4</v>
      </c>
      <c r="B13" s="18"/>
      <c r="C13" s="18">
        <f>C12/$B12</f>
        <v>0.46511627906976744</v>
      </c>
      <c r="D13" s="18">
        <f t="shared" ref="D13" si="4">D12/$B12</f>
        <v>0.52906976744186052</v>
      </c>
      <c r="E13" s="18">
        <f t="shared" ref="E13" si="5">E12/$B12</f>
        <v>5.8139534883720929E-3</v>
      </c>
      <c r="F13" s="45" t="s">
        <v>369</v>
      </c>
      <c r="H13" s="21"/>
      <c r="I13" s="29"/>
      <c r="J13" s="18"/>
      <c r="K13" s="19"/>
      <c r="M13" s="21"/>
      <c r="N13" s="18">
        <f>N12/M12</f>
        <v>2.3255813953488372E-2</v>
      </c>
      <c r="O13" s="18">
        <f>O12/M12</f>
        <v>9.3023255813953487E-2</v>
      </c>
      <c r="P13" s="18">
        <f>P12/M12</f>
        <v>0.16279069767441862</v>
      </c>
      <c r="Q13" s="18">
        <f>Q12/M12</f>
        <v>0.13953488372093023</v>
      </c>
      <c r="R13" s="18">
        <f>R12/M12</f>
        <v>0.18604651162790697</v>
      </c>
      <c r="S13" s="18">
        <f>S12/M12</f>
        <v>0.15697674418604651</v>
      </c>
      <c r="T13" s="18">
        <f>T12/M12</f>
        <v>0.23255813953488372</v>
      </c>
      <c r="U13" s="19">
        <f>U12/M12</f>
        <v>5.8139534883720929E-3</v>
      </c>
      <c r="W13" s="1"/>
    </row>
    <row r="14" spans="1:23" x14ac:dyDescent="0.15">
      <c r="A14" s="4" t="s">
        <v>24</v>
      </c>
      <c r="B14" s="5">
        <v>42</v>
      </c>
      <c r="C14" s="5">
        <v>24</v>
      </c>
      <c r="D14" s="5">
        <v>18</v>
      </c>
      <c r="E14" s="36" t="s">
        <v>369</v>
      </c>
      <c r="F14" s="41" t="s">
        <v>369</v>
      </c>
      <c r="H14" s="4">
        <v>42</v>
      </c>
      <c r="I14" s="31">
        <v>59.4</v>
      </c>
      <c r="J14" s="5">
        <v>26</v>
      </c>
      <c r="K14" s="3">
        <v>79</v>
      </c>
      <c r="M14" s="4">
        <v>42</v>
      </c>
      <c r="N14" s="36" t="s">
        <v>369</v>
      </c>
      <c r="O14" s="5">
        <v>3</v>
      </c>
      <c r="P14" s="5">
        <v>4</v>
      </c>
      <c r="Q14" s="5">
        <v>2</v>
      </c>
      <c r="R14" s="5">
        <v>7</v>
      </c>
      <c r="S14" s="5">
        <v>16</v>
      </c>
      <c r="T14" s="5">
        <v>10</v>
      </c>
      <c r="U14" s="41" t="s">
        <v>369</v>
      </c>
    </row>
    <row r="15" spans="1:23" s="20" customFormat="1" x14ac:dyDescent="0.15">
      <c r="A15" s="21" t="s">
        <v>4</v>
      </c>
      <c r="B15" s="18"/>
      <c r="C15" s="18">
        <f>C14/$B14</f>
        <v>0.5714285714285714</v>
      </c>
      <c r="D15" s="18">
        <f t="shared" ref="D15" si="6">D14/$B14</f>
        <v>0.42857142857142855</v>
      </c>
      <c r="E15" s="37" t="s">
        <v>369</v>
      </c>
      <c r="F15" s="45" t="s">
        <v>369</v>
      </c>
      <c r="H15" s="21"/>
      <c r="I15" s="29"/>
      <c r="J15" s="18"/>
      <c r="K15" s="19"/>
      <c r="M15" s="21"/>
      <c r="N15" s="37" t="s">
        <v>369</v>
      </c>
      <c r="O15" s="18">
        <f>O14/M14</f>
        <v>7.1428571428571425E-2</v>
      </c>
      <c r="P15" s="18">
        <f>P14/M14</f>
        <v>9.5238095238095233E-2</v>
      </c>
      <c r="Q15" s="18">
        <f>Q14/M14</f>
        <v>4.7619047619047616E-2</v>
      </c>
      <c r="R15" s="18">
        <f>R14/M14</f>
        <v>0.16666666666666666</v>
      </c>
      <c r="S15" s="18">
        <f>S14/M14</f>
        <v>0.38095238095238093</v>
      </c>
      <c r="T15" s="18">
        <f>T14/M14</f>
        <v>0.23809523809523808</v>
      </c>
      <c r="U15" s="45" t="s">
        <v>369</v>
      </c>
      <c r="W15" s="1"/>
    </row>
    <row r="16" spans="1:23" x14ac:dyDescent="0.15">
      <c r="A16" s="4" t="s">
        <v>25</v>
      </c>
      <c r="B16" s="5">
        <v>147</v>
      </c>
      <c r="C16" s="5">
        <v>68</v>
      </c>
      <c r="D16" s="5">
        <v>78</v>
      </c>
      <c r="E16" s="5">
        <v>1</v>
      </c>
      <c r="F16" s="41" t="s">
        <v>369</v>
      </c>
      <c r="H16" s="4">
        <v>147</v>
      </c>
      <c r="I16" s="28">
        <v>52.14</v>
      </c>
      <c r="J16" s="5">
        <v>18</v>
      </c>
      <c r="K16" s="3">
        <v>90</v>
      </c>
      <c r="M16" s="4">
        <v>147</v>
      </c>
      <c r="N16" s="5">
        <v>4</v>
      </c>
      <c r="O16" s="5">
        <v>16</v>
      </c>
      <c r="P16" s="5">
        <v>25</v>
      </c>
      <c r="Q16" s="5">
        <v>17</v>
      </c>
      <c r="R16" s="5">
        <v>20</v>
      </c>
      <c r="S16" s="5">
        <v>33</v>
      </c>
      <c r="T16" s="5">
        <v>31</v>
      </c>
      <c r="U16" s="3">
        <f>M16-SUM(N16:T16)</f>
        <v>1</v>
      </c>
    </row>
    <row r="17" spans="1:23" s="20" customFormat="1" x14ac:dyDescent="0.15">
      <c r="A17" s="21" t="s">
        <v>4</v>
      </c>
      <c r="B17" s="18"/>
      <c r="C17" s="18">
        <f>C16/$B16</f>
        <v>0.46258503401360546</v>
      </c>
      <c r="D17" s="18">
        <f t="shared" ref="D17" si="7">D16/$B16</f>
        <v>0.53061224489795922</v>
      </c>
      <c r="E17" s="18">
        <f t="shared" ref="E17" si="8">E16/$B16</f>
        <v>6.8027210884353739E-3</v>
      </c>
      <c r="F17" s="45" t="s">
        <v>369</v>
      </c>
      <c r="H17" s="21"/>
      <c r="I17" s="29"/>
      <c r="J17" s="18"/>
      <c r="K17" s="19"/>
      <c r="M17" s="21"/>
      <c r="N17" s="18">
        <f>N16/M16</f>
        <v>2.7210884353741496E-2</v>
      </c>
      <c r="O17" s="18">
        <f>O16/M16</f>
        <v>0.10884353741496598</v>
      </c>
      <c r="P17" s="18">
        <f>P16/M16</f>
        <v>0.17006802721088435</v>
      </c>
      <c r="Q17" s="18">
        <f>Q16/M16</f>
        <v>0.11564625850340136</v>
      </c>
      <c r="R17" s="18">
        <f>R16/M16</f>
        <v>0.1360544217687075</v>
      </c>
      <c r="S17" s="18">
        <f>S16/M16</f>
        <v>0.22448979591836735</v>
      </c>
      <c r="T17" s="18">
        <f>T16/M16</f>
        <v>0.21088435374149661</v>
      </c>
      <c r="U17" s="19">
        <f>U16/M16</f>
        <v>6.8027210884353739E-3</v>
      </c>
      <c r="W17" s="1"/>
    </row>
    <row r="18" spans="1:23" x14ac:dyDescent="0.15">
      <c r="A18" s="4" t="s">
        <v>26</v>
      </c>
      <c r="B18" s="5">
        <v>103</v>
      </c>
      <c r="C18" s="5">
        <v>56</v>
      </c>
      <c r="D18" s="5">
        <v>47</v>
      </c>
      <c r="E18" s="36" t="s">
        <v>369</v>
      </c>
      <c r="F18" s="41" t="s">
        <v>369</v>
      </c>
      <c r="H18" s="4">
        <v>103</v>
      </c>
      <c r="I18" s="28">
        <v>55.99</v>
      </c>
      <c r="J18" s="5">
        <v>18</v>
      </c>
      <c r="K18" s="3">
        <v>79</v>
      </c>
      <c r="M18" s="4">
        <v>103</v>
      </c>
      <c r="N18" s="5">
        <v>1</v>
      </c>
      <c r="O18" s="5">
        <v>13</v>
      </c>
      <c r="P18" s="5">
        <v>9</v>
      </c>
      <c r="Q18" s="5">
        <v>10</v>
      </c>
      <c r="R18" s="5">
        <v>10</v>
      </c>
      <c r="S18" s="5">
        <v>30</v>
      </c>
      <c r="T18" s="5">
        <v>28</v>
      </c>
      <c r="U18" s="3">
        <f>M18-SUM(N18:T18)</f>
        <v>2</v>
      </c>
    </row>
    <row r="19" spans="1:23" s="20" customFormat="1" x14ac:dyDescent="0.15">
      <c r="A19" s="21" t="s">
        <v>4</v>
      </c>
      <c r="B19" s="18"/>
      <c r="C19" s="18">
        <f>C18/$B18</f>
        <v>0.5436893203883495</v>
      </c>
      <c r="D19" s="18">
        <f t="shared" ref="D19" si="9">D18/$B18</f>
        <v>0.4563106796116505</v>
      </c>
      <c r="E19" s="37" t="s">
        <v>369</v>
      </c>
      <c r="F19" s="45" t="s">
        <v>369</v>
      </c>
      <c r="H19" s="21"/>
      <c r="I19" s="29"/>
      <c r="J19" s="18"/>
      <c r="K19" s="19"/>
      <c r="M19" s="21"/>
      <c r="N19" s="18">
        <f>N18/M18</f>
        <v>9.7087378640776691E-3</v>
      </c>
      <c r="O19" s="18">
        <f>O18/M18</f>
        <v>0.12621359223300971</v>
      </c>
      <c r="P19" s="18">
        <f>P18/M18</f>
        <v>8.7378640776699032E-2</v>
      </c>
      <c r="Q19" s="18">
        <f>Q18/M18</f>
        <v>9.7087378640776698E-2</v>
      </c>
      <c r="R19" s="18">
        <f>R18/M18</f>
        <v>9.7087378640776698E-2</v>
      </c>
      <c r="S19" s="18">
        <f>S18/M18</f>
        <v>0.29126213592233008</v>
      </c>
      <c r="T19" s="18">
        <f>T18/M18</f>
        <v>0.27184466019417475</v>
      </c>
      <c r="U19" s="19">
        <f>U18/M18</f>
        <v>1.9417475728155338E-2</v>
      </c>
      <c r="W19" s="1"/>
    </row>
    <row r="20" spans="1:23" x14ac:dyDescent="0.15">
      <c r="A20" s="4" t="s">
        <v>27</v>
      </c>
      <c r="B20" s="5">
        <v>74</v>
      </c>
      <c r="C20" s="5">
        <v>38</v>
      </c>
      <c r="D20" s="5">
        <v>36</v>
      </c>
      <c r="E20" s="36" t="s">
        <v>369</v>
      </c>
      <c r="F20" s="41" t="s">
        <v>369</v>
      </c>
      <c r="H20" s="4">
        <v>74</v>
      </c>
      <c r="I20" s="28">
        <v>56.3</v>
      </c>
      <c r="J20" s="5">
        <v>21</v>
      </c>
      <c r="K20" s="3">
        <v>78</v>
      </c>
      <c r="M20" s="4">
        <v>74</v>
      </c>
      <c r="N20" s="36" t="s">
        <v>369</v>
      </c>
      <c r="O20" s="5">
        <v>4</v>
      </c>
      <c r="P20" s="5">
        <v>8</v>
      </c>
      <c r="Q20" s="5">
        <v>10</v>
      </c>
      <c r="R20" s="5">
        <v>16</v>
      </c>
      <c r="S20" s="5">
        <v>20</v>
      </c>
      <c r="T20" s="5">
        <v>15</v>
      </c>
      <c r="U20" s="3">
        <f>M20-SUM(N20:T20)</f>
        <v>1</v>
      </c>
    </row>
    <row r="21" spans="1:23" s="20" customFormat="1" x14ac:dyDescent="0.15">
      <c r="A21" s="21" t="s">
        <v>4</v>
      </c>
      <c r="B21" s="18"/>
      <c r="C21" s="18">
        <f>C20/$B20</f>
        <v>0.51351351351351349</v>
      </c>
      <c r="D21" s="18">
        <f t="shared" ref="D21" si="10">D20/$B20</f>
        <v>0.48648648648648651</v>
      </c>
      <c r="E21" s="37" t="s">
        <v>369</v>
      </c>
      <c r="F21" s="45" t="s">
        <v>369</v>
      </c>
      <c r="H21" s="21"/>
      <c r="I21" s="29"/>
      <c r="J21" s="18"/>
      <c r="K21" s="19"/>
      <c r="M21" s="21"/>
      <c r="N21" s="37" t="s">
        <v>369</v>
      </c>
      <c r="O21" s="18">
        <f>O20/M20</f>
        <v>5.4054054054054057E-2</v>
      </c>
      <c r="P21" s="18">
        <f>P20/M20</f>
        <v>0.10810810810810811</v>
      </c>
      <c r="Q21" s="18">
        <f>Q20/M20</f>
        <v>0.13513513513513514</v>
      </c>
      <c r="R21" s="18">
        <f>R20/M20</f>
        <v>0.21621621621621623</v>
      </c>
      <c r="S21" s="18">
        <f>S20/M20</f>
        <v>0.27027027027027029</v>
      </c>
      <c r="T21" s="18">
        <f>T20/M20</f>
        <v>0.20270270270270271</v>
      </c>
      <c r="U21" s="19">
        <f>U20/M20</f>
        <v>1.3513513513513514E-2</v>
      </c>
    </row>
    <row r="22" spans="1:23" x14ac:dyDescent="0.15">
      <c r="A22" s="4" t="s">
        <v>28</v>
      </c>
      <c r="B22" s="5">
        <v>111</v>
      </c>
      <c r="C22" s="5">
        <v>48</v>
      </c>
      <c r="D22" s="5">
        <v>62</v>
      </c>
      <c r="E22" s="36" t="s">
        <v>369</v>
      </c>
      <c r="F22" s="3">
        <f>B22-C22-D22</f>
        <v>1</v>
      </c>
      <c r="H22" s="4">
        <v>111</v>
      </c>
      <c r="I22" s="28">
        <v>55.61</v>
      </c>
      <c r="J22" s="5">
        <v>19</v>
      </c>
      <c r="K22" s="3">
        <v>81</v>
      </c>
      <c r="M22" s="4">
        <v>111</v>
      </c>
      <c r="N22" s="5">
        <v>1</v>
      </c>
      <c r="O22" s="5">
        <v>12</v>
      </c>
      <c r="P22" s="5">
        <v>11</v>
      </c>
      <c r="Q22" s="5">
        <v>14</v>
      </c>
      <c r="R22" s="5">
        <v>13</v>
      </c>
      <c r="S22" s="5">
        <v>32</v>
      </c>
      <c r="T22" s="5">
        <v>27</v>
      </c>
      <c r="U22" s="3">
        <f>M22-SUM(N22:T22)</f>
        <v>1</v>
      </c>
    </row>
    <row r="23" spans="1:23" s="20" customFormat="1" x14ac:dyDescent="0.15">
      <c r="A23" s="21" t="s">
        <v>4</v>
      </c>
      <c r="B23" s="18"/>
      <c r="C23" s="18">
        <f>C22/$B22</f>
        <v>0.43243243243243246</v>
      </c>
      <c r="D23" s="18">
        <f t="shared" ref="D23" si="11">D22/$B22</f>
        <v>0.55855855855855852</v>
      </c>
      <c r="E23" s="37" t="s">
        <v>369</v>
      </c>
      <c r="F23" s="27">
        <f t="shared" ref="F23" si="12">F22/$B22</f>
        <v>9.0090090090090089E-3</v>
      </c>
      <c r="H23" s="21"/>
      <c r="I23" s="29"/>
      <c r="J23" s="18"/>
      <c r="K23" s="19"/>
      <c r="M23" s="21"/>
      <c r="N23" s="18">
        <f>N22/M22</f>
        <v>9.0090090090090089E-3</v>
      </c>
      <c r="O23" s="18">
        <f>O22/M22</f>
        <v>0.10810810810810811</v>
      </c>
      <c r="P23" s="18">
        <f>P22/M22</f>
        <v>9.90990990990991E-2</v>
      </c>
      <c r="Q23" s="18">
        <f>Q22/M22</f>
        <v>0.12612612612612611</v>
      </c>
      <c r="R23" s="18">
        <f>R22/M22</f>
        <v>0.11711711711711711</v>
      </c>
      <c r="S23" s="18">
        <f>S22/M22</f>
        <v>0.28828828828828829</v>
      </c>
      <c r="T23" s="18">
        <f>T22/M22</f>
        <v>0.24324324324324326</v>
      </c>
      <c r="U23" s="19">
        <f>U22/M22</f>
        <v>9.0090090090090089E-3</v>
      </c>
    </row>
    <row r="24" spans="1:23" x14ac:dyDescent="0.15">
      <c r="A24" s="4" t="s">
        <v>29</v>
      </c>
      <c r="B24" s="5">
        <v>55</v>
      </c>
      <c r="C24" s="5">
        <v>24</v>
      </c>
      <c r="D24" s="5">
        <v>31</v>
      </c>
      <c r="E24" s="36" t="s">
        <v>369</v>
      </c>
      <c r="F24" s="41" t="s">
        <v>369</v>
      </c>
      <c r="H24" s="4">
        <v>55</v>
      </c>
      <c r="I24" s="28">
        <v>41.23</v>
      </c>
      <c r="J24" s="5">
        <v>22</v>
      </c>
      <c r="K24" s="3">
        <v>78</v>
      </c>
      <c r="M24" s="4">
        <v>55</v>
      </c>
      <c r="N24" s="36" t="s">
        <v>369</v>
      </c>
      <c r="O24" s="5">
        <v>17</v>
      </c>
      <c r="P24" s="5">
        <v>14</v>
      </c>
      <c r="Q24" s="5">
        <v>7</v>
      </c>
      <c r="R24" s="5">
        <v>9</v>
      </c>
      <c r="S24" s="5">
        <v>4</v>
      </c>
      <c r="T24" s="5">
        <v>4</v>
      </c>
      <c r="U24" s="41" t="s">
        <v>369</v>
      </c>
    </row>
    <row r="25" spans="1:23" s="20" customFormat="1" x14ac:dyDescent="0.15">
      <c r="A25" s="23" t="s">
        <v>4</v>
      </c>
      <c r="B25" s="24"/>
      <c r="C25" s="24">
        <f>C24/$B24</f>
        <v>0.43636363636363634</v>
      </c>
      <c r="D25" s="24">
        <f t="shared" ref="D25" si="13">D24/$B24</f>
        <v>0.5636363636363636</v>
      </c>
      <c r="E25" s="38" t="s">
        <v>369</v>
      </c>
      <c r="F25" s="42" t="s">
        <v>369</v>
      </c>
      <c r="H25" s="23"/>
      <c r="I25" s="32"/>
      <c r="J25" s="24"/>
      <c r="K25" s="25"/>
      <c r="M25" s="23"/>
      <c r="N25" s="38" t="s">
        <v>369</v>
      </c>
      <c r="O25" s="24">
        <f>O24/M24</f>
        <v>0.30909090909090908</v>
      </c>
      <c r="P25" s="24">
        <f>P24/M24</f>
        <v>0.25454545454545452</v>
      </c>
      <c r="Q25" s="24">
        <f>Q24/M24</f>
        <v>0.12727272727272726</v>
      </c>
      <c r="R25" s="24">
        <f>R24/M24</f>
        <v>0.16363636363636364</v>
      </c>
      <c r="S25" s="24">
        <f>S24/M24</f>
        <v>7.2727272727272724E-2</v>
      </c>
      <c r="T25" s="24">
        <f>T24/M24</f>
        <v>7.2727272727272724E-2</v>
      </c>
      <c r="U25" s="42" t="s">
        <v>369</v>
      </c>
    </row>
    <row r="26" spans="1:23" x14ac:dyDescent="0.15">
      <c r="A26" s="1" t="s">
        <v>212</v>
      </c>
      <c r="I26" s="33"/>
    </row>
    <row r="27" spans="1:23" x14ac:dyDescent="0.15">
      <c r="A27" s="9" t="s">
        <v>30</v>
      </c>
      <c r="B27" s="10">
        <v>411</v>
      </c>
      <c r="C27" s="10">
        <v>218</v>
      </c>
      <c r="D27" s="10">
        <v>191</v>
      </c>
      <c r="E27" s="10">
        <v>2</v>
      </c>
      <c r="F27" s="40" t="s">
        <v>369</v>
      </c>
      <c r="H27" s="9">
        <v>411</v>
      </c>
      <c r="I27" s="34">
        <v>53.31</v>
      </c>
      <c r="J27" s="10">
        <v>18</v>
      </c>
      <c r="K27" s="11">
        <v>90</v>
      </c>
      <c r="M27" s="9">
        <v>411</v>
      </c>
      <c r="N27" s="10">
        <v>12</v>
      </c>
      <c r="O27" s="10">
        <v>60</v>
      </c>
      <c r="P27" s="10">
        <v>39</v>
      </c>
      <c r="Q27" s="10">
        <v>52</v>
      </c>
      <c r="R27" s="10">
        <v>42</v>
      </c>
      <c r="S27" s="10">
        <v>104</v>
      </c>
      <c r="T27" s="10">
        <v>100</v>
      </c>
      <c r="U27" s="11">
        <f>M27-SUM(N27:T27)</f>
        <v>2</v>
      </c>
    </row>
    <row r="28" spans="1:23" s="20" customFormat="1" x14ac:dyDescent="0.15">
      <c r="A28" s="21" t="s">
        <v>31</v>
      </c>
      <c r="B28" s="18"/>
      <c r="C28" s="30">
        <f>C27/$B27</f>
        <v>0.53041362530413627</v>
      </c>
      <c r="D28" s="30">
        <f t="shared" ref="D28" si="14">D27/$B27</f>
        <v>0.46472019464720193</v>
      </c>
      <c r="E28" s="30">
        <f t="shared" ref="E28" si="15">E27/$B27</f>
        <v>4.8661800486618006E-3</v>
      </c>
      <c r="F28" s="45" t="s">
        <v>369</v>
      </c>
      <c r="H28" s="21"/>
      <c r="I28" s="29"/>
      <c r="J28" s="18"/>
      <c r="K28" s="19"/>
      <c r="M28" s="21"/>
      <c r="N28" s="30">
        <f>N27/M27</f>
        <v>2.9197080291970802E-2</v>
      </c>
      <c r="O28" s="30">
        <f>O27/M27</f>
        <v>0.145985401459854</v>
      </c>
      <c r="P28" s="30">
        <f>P27/M27</f>
        <v>9.4890510948905105E-2</v>
      </c>
      <c r="Q28" s="30">
        <f>Q27/M27</f>
        <v>0.12652068126520682</v>
      </c>
      <c r="R28" s="30">
        <f>R27/M27</f>
        <v>0.10218978102189781</v>
      </c>
      <c r="S28" s="30">
        <f>S27/M27</f>
        <v>0.25304136253041365</v>
      </c>
      <c r="T28" s="30">
        <f>T27/M27</f>
        <v>0.24330900243309003</v>
      </c>
      <c r="U28" s="27">
        <f>U27/M27</f>
        <v>4.8661800486618006E-3</v>
      </c>
    </row>
    <row r="29" spans="1:23" x14ac:dyDescent="0.15">
      <c r="A29" s="4" t="s">
        <v>32</v>
      </c>
      <c r="B29" s="5">
        <v>196</v>
      </c>
      <c r="C29" s="5">
        <v>115</v>
      </c>
      <c r="D29" s="5">
        <v>81</v>
      </c>
      <c r="E29" s="36" t="s">
        <v>369</v>
      </c>
      <c r="F29" s="41" t="s">
        <v>369</v>
      </c>
      <c r="H29" s="4">
        <v>196</v>
      </c>
      <c r="I29" s="28">
        <v>53.18</v>
      </c>
      <c r="J29" s="5">
        <v>20</v>
      </c>
      <c r="K29" s="3">
        <v>79</v>
      </c>
      <c r="M29" s="4">
        <v>196</v>
      </c>
      <c r="N29" s="36" t="s">
        <v>369</v>
      </c>
      <c r="O29" s="5">
        <v>18</v>
      </c>
      <c r="P29" s="5">
        <v>30</v>
      </c>
      <c r="Q29" s="5">
        <v>37</v>
      </c>
      <c r="R29" s="5">
        <v>34</v>
      </c>
      <c r="S29" s="5">
        <v>31</v>
      </c>
      <c r="T29" s="5">
        <v>45</v>
      </c>
      <c r="U29" s="3">
        <f>M29-SUM(N29:T29)</f>
        <v>1</v>
      </c>
    </row>
    <row r="30" spans="1:23" s="20" customFormat="1" x14ac:dyDescent="0.15">
      <c r="A30" s="21" t="s">
        <v>33</v>
      </c>
      <c r="B30" s="18"/>
      <c r="C30" s="18">
        <f>C29/$B29</f>
        <v>0.58673469387755106</v>
      </c>
      <c r="D30" s="18">
        <f t="shared" ref="D30" si="16">D29/$B29</f>
        <v>0.41326530612244899</v>
      </c>
      <c r="E30" s="37" t="s">
        <v>369</v>
      </c>
      <c r="F30" s="45" t="s">
        <v>369</v>
      </c>
      <c r="H30" s="21"/>
      <c r="I30" s="29"/>
      <c r="J30" s="18"/>
      <c r="K30" s="19"/>
      <c r="M30" s="21"/>
      <c r="N30" s="37" t="s">
        <v>369</v>
      </c>
      <c r="O30" s="18">
        <f>O29/M29</f>
        <v>9.1836734693877556E-2</v>
      </c>
      <c r="P30" s="18">
        <f>P29/M29</f>
        <v>0.15306122448979592</v>
      </c>
      <c r="Q30" s="18">
        <f>Q29/M29</f>
        <v>0.18877551020408162</v>
      </c>
      <c r="R30" s="18">
        <f>R29/M29</f>
        <v>0.17346938775510204</v>
      </c>
      <c r="S30" s="18">
        <f>S29/M29</f>
        <v>0.15816326530612246</v>
      </c>
      <c r="T30" s="18">
        <f>T29/M29</f>
        <v>0.22959183673469388</v>
      </c>
      <c r="U30" s="19">
        <f>U29/M29</f>
        <v>5.1020408163265302E-3</v>
      </c>
    </row>
    <row r="31" spans="1:23" x14ac:dyDescent="0.15">
      <c r="A31" s="4" t="s">
        <v>34</v>
      </c>
      <c r="B31" s="5">
        <v>556</v>
      </c>
      <c r="C31" s="5">
        <v>216</v>
      </c>
      <c r="D31" s="5">
        <v>339</v>
      </c>
      <c r="E31" s="36" t="s">
        <v>369</v>
      </c>
      <c r="F31" s="3">
        <f>B31-C31-D31</f>
        <v>1</v>
      </c>
      <c r="H31" s="4">
        <v>556</v>
      </c>
      <c r="I31" s="28">
        <v>53.16</v>
      </c>
      <c r="J31" s="5">
        <v>18</v>
      </c>
      <c r="K31" s="3">
        <v>81</v>
      </c>
      <c r="M31" s="4">
        <v>556</v>
      </c>
      <c r="N31" s="5">
        <v>5</v>
      </c>
      <c r="O31" s="5">
        <v>44</v>
      </c>
      <c r="P31" s="5">
        <v>100</v>
      </c>
      <c r="Q31" s="5">
        <v>71</v>
      </c>
      <c r="R31" s="5">
        <v>104</v>
      </c>
      <c r="S31" s="5">
        <v>109</v>
      </c>
      <c r="T31" s="5">
        <v>116</v>
      </c>
      <c r="U31" s="3">
        <f>M31-SUM(N31:T31)</f>
        <v>7</v>
      </c>
    </row>
    <row r="32" spans="1:23" s="20" customFormat="1" x14ac:dyDescent="0.15">
      <c r="A32" s="23" t="s">
        <v>35</v>
      </c>
      <c r="B32" s="24"/>
      <c r="C32" s="24">
        <f>C31/$B31</f>
        <v>0.38848920863309355</v>
      </c>
      <c r="D32" s="24">
        <f t="shared" ref="D32" si="17">D31/$B31</f>
        <v>0.60971223021582732</v>
      </c>
      <c r="E32" s="38" t="s">
        <v>369</v>
      </c>
      <c r="F32" s="25">
        <f t="shared" ref="F32" si="18">F31/$B31</f>
        <v>1.7985611510791368E-3</v>
      </c>
      <c r="H32" s="23"/>
      <c r="I32" s="32"/>
      <c r="J32" s="24"/>
      <c r="K32" s="25"/>
      <c r="M32" s="23"/>
      <c r="N32" s="24">
        <f>N31/M31</f>
        <v>8.9928057553956831E-3</v>
      </c>
      <c r="O32" s="24">
        <f>O31/M31</f>
        <v>7.9136690647482008E-2</v>
      </c>
      <c r="P32" s="24">
        <f>P31/M31</f>
        <v>0.17985611510791366</v>
      </c>
      <c r="Q32" s="24">
        <f>Q31/M31</f>
        <v>0.12769784172661872</v>
      </c>
      <c r="R32" s="24">
        <f>R31/M31</f>
        <v>0.18705035971223022</v>
      </c>
      <c r="S32" s="24">
        <f>S31/M31</f>
        <v>0.1960431654676259</v>
      </c>
      <c r="T32" s="24">
        <f>T31/M31</f>
        <v>0.20863309352517986</v>
      </c>
      <c r="U32" s="25">
        <f>U31/M31</f>
        <v>1.2589928057553957E-2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32"/>
  <sheetViews>
    <sheetView view="pageBreakPreview" zoomScale="60" zoomScaleNormal="100" workbookViewId="0">
      <pane xSplit="1" ySplit="3" topLeftCell="B4" activePane="bottomRight" state="frozen"/>
      <selection activeCell="U5" sqref="U5"/>
      <selection pane="topRight" activeCell="U5" sqref="U5"/>
      <selection pane="bottomLeft" activeCell="U5" sqref="U5"/>
      <selection pane="bottomRight" activeCell="U5" sqref="U5"/>
    </sheetView>
  </sheetViews>
  <sheetFormatPr defaultColWidth="6.125" defaultRowHeight="11.25" x14ac:dyDescent="0.15"/>
  <cols>
    <col min="1" max="1" width="33.625" style="1" bestFit="1" customWidth="1"/>
    <col min="2" max="4" width="5" style="1" customWidth="1"/>
    <col min="5" max="5" width="6.25" style="1" customWidth="1"/>
    <col min="6" max="6" width="5" style="1" customWidth="1"/>
    <col min="7" max="7" width="6.625" style="1" customWidth="1"/>
    <col min="8" max="10" width="5" style="1" customWidth="1"/>
    <col min="11" max="11" width="6.5" style="1" customWidth="1"/>
    <col min="12" max="32" width="5" style="1" customWidth="1"/>
    <col min="33" max="16384" width="6.125" style="1"/>
  </cols>
  <sheetData>
    <row r="1" spans="1:22" x14ac:dyDescent="0.15">
      <c r="A1" s="1" t="s">
        <v>224</v>
      </c>
      <c r="Q1" s="1" t="s">
        <v>225</v>
      </c>
    </row>
    <row r="2" spans="1:22" x14ac:dyDescent="0.15">
      <c r="A2" s="1" t="s">
        <v>3</v>
      </c>
    </row>
    <row r="3" spans="1:22" s="2" customFormat="1" ht="127.5" customHeight="1" x14ac:dyDescent="0.15">
      <c r="A3" s="6" t="s">
        <v>4</v>
      </c>
      <c r="B3" s="7" t="s">
        <v>5</v>
      </c>
      <c r="C3" s="7" t="s">
        <v>119</v>
      </c>
      <c r="D3" s="7" t="s">
        <v>120</v>
      </c>
      <c r="E3" s="7" t="s">
        <v>121</v>
      </c>
      <c r="F3" s="7" t="s">
        <v>122</v>
      </c>
      <c r="G3" s="7" t="s">
        <v>123</v>
      </c>
      <c r="H3" s="7" t="s">
        <v>124</v>
      </c>
      <c r="I3" s="7" t="s">
        <v>125</v>
      </c>
      <c r="J3" s="7" t="s">
        <v>126</v>
      </c>
      <c r="K3" s="7" t="s">
        <v>127</v>
      </c>
      <c r="L3" s="7" t="s">
        <v>128</v>
      </c>
      <c r="M3" s="7" t="s">
        <v>129</v>
      </c>
      <c r="N3" s="7" t="s">
        <v>8</v>
      </c>
      <c r="O3" s="8" t="s">
        <v>9</v>
      </c>
      <c r="Q3" s="6" t="s">
        <v>5</v>
      </c>
      <c r="R3" s="7" t="s">
        <v>130</v>
      </c>
      <c r="S3" s="7" t="s">
        <v>131</v>
      </c>
      <c r="T3" s="7" t="s">
        <v>132</v>
      </c>
      <c r="U3" s="7" t="s">
        <v>133</v>
      </c>
      <c r="V3" s="8" t="s">
        <v>9</v>
      </c>
    </row>
    <row r="4" spans="1:22" x14ac:dyDescent="0.15">
      <c r="A4" s="4" t="s">
        <v>19</v>
      </c>
      <c r="B4" s="5">
        <f>'9'!D4</f>
        <v>227</v>
      </c>
      <c r="C4" s="5">
        <v>3</v>
      </c>
      <c r="D4" s="5">
        <v>5</v>
      </c>
      <c r="E4" s="5">
        <v>94</v>
      </c>
      <c r="F4" s="5">
        <v>70</v>
      </c>
      <c r="G4" s="5">
        <v>54</v>
      </c>
      <c r="H4" s="5">
        <v>36</v>
      </c>
      <c r="I4" s="5">
        <v>53</v>
      </c>
      <c r="J4" s="5">
        <v>11</v>
      </c>
      <c r="K4" s="5">
        <v>102</v>
      </c>
      <c r="L4" s="5">
        <v>22</v>
      </c>
      <c r="M4" s="5">
        <v>28</v>
      </c>
      <c r="N4" s="5">
        <v>29</v>
      </c>
      <c r="O4" s="3">
        <v>28</v>
      </c>
      <c r="Q4" s="4">
        <v>1170</v>
      </c>
      <c r="R4" s="5">
        <v>873</v>
      </c>
      <c r="S4" s="5">
        <v>97</v>
      </c>
      <c r="T4" s="5">
        <v>38</v>
      </c>
      <c r="U4" s="5">
        <v>123</v>
      </c>
      <c r="V4" s="3">
        <f>Q4-SUM(R4:U4)</f>
        <v>39</v>
      </c>
    </row>
    <row r="5" spans="1:22" s="20" customFormat="1" x14ac:dyDescent="0.15">
      <c r="A5" s="21" t="s">
        <v>4</v>
      </c>
      <c r="B5" s="18"/>
      <c r="C5" s="18">
        <f>C4/B4</f>
        <v>1.3215859030837005E-2</v>
      </c>
      <c r="D5" s="18">
        <f>D4/B4</f>
        <v>2.2026431718061675E-2</v>
      </c>
      <c r="E5" s="18">
        <f>E4/B4</f>
        <v>0.41409691629955947</v>
      </c>
      <c r="F5" s="18">
        <f>F4/B4</f>
        <v>0.30837004405286345</v>
      </c>
      <c r="G5" s="18">
        <f>G4/B4</f>
        <v>0.23788546255506607</v>
      </c>
      <c r="H5" s="18">
        <f>H4/B4</f>
        <v>0.15859030837004406</v>
      </c>
      <c r="I5" s="18">
        <f>I4/B4</f>
        <v>0.23348017621145375</v>
      </c>
      <c r="J5" s="18">
        <f>J4/B4</f>
        <v>4.8458149779735685E-2</v>
      </c>
      <c r="K5" s="18">
        <f>K4/B4</f>
        <v>0.44933920704845814</v>
      </c>
      <c r="L5" s="18">
        <f>L4/B4</f>
        <v>9.6916299559471369E-2</v>
      </c>
      <c r="M5" s="18">
        <f>M4/B4</f>
        <v>0.12334801762114538</v>
      </c>
      <c r="N5" s="18">
        <f>N4/B4</f>
        <v>0.1277533039647577</v>
      </c>
      <c r="O5" s="19">
        <f>O4/B4</f>
        <v>0.12334801762114538</v>
      </c>
      <c r="Q5" s="21"/>
      <c r="R5" s="18">
        <f>R4/Q4</f>
        <v>0.74615384615384617</v>
      </c>
      <c r="S5" s="18">
        <f>S4/Q4</f>
        <v>8.2905982905982903E-2</v>
      </c>
      <c r="T5" s="18">
        <f>T4/Q4</f>
        <v>3.2478632478632481E-2</v>
      </c>
      <c r="U5" s="18">
        <f>U4/Q4</f>
        <v>0.10512820512820513</v>
      </c>
      <c r="V5" s="19">
        <f>V4/Q4</f>
        <v>3.3333333333333333E-2</v>
      </c>
    </row>
    <row r="6" spans="1:22" x14ac:dyDescent="0.15">
      <c r="A6" s="4" t="s">
        <v>20</v>
      </c>
      <c r="B6" s="5">
        <f>'9'!D6</f>
        <v>29</v>
      </c>
      <c r="C6" s="36" t="s">
        <v>369</v>
      </c>
      <c r="D6" s="5">
        <v>1</v>
      </c>
      <c r="E6" s="5">
        <v>9</v>
      </c>
      <c r="F6" s="5">
        <v>3</v>
      </c>
      <c r="G6" s="5">
        <v>9</v>
      </c>
      <c r="H6" s="5">
        <v>6</v>
      </c>
      <c r="I6" s="5">
        <v>8</v>
      </c>
      <c r="J6" s="5">
        <v>4</v>
      </c>
      <c r="K6" s="5">
        <v>16</v>
      </c>
      <c r="L6" s="5">
        <v>5</v>
      </c>
      <c r="M6" s="5">
        <v>1</v>
      </c>
      <c r="N6" s="5">
        <v>8</v>
      </c>
      <c r="O6" s="41" t="s">
        <v>369</v>
      </c>
      <c r="Q6" s="4">
        <v>200</v>
      </c>
      <c r="R6" s="5">
        <v>156</v>
      </c>
      <c r="S6" s="5">
        <v>9</v>
      </c>
      <c r="T6" s="5">
        <v>6</v>
      </c>
      <c r="U6" s="5">
        <v>22</v>
      </c>
      <c r="V6" s="3">
        <f>Q6-SUM(R6:U6)</f>
        <v>7</v>
      </c>
    </row>
    <row r="7" spans="1:22" s="20" customFormat="1" x14ac:dyDescent="0.15">
      <c r="A7" s="21" t="s">
        <v>4</v>
      </c>
      <c r="B7" s="18"/>
      <c r="C7" s="37" t="s">
        <v>369</v>
      </c>
      <c r="D7" s="18">
        <f>D6/B6</f>
        <v>3.4482758620689655E-2</v>
      </c>
      <c r="E7" s="18">
        <f>E6/B6</f>
        <v>0.31034482758620691</v>
      </c>
      <c r="F7" s="18">
        <f>F6/B6</f>
        <v>0.10344827586206896</v>
      </c>
      <c r="G7" s="18">
        <f>G6/B6</f>
        <v>0.31034482758620691</v>
      </c>
      <c r="H7" s="18">
        <f>H6/B6</f>
        <v>0.20689655172413793</v>
      </c>
      <c r="I7" s="18">
        <f>I6/B6</f>
        <v>0.27586206896551724</v>
      </c>
      <c r="J7" s="18">
        <f>J6/B6</f>
        <v>0.13793103448275862</v>
      </c>
      <c r="K7" s="18">
        <f>K6/B6</f>
        <v>0.55172413793103448</v>
      </c>
      <c r="L7" s="18">
        <f>L6/B6</f>
        <v>0.17241379310344829</v>
      </c>
      <c r="M7" s="18">
        <f>M6/B6</f>
        <v>3.4482758620689655E-2</v>
      </c>
      <c r="N7" s="18">
        <f>N6/B6</f>
        <v>0.27586206896551724</v>
      </c>
      <c r="O7" s="45" t="s">
        <v>369</v>
      </c>
      <c r="Q7" s="21"/>
      <c r="R7" s="18">
        <f>R6/Q6</f>
        <v>0.78</v>
      </c>
      <c r="S7" s="18">
        <f>S6/Q6</f>
        <v>4.4999999999999998E-2</v>
      </c>
      <c r="T7" s="18">
        <f>T6/Q6</f>
        <v>0.03</v>
      </c>
      <c r="U7" s="18">
        <f>U6/Q6</f>
        <v>0.11</v>
      </c>
      <c r="V7" s="19">
        <f>V6/Q6</f>
        <v>3.5000000000000003E-2</v>
      </c>
    </row>
    <row r="8" spans="1:22" x14ac:dyDescent="0.15">
      <c r="A8" s="4" t="s">
        <v>21</v>
      </c>
      <c r="B8" s="5">
        <f>'9'!D8</f>
        <v>21</v>
      </c>
      <c r="C8" s="36" t="s">
        <v>369</v>
      </c>
      <c r="D8" s="5">
        <v>1</v>
      </c>
      <c r="E8" s="5">
        <v>7</v>
      </c>
      <c r="F8" s="5">
        <v>3</v>
      </c>
      <c r="G8" s="5">
        <v>5</v>
      </c>
      <c r="H8" s="5">
        <v>3</v>
      </c>
      <c r="I8" s="5">
        <v>1</v>
      </c>
      <c r="J8" s="5">
        <v>1</v>
      </c>
      <c r="K8" s="5">
        <v>12</v>
      </c>
      <c r="L8" s="36" t="s">
        <v>369</v>
      </c>
      <c r="M8" s="36" t="s">
        <v>369</v>
      </c>
      <c r="N8" s="5">
        <v>4</v>
      </c>
      <c r="O8" s="3">
        <v>4</v>
      </c>
      <c r="Q8" s="4">
        <v>208</v>
      </c>
      <c r="R8" s="5">
        <v>163</v>
      </c>
      <c r="S8" s="5">
        <v>8</v>
      </c>
      <c r="T8" s="5">
        <v>10</v>
      </c>
      <c r="U8" s="5">
        <v>24</v>
      </c>
      <c r="V8" s="3">
        <f>Q8-SUM(R8:U8)</f>
        <v>3</v>
      </c>
    </row>
    <row r="9" spans="1:22" s="20" customFormat="1" x14ac:dyDescent="0.15">
      <c r="A9" s="21" t="s">
        <v>4</v>
      </c>
      <c r="B9" s="18"/>
      <c r="C9" s="37" t="s">
        <v>369</v>
      </c>
      <c r="D9" s="18">
        <f>D8/B8</f>
        <v>4.7619047619047616E-2</v>
      </c>
      <c r="E9" s="18">
        <f>E8/B8</f>
        <v>0.33333333333333331</v>
      </c>
      <c r="F9" s="18">
        <f>F8/B8</f>
        <v>0.14285714285714285</v>
      </c>
      <c r="G9" s="18">
        <f>G8/B8</f>
        <v>0.23809523809523808</v>
      </c>
      <c r="H9" s="18">
        <f>H8/B8</f>
        <v>0.14285714285714285</v>
      </c>
      <c r="I9" s="18">
        <f>I8/B8</f>
        <v>4.7619047619047616E-2</v>
      </c>
      <c r="J9" s="18">
        <f>J8/B8</f>
        <v>4.7619047619047616E-2</v>
      </c>
      <c r="K9" s="18">
        <f>K8/B8</f>
        <v>0.5714285714285714</v>
      </c>
      <c r="L9" s="37" t="s">
        <v>369</v>
      </c>
      <c r="M9" s="37" t="s">
        <v>369</v>
      </c>
      <c r="N9" s="18">
        <f>N8/B8</f>
        <v>0.19047619047619047</v>
      </c>
      <c r="O9" s="19">
        <f>O8/B8</f>
        <v>0.19047619047619047</v>
      </c>
      <c r="Q9" s="21"/>
      <c r="R9" s="18">
        <f>R8/Q8</f>
        <v>0.78365384615384615</v>
      </c>
      <c r="S9" s="18">
        <f>S8/Q8</f>
        <v>3.8461538461538464E-2</v>
      </c>
      <c r="T9" s="18">
        <f>T8/Q8</f>
        <v>4.807692307692308E-2</v>
      </c>
      <c r="U9" s="18">
        <f>U8/Q8</f>
        <v>0.11538461538461539</v>
      </c>
      <c r="V9" s="19">
        <f>V8/Q8</f>
        <v>1.4423076923076924E-2</v>
      </c>
    </row>
    <row r="10" spans="1:22" x14ac:dyDescent="0.15">
      <c r="A10" s="4" t="s">
        <v>22</v>
      </c>
      <c r="B10" s="5">
        <f>'9'!D10</f>
        <v>9</v>
      </c>
      <c r="C10" s="36" t="s">
        <v>369</v>
      </c>
      <c r="D10" s="36" t="s">
        <v>369</v>
      </c>
      <c r="E10" s="5">
        <v>4</v>
      </c>
      <c r="F10" s="5">
        <v>3</v>
      </c>
      <c r="G10" s="5">
        <v>5</v>
      </c>
      <c r="H10" s="5">
        <v>2</v>
      </c>
      <c r="I10" s="5">
        <v>1</v>
      </c>
      <c r="J10" s="36" t="s">
        <v>369</v>
      </c>
      <c r="K10" s="5">
        <v>4</v>
      </c>
      <c r="L10" s="36" t="s">
        <v>369</v>
      </c>
      <c r="M10" s="5">
        <v>1</v>
      </c>
      <c r="N10" s="5">
        <v>2</v>
      </c>
      <c r="O10" s="41" t="s">
        <v>369</v>
      </c>
      <c r="Q10" s="4">
        <v>44</v>
      </c>
      <c r="R10" s="5">
        <v>34</v>
      </c>
      <c r="S10" s="5">
        <v>4</v>
      </c>
      <c r="T10" s="36" t="s">
        <v>369</v>
      </c>
      <c r="U10" s="5">
        <v>3</v>
      </c>
      <c r="V10" s="3">
        <f>Q10-SUM(R10:U10)</f>
        <v>3</v>
      </c>
    </row>
    <row r="11" spans="1:22" s="20" customFormat="1" x14ac:dyDescent="0.15">
      <c r="A11" s="21" t="s">
        <v>4</v>
      </c>
      <c r="B11" s="18"/>
      <c r="C11" s="37" t="s">
        <v>369</v>
      </c>
      <c r="D11" s="37" t="s">
        <v>369</v>
      </c>
      <c r="E11" s="18">
        <f>E10/B10</f>
        <v>0.44444444444444442</v>
      </c>
      <c r="F11" s="18">
        <f>F10/B10</f>
        <v>0.33333333333333331</v>
      </c>
      <c r="G11" s="18">
        <f>G10/B10</f>
        <v>0.55555555555555558</v>
      </c>
      <c r="H11" s="18">
        <f>H10/B10</f>
        <v>0.22222222222222221</v>
      </c>
      <c r="I11" s="18">
        <f>I10/B10</f>
        <v>0.1111111111111111</v>
      </c>
      <c r="J11" s="37" t="s">
        <v>369</v>
      </c>
      <c r="K11" s="18">
        <f>K10/B10</f>
        <v>0.44444444444444442</v>
      </c>
      <c r="L11" s="37" t="s">
        <v>369</v>
      </c>
      <c r="M11" s="18">
        <f>M10/B10</f>
        <v>0.1111111111111111</v>
      </c>
      <c r="N11" s="18">
        <f>N10/B10</f>
        <v>0.22222222222222221</v>
      </c>
      <c r="O11" s="45" t="s">
        <v>369</v>
      </c>
      <c r="Q11" s="21"/>
      <c r="R11" s="18">
        <f>R10/Q10</f>
        <v>0.77272727272727271</v>
      </c>
      <c r="S11" s="18">
        <f>S10/Q10</f>
        <v>9.0909090909090912E-2</v>
      </c>
      <c r="T11" s="37" t="s">
        <v>369</v>
      </c>
      <c r="U11" s="18">
        <f>U10/Q10</f>
        <v>6.8181818181818177E-2</v>
      </c>
      <c r="V11" s="19">
        <f>V10/Q10</f>
        <v>6.8181818181818177E-2</v>
      </c>
    </row>
    <row r="12" spans="1:22" x14ac:dyDescent="0.15">
      <c r="A12" s="4" t="s">
        <v>23</v>
      </c>
      <c r="B12" s="5">
        <f>'9'!D12</f>
        <v>26</v>
      </c>
      <c r="C12" s="5">
        <v>1</v>
      </c>
      <c r="D12" s="36" t="s">
        <v>369</v>
      </c>
      <c r="E12" s="5">
        <v>8</v>
      </c>
      <c r="F12" s="5">
        <v>4</v>
      </c>
      <c r="G12" s="5">
        <v>11</v>
      </c>
      <c r="H12" s="5">
        <v>7</v>
      </c>
      <c r="I12" s="5">
        <v>8</v>
      </c>
      <c r="J12" s="36" t="s">
        <v>369</v>
      </c>
      <c r="K12" s="5">
        <v>13</v>
      </c>
      <c r="L12" s="5">
        <v>4</v>
      </c>
      <c r="M12" s="5">
        <v>3</v>
      </c>
      <c r="N12" s="5">
        <v>2</v>
      </c>
      <c r="O12" s="3">
        <v>2</v>
      </c>
      <c r="Q12" s="4">
        <v>172</v>
      </c>
      <c r="R12" s="5">
        <v>138</v>
      </c>
      <c r="S12" s="5">
        <v>11</v>
      </c>
      <c r="T12" s="5">
        <v>6</v>
      </c>
      <c r="U12" s="5">
        <v>13</v>
      </c>
      <c r="V12" s="3">
        <f>Q12-SUM(R12:U12)</f>
        <v>4</v>
      </c>
    </row>
    <row r="13" spans="1:22" s="20" customFormat="1" x14ac:dyDescent="0.15">
      <c r="A13" s="21" t="s">
        <v>4</v>
      </c>
      <c r="B13" s="18"/>
      <c r="C13" s="18">
        <f>C12/B12</f>
        <v>3.8461538461538464E-2</v>
      </c>
      <c r="D13" s="37" t="s">
        <v>369</v>
      </c>
      <c r="E13" s="18">
        <f>E12/B12</f>
        <v>0.30769230769230771</v>
      </c>
      <c r="F13" s="18">
        <f>F12/B12</f>
        <v>0.15384615384615385</v>
      </c>
      <c r="G13" s="18">
        <f>G12/B12</f>
        <v>0.42307692307692307</v>
      </c>
      <c r="H13" s="18">
        <f>H12/B12</f>
        <v>0.26923076923076922</v>
      </c>
      <c r="I13" s="18">
        <f>I12/B12</f>
        <v>0.30769230769230771</v>
      </c>
      <c r="J13" s="37" t="s">
        <v>369</v>
      </c>
      <c r="K13" s="18">
        <f>K12/B12</f>
        <v>0.5</v>
      </c>
      <c r="L13" s="18">
        <f>L12/B12</f>
        <v>0.15384615384615385</v>
      </c>
      <c r="M13" s="18">
        <f>M12/B12</f>
        <v>0.11538461538461539</v>
      </c>
      <c r="N13" s="18">
        <f>N12/B12</f>
        <v>7.6923076923076927E-2</v>
      </c>
      <c r="O13" s="19">
        <f>O12/B12</f>
        <v>7.6923076923076927E-2</v>
      </c>
      <c r="Q13" s="21"/>
      <c r="R13" s="18">
        <f>R12/Q12</f>
        <v>0.80232558139534882</v>
      </c>
      <c r="S13" s="18">
        <f>S12/Q12</f>
        <v>6.3953488372093026E-2</v>
      </c>
      <c r="T13" s="18">
        <f>T12/Q12</f>
        <v>3.4883720930232558E-2</v>
      </c>
      <c r="U13" s="18">
        <f>U12/Q12</f>
        <v>7.5581395348837205E-2</v>
      </c>
      <c r="V13" s="19">
        <f>V12/Q12</f>
        <v>2.3255813953488372E-2</v>
      </c>
    </row>
    <row r="14" spans="1:22" x14ac:dyDescent="0.15">
      <c r="A14" s="4" t="s">
        <v>24</v>
      </c>
      <c r="B14" s="5">
        <f>'9'!D14</f>
        <v>11</v>
      </c>
      <c r="C14" s="36" t="s">
        <v>369</v>
      </c>
      <c r="D14" s="36" t="s">
        <v>369</v>
      </c>
      <c r="E14" s="5">
        <v>6</v>
      </c>
      <c r="F14" s="5">
        <v>3</v>
      </c>
      <c r="G14" s="5">
        <v>2</v>
      </c>
      <c r="H14" s="5">
        <v>5</v>
      </c>
      <c r="I14" s="5">
        <v>1</v>
      </c>
      <c r="J14" s="5">
        <v>1</v>
      </c>
      <c r="K14" s="5">
        <v>2</v>
      </c>
      <c r="L14" s="5">
        <v>1</v>
      </c>
      <c r="M14" s="5">
        <v>2</v>
      </c>
      <c r="N14" s="5">
        <v>1</v>
      </c>
      <c r="O14" s="3">
        <v>2</v>
      </c>
      <c r="Q14" s="4">
        <v>42</v>
      </c>
      <c r="R14" s="5">
        <v>31</v>
      </c>
      <c r="S14" s="5">
        <v>3</v>
      </c>
      <c r="T14" s="36" t="s">
        <v>369</v>
      </c>
      <c r="U14" s="5">
        <v>6</v>
      </c>
      <c r="V14" s="3">
        <f>Q14-SUM(R14:U14)</f>
        <v>2</v>
      </c>
    </row>
    <row r="15" spans="1:22" s="20" customFormat="1" x14ac:dyDescent="0.15">
      <c r="A15" s="21" t="s">
        <v>4</v>
      </c>
      <c r="B15" s="18"/>
      <c r="C15" s="37" t="s">
        <v>369</v>
      </c>
      <c r="D15" s="37" t="s">
        <v>369</v>
      </c>
      <c r="E15" s="18">
        <f>E14/B14</f>
        <v>0.54545454545454541</v>
      </c>
      <c r="F15" s="18">
        <f>F14/B14</f>
        <v>0.27272727272727271</v>
      </c>
      <c r="G15" s="18">
        <f>G14/B14</f>
        <v>0.18181818181818182</v>
      </c>
      <c r="H15" s="18">
        <f>H14/B14</f>
        <v>0.45454545454545453</v>
      </c>
      <c r="I15" s="18">
        <f>I14/B14</f>
        <v>9.0909090909090912E-2</v>
      </c>
      <c r="J15" s="18">
        <f>J14/B14</f>
        <v>9.0909090909090912E-2</v>
      </c>
      <c r="K15" s="18">
        <f>K14/B14</f>
        <v>0.18181818181818182</v>
      </c>
      <c r="L15" s="18">
        <f>L14/B14</f>
        <v>9.0909090909090912E-2</v>
      </c>
      <c r="M15" s="18">
        <f>M14/B14</f>
        <v>0.18181818181818182</v>
      </c>
      <c r="N15" s="18">
        <f>N14/B14</f>
        <v>9.0909090909090912E-2</v>
      </c>
      <c r="O15" s="19">
        <f>O14/B14</f>
        <v>0.18181818181818182</v>
      </c>
      <c r="Q15" s="21"/>
      <c r="R15" s="18">
        <f>R14/Q14</f>
        <v>0.73809523809523814</v>
      </c>
      <c r="S15" s="18">
        <f>S14/Q14</f>
        <v>7.1428571428571425E-2</v>
      </c>
      <c r="T15" s="37" t="s">
        <v>369</v>
      </c>
      <c r="U15" s="18">
        <f>U14/Q14</f>
        <v>0.14285714285714285</v>
      </c>
      <c r="V15" s="19">
        <f>V14/Q14</f>
        <v>4.7619047619047616E-2</v>
      </c>
    </row>
    <row r="16" spans="1:22" x14ac:dyDescent="0.15">
      <c r="A16" s="4" t="s">
        <v>25</v>
      </c>
      <c r="B16" s="5">
        <f>'9'!D16</f>
        <v>25</v>
      </c>
      <c r="C16" s="5">
        <v>1</v>
      </c>
      <c r="D16" s="36" t="s">
        <v>369</v>
      </c>
      <c r="E16" s="5">
        <v>10</v>
      </c>
      <c r="F16" s="5">
        <v>9</v>
      </c>
      <c r="G16" s="5">
        <v>6</v>
      </c>
      <c r="H16" s="5">
        <v>3</v>
      </c>
      <c r="I16" s="5">
        <v>3</v>
      </c>
      <c r="J16" s="5">
        <v>3</v>
      </c>
      <c r="K16" s="5">
        <v>9</v>
      </c>
      <c r="L16" s="5">
        <v>5</v>
      </c>
      <c r="M16" s="5">
        <v>1</v>
      </c>
      <c r="N16" s="5">
        <v>4</v>
      </c>
      <c r="O16" s="3">
        <v>2</v>
      </c>
      <c r="Q16" s="4">
        <v>147</v>
      </c>
      <c r="R16" s="5">
        <v>105</v>
      </c>
      <c r="S16" s="5">
        <v>17</v>
      </c>
      <c r="T16" s="5">
        <v>7</v>
      </c>
      <c r="U16" s="5">
        <v>15</v>
      </c>
      <c r="V16" s="3">
        <f>Q16-SUM(R16:U16)</f>
        <v>3</v>
      </c>
    </row>
    <row r="17" spans="1:22" s="20" customFormat="1" x14ac:dyDescent="0.15">
      <c r="A17" s="21" t="s">
        <v>4</v>
      </c>
      <c r="B17" s="18"/>
      <c r="C17" s="18">
        <f>C16/B16</f>
        <v>0.04</v>
      </c>
      <c r="D17" s="37" t="s">
        <v>369</v>
      </c>
      <c r="E17" s="18">
        <f>E16/B16</f>
        <v>0.4</v>
      </c>
      <c r="F17" s="18">
        <f>F16/B16</f>
        <v>0.36</v>
      </c>
      <c r="G17" s="18">
        <f>G16/B16</f>
        <v>0.24</v>
      </c>
      <c r="H17" s="18">
        <f>H16/B16</f>
        <v>0.12</v>
      </c>
      <c r="I17" s="18">
        <f>I16/B16</f>
        <v>0.12</v>
      </c>
      <c r="J17" s="18">
        <f>J16/B16</f>
        <v>0.12</v>
      </c>
      <c r="K17" s="18">
        <f>K16/B16</f>
        <v>0.36</v>
      </c>
      <c r="L17" s="18">
        <f>L16/B16</f>
        <v>0.2</v>
      </c>
      <c r="M17" s="18">
        <f>M16/B16</f>
        <v>0.04</v>
      </c>
      <c r="N17" s="18">
        <f>N16/B16</f>
        <v>0.16</v>
      </c>
      <c r="O17" s="19">
        <f>O16/B16</f>
        <v>0.08</v>
      </c>
      <c r="Q17" s="21"/>
      <c r="R17" s="18">
        <f>R16/Q16</f>
        <v>0.7142857142857143</v>
      </c>
      <c r="S17" s="18">
        <f>S16/Q16</f>
        <v>0.11564625850340136</v>
      </c>
      <c r="T17" s="18">
        <f>T16/Q16</f>
        <v>4.7619047619047616E-2</v>
      </c>
      <c r="U17" s="18">
        <f>U16/Q16</f>
        <v>0.10204081632653061</v>
      </c>
      <c r="V17" s="19">
        <f>V16/Q16</f>
        <v>2.0408163265306121E-2</v>
      </c>
    </row>
    <row r="18" spans="1:22" x14ac:dyDescent="0.15">
      <c r="A18" s="4" t="s">
        <v>26</v>
      </c>
      <c r="B18" s="5">
        <f>'9'!D18</f>
        <v>24</v>
      </c>
      <c r="C18" s="36" t="s">
        <v>369</v>
      </c>
      <c r="D18" s="36" t="s">
        <v>369</v>
      </c>
      <c r="E18" s="5">
        <v>6</v>
      </c>
      <c r="F18" s="5">
        <v>12</v>
      </c>
      <c r="G18" s="5">
        <v>3</v>
      </c>
      <c r="H18" s="5">
        <v>3</v>
      </c>
      <c r="I18" s="5">
        <v>9</v>
      </c>
      <c r="J18" s="36" t="s">
        <v>369</v>
      </c>
      <c r="K18" s="5">
        <v>9</v>
      </c>
      <c r="L18" s="5">
        <v>2</v>
      </c>
      <c r="M18" s="5">
        <v>5</v>
      </c>
      <c r="N18" s="5">
        <v>1</v>
      </c>
      <c r="O18" s="3">
        <v>6</v>
      </c>
      <c r="Q18" s="4">
        <v>103</v>
      </c>
      <c r="R18" s="5">
        <v>71</v>
      </c>
      <c r="S18" s="5">
        <v>14</v>
      </c>
      <c r="T18" s="5">
        <v>4</v>
      </c>
      <c r="U18" s="5">
        <v>9</v>
      </c>
      <c r="V18" s="3">
        <f>Q18-SUM(R18:U18)</f>
        <v>5</v>
      </c>
    </row>
    <row r="19" spans="1:22" s="20" customFormat="1" x14ac:dyDescent="0.15">
      <c r="A19" s="21" t="s">
        <v>4</v>
      </c>
      <c r="B19" s="18"/>
      <c r="C19" s="37" t="s">
        <v>369</v>
      </c>
      <c r="D19" s="37" t="s">
        <v>369</v>
      </c>
      <c r="E19" s="18">
        <f>E18/B18</f>
        <v>0.25</v>
      </c>
      <c r="F19" s="18">
        <f>F18/B18</f>
        <v>0.5</v>
      </c>
      <c r="G19" s="18">
        <f>G18/B18</f>
        <v>0.125</v>
      </c>
      <c r="H19" s="18">
        <f>H18/B18</f>
        <v>0.125</v>
      </c>
      <c r="I19" s="18">
        <f>I18/B18</f>
        <v>0.375</v>
      </c>
      <c r="J19" s="37" t="s">
        <v>369</v>
      </c>
      <c r="K19" s="18">
        <f>K18/B18</f>
        <v>0.375</v>
      </c>
      <c r="L19" s="18">
        <f>L18/B18</f>
        <v>8.3333333333333329E-2</v>
      </c>
      <c r="M19" s="18">
        <f>M18/B18</f>
        <v>0.20833333333333334</v>
      </c>
      <c r="N19" s="18">
        <f>N18/B18</f>
        <v>4.1666666666666664E-2</v>
      </c>
      <c r="O19" s="19">
        <f>O18/B18</f>
        <v>0.25</v>
      </c>
      <c r="Q19" s="21"/>
      <c r="R19" s="18">
        <f>R18/Q18</f>
        <v>0.68932038834951459</v>
      </c>
      <c r="S19" s="18">
        <f>S18/Q18</f>
        <v>0.13592233009708737</v>
      </c>
      <c r="T19" s="18">
        <f>T18/Q18</f>
        <v>3.8834951456310676E-2</v>
      </c>
      <c r="U19" s="18">
        <f>U18/Q18</f>
        <v>8.7378640776699032E-2</v>
      </c>
      <c r="V19" s="19">
        <f>V18/Q18</f>
        <v>4.8543689320388349E-2</v>
      </c>
    </row>
    <row r="20" spans="1:22" x14ac:dyDescent="0.15">
      <c r="A20" s="4" t="s">
        <v>27</v>
      </c>
      <c r="B20" s="5">
        <f>'9'!D20</f>
        <v>22</v>
      </c>
      <c r="C20" s="5">
        <v>1</v>
      </c>
      <c r="D20" s="36" t="s">
        <v>369</v>
      </c>
      <c r="E20" s="5">
        <v>15</v>
      </c>
      <c r="F20" s="5">
        <v>6</v>
      </c>
      <c r="G20" s="5">
        <v>3</v>
      </c>
      <c r="H20" s="5">
        <v>3</v>
      </c>
      <c r="I20" s="5">
        <v>1</v>
      </c>
      <c r="J20" s="36" t="s">
        <v>369</v>
      </c>
      <c r="K20" s="5">
        <v>10</v>
      </c>
      <c r="L20" s="5">
        <v>2</v>
      </c>
      <c r="M20" s="5">
        <v>3</v>
      </c>
      <c r="N20" s="5">
        <v>1</v>
      </c>
      <c r="O20" s="3">
        <v>3</v>
      </c>
      <c r="Q20" s="4">
        <v>74</v>
      </c>
      <c r="R20" s="5">
        <v>55</v>
      </c>
      <c r="S20" s="5">
        <v>10</v>
      </c>
      <c r="T20" s="5">
        <v>1</v>
      </c>
      <c r="U20" s="5">
        <v>3</v>
      </c>
      <c r="V20" s="3">
        <f>Q20-SUM(R20:U20)</f>
        <v>5</v>
      </c>
    </row>
    <row r="21" spans="1:22" s="20" customFormat="1" x14ac:dyDescent="0.15">
      <c r="A21" s="21" t="s">
        <v>4</v>
      </c>
      <c r="B21" s="18"/>
      <c r="C21" s="18">
        <f>C20/B20</f>
        <v>4.5454545454545456E-2</v>
      </c>
      <c r="D21" s="37" t="s">
        <v>369</v>
      </c>
      <c r="E21" s="18">
        <f>E20/B20</f>
        <v>0.68181818181818177</v>
      </c>
      <c r="F21" s="18">
        <f>F20/B20</f>
        <v>0.27272727272727271</v>
      </c>
      <c r="G21" s="18">
        <f>G20/B20</f>
        <v>0.13636363636363635</v>
      </c>
      <c r="H21" s="18">
        <f>H20/B20</f>
        <v>0.13636363636363635</v>
      </c>
      <c r="I21" s="18">
        <f>I20/B20</f>
        <v>4.5454545454545456E-2</v>
      </c>
      <c r="J21" s="37" t="s">
        <v>369</v>
      </c>
      <c r="K21" s="18">
        <f>K20/B20</f>
        <v>0.45454545454545453</v>
      </c>
      <c r="L21" s="18">
        <f>L20/B20</f>
        <v>9.0909090909090912E-2</v>
      </c>
      <c r="M21" s="18">
        <f>M20/B20</f>
        <v>0.13636363636363635</v>
      </c>
      <c r="N21" s="18">
        <f>N20/B20</f>
        <v>4.5454545454545456E-2</v>
      </c>
      <c r="O21" s="19">
        <f>O20/B20</f>
        <v>0.13636363636363635</v>
      </c>
      <c r="Q21" s="21"/>
      <c r="R21" s="18">
        <f>R20/Q20</f>
        <v>0.7432432432432432</v>
      </c>
      <c r="S21" s="18">
        <f>S20/Q20</f>
        <v>0.13513513513513514</v>
      </c>
      <c r="T21" s="18">
        <f>T20/Q20</f>
        <v>1.3513513513513514E-2</v>
      </c>
      <c r="U21" s="18">
        <f>U20/Q20</f>
        <v>4.0540540540540543E-2</v>
      </c>
      <c r="V21" s="19">
        <f>V20/Q20</f>
        <v>6.7567567567567571E-2</v>
      </c>
    </row>
    <row r="22" spans="1:22" x14ac:dyDescent="0.15">
      <c r="A22" s="4" t="s">
        <v>28</v>
      </c>
      <c r="B22" s="5">
        <f>'9'!D22</f>
        <v>51</v>
      </c>
      <c r="C22" s="36" t="s">
        <v>369</v>
      </c>
      <c r="D22" s="5">
        <v>1</v>
      </c>
      <c r="E22" s="5">
        <v>26</v>
      </c>
      <c r="F22" s="5">
        <v>26</v>
      </c>
      <c r="G22" s="5">
        <v>6</v>
      </c>
      <c r="H22" s="5">
        <v>4</v>
      </c>
      <c r="I22" s="5">
        <v>19</v>
      </c>
      <c r="J22" s="5">
        <v>2</v>
      </c>
      <c r="K22" s="5">
        <v>23</v>
      </c>
      <c r="L22" s="5">
        <v>3</v>
      </c>
      <c r="M22" s="5">
        <v>11</v>
      </c>
      <c r="N22" s="5">
        <v>4</v>
      </c>
      <c r="O22" s="3">
        <v>8</v>
      </c>
      <c r="Q22" s="4">
        <v>111</v>
      </c>
      <c r="R22" s="5">
        <v>85</v>
      </c>
      <c r="S22" s="5">
        <v>13</v>
      </c>
      <c r="T22" s="5">
        <v>3</v>
      </c>
      <c r="U22" s="5">
        <v>7</v>
      </c>
      <c r="V22" s="3">
        <f>Q22-SUM(R22:U22)</f>
        <v>3</v>
      </c>
    </row>
    <row r="23" spans="1:22" s="20" customFormat="1" x14ac:dyDescent="0.15">
      <c r="A23" s="21" t="s">
        <v>4</v>
      </c>
      <c r="B23" s="18"/>
      <c r="C23" s="37" t="s">
        <v>369</v>
      </c>
      <c r="D23" s="18">
        <f>D22/B22</f>
        <v>1.9607843137254902E-2</v>
      </c>
      <c r="E23" s="18">
        <f>E22/B22</f>
        <v>0.50980392156862742</v>
      </c>
      <c r="F23" s="18">
        <f>F22/B22</f>
        <v>0.50980392156862742</v>
      </c>
      <c r="G23" s="18">
        <f>G22/B22</f>
        <v>0.11764705882352941</v>
      </c>
      <c r="H23" s="18">
        <f>H22/B22</f>
        <v>7.8431372549019607E-2</v>
      </c>
      <c r="I23" s="18">
        <f>I22/B22</f>
        <v>0.37254901960784315</v>
      </c>
      <c r="J23" s="18">
        <f>J22/B22</f>
        <v>3.9215686274509803E-2</v>
      </c>
      <c r="K23" s="18">
        <f>K22/B22</f>
        <v>0.45098039215686275</v>
      </c>
      <c r="L23" s="18">
        <f>L22/B22</f>
        <v>5.8823529411764705E-2</v>
      </c>
      <c r="M23" s="18">
        <f>M22/B22</f>
        <v>0.21568627450980393</v>
      </c>
      <c r="N23" s="18">
        <f>N22/B22</f>
        <v>7.8431372549019607E-2</v>
      </c>
      <c r="O23" s="19">
        <f>O22/B22</f>
        <v>0.15686274509803921</v>
      </c>
      <c r="Q23" s="21"/>
      <c r="R23" s="18">
        <f>R22/Q22</f>
        <v>0.76576576576576572</v>
      </c>
      <c r="S23" s="18">
        <f>S22/Q22</f>
        <v>0.11711711711711711</v>
      </c>
      <c r="T23" s="18">
        <f>T22/Q22</f>
        <v>2.7027027027027029E-2</v>
      </c>
      <c r="U23" s="18">
        <f>U22/Q22</f>
        <v>6.3063063063063057E-2</v>
      </c>
      <c r="V23" s="19">
        <f>V22/Q22</f>
        <v>2.7027027027027029E-2</v>
      </c>
    </row>
    <row r="24" spans="1:22" x14ac:dyDescent="0.15">
      <c r="A24" s="4" t="s">
        <v>29</v>
      </c>
      <c r="B24" s="5">
        <f>'9'!D24</f>
        <v>8</v>
      </c>
      <c r="C24" s="36" t="s">
        <v>369</v>
      </c>
      <c r="D24" s="5">
        <v>2</v>
      </c>
      <c r="E24" s="5">
        <v>3</v>
      </c>
      <c r="F24" s="5">
        <v>1</v>
      </c>
      <c r="G24" s="5">
        <v>4</v>
      </c>
      <c r="H24" s="36" t="s">
        <v>369</v>
      </c>
      <c r="I24" s="5">
        <v>2</v>
      </c>
      <c r="J24" s="36" t="s">
        <v>369</v>
      </c>
      <c r="K24" s="5">
        <v>4</v>
      </c>
      <c r="L24" s="36" t="s">
        <v>369</v>
      </c>
      <c r="M24" s="5">
        <v>1</v>
      </c>
      <c r="N24" s="5">
        <v>2</v>
      </c>
      <c r="O24" s="41" t="s">
        <v>369</v>
      </c>
      <c r="Q24" s="4">
        <v>55</v>
      </c>
      <c r="R24" s="5">
        <v>26</v>
      </c>
      <c r="S24" s="5">
        <v>8</v>
      </c>
      <c r="T24" s="5">
        <v>1</v>
      </c>
      <c r="U24" s="5">
        <v>19</v>
      </c>
      <c r="V24" s="3">
        <f>Q24-SUM(R24:U24)</f>
        <v>1</v>
      </c>
    </row>
    <row r="25" spans="1:22" s="20" customFormat="1" x14ac:dyDescent="0.15">
      <c r="A25" s="23" t="s">
        <v>4</v>
      </c>
      <c r="B25" s="24"/>
      <c r="C25" s="38" t="s">
        <v>369</v>
      </c>
      <c r="D25" s="24">
        <f>D24/B24</f>
        <v>0.25</v>
      </c>
      <c r="E25" s="24">
        <f>E24/B24</f>
        <v>0.375</v>
      </c>
      <c r="F25" s="24">
        <f>F24/B24</f>
        <v>0.125</v>
      </c>
      <c r="G25" s="24">
        <f>G24/B24</f>
        <v>0.5</v>
      </c>
      <c r="H25" s="38" t="s">
        <v>369</v>
      </c>
      <c r="I25" s="24">
        <f>I24/B24</f>
        <v>0.25</v>
      </c>
      <c r="J25" s="38" t="s">
        <v>369</v>
      </c>
      <c r="K25" s="24">
        <f>K24/B24</f>
        <v>0.5</v>
      </c>
      <c r="L25" s="38" t="s">
        <v>369</v>
      </c>
      <c r="M25" s="24">
        <f>M24/B24</f>
        <v>0.125</v>
      </c>
      <c r="N25" s="24">
        <f>N24/B24</f>
        <v>0.25</v>
      </c>
      <c r="O25" s="42" t="s">
        <v>369</v>
      </c>
      <c r="Q25" s="23"/>
      <c r="R25" s="24">
        <f>R24/Q24</f>
        <v>0.47272727272727272</v>
      </c>
      <c r="S25" s="24">
        <f>S24/Q24</f>
        <v>0.14545454545454545</v>
      </c>
      <c r="T25" s="24">
        <f>T24/Q24</f>
        <v>1.8181818181818181E-2</v>
      </c>
      <c r="U25" s="24">
        <f>U24/Q24</f>
        <v>0.34545454545454546</v>
      </c>
      <c r="V25" s="25">
        <f>V24/Q24</f>
        <v>1.8181818181818181E-2</v>
      </c>
    </row>
    <row r="26" spans="1:22" x14ac:dyDescent="0.15">
      <c r="A26" s="1" t="s">
        <v>212</v>
      </c>
    </row>
    <row r="27" spans="1:22" x14ac:dyDescent="0.15">
      <c r="A27" s="9" t="s">
        <v>30</v>
      </c>
      <c r="B27" s="10">
        <f>'9'!D27</f>
        <v>75</v>
      </c>
      <c r="C27" s="39" t="s">
        <v>369</v>
      </c>
      <c r="D27" s="39" t="s">
        <v>369</v>
      </c>
      <c r="E27" s="10">
        <v>31</v>
      </c>
      <c r="F27" s="10">
        <v>18</v>
      </c>
      <c r="G27" s="10">
        <v>16</v>
      </c>
      <c r="H27" s="10">
        <v>12</v>
      </c>
      <c r="I27" s="10">
        <v>18</v>
      </c>
      <c r="J27" s="10">
        <v>5</v>
      </c>
      <c r="K27" s="10">
        <v>29</v>
      </c>
      <c r="L27" s="10">
        <v>9</v>
      </c>
      <c r="M27" s="10">
        <v>9</v>
      </c>
      <c r="N27" s="10">
        <v>8</v>
      </c>
      <c r="O27" s="11">
        <v>15</v>
      </c>
      <c r="Q27" s="9">
        <v>411</v>
      </c>
      <c r="R27" s="10">
        <v>315</v>
      </c>
      <c r="S27" s="10">
        <v>38</v>
      </c>
      <c r="T27" s="10">
        <v>21</v>
      </c>
      <c r="U27" s="10">
        <v>28</v>
      </c>
      <c r="V27" s="11">
        <f>Q27-SUM(R27:U27)</f>
        <v>9</v>
      </c>
    </row>
    <row r="28" spans="1:22" s="20" customFormat="1" x14ac:dyDescent="0.15">
      <c r="A28" s="21" t="s">
        <v>31</v>
      </c>
      <c r="B28" s="18"/>
      <c r="C28" s="37" t="s">
        <v>369</v>
      </c>
      <c r="D28" s="37" t="s">
        <v>369</v>
      </c>
      <c r="E28" s="18">
        <f>E27/B27</f>
        <v>0.41333333333333333</v>
      </c>
      <c r="F28" s="18">
        <f>F27/B27</f>
        <v>0.24</v>
      </c>
      <c r="G28" s="18">
        <f>G27/B27</f>
        <v>0.21333333333333335</v>
      </c>
      <c r="H28" s="18">
        <f>H27/B27</f>
        <v>0.16</v>
      </c>
      <c r="I28" s="18">
        <f>I27/B27</f>
        <v>0.24</v>
      </c>
      <c r="J28" s="18">
        <f>J27/B27</f>
        <v>6.6666666666666666E-2</v>
      </c>
      <c r="K28" s="18">
        <f>K27/B27</f>
        <v>0.38666666666666666</v>
      </c>
      <c r="L28" s="18">
        <f>L27/B27</f>
        <v>0.12</v>
      </c>
      <c r="M28" s="18">
        <f>M27/B27</f>
        <v>0.12</v>
      </c>
      <c r="N28" s="18">
        <f>N27/B27</f>
        <v>0.10666666666666667</v>
      </c>
      <c r="O28" s="19">
        <f>O27/B27</f>
        <v>0.2</v>
      </c>
      <c r="Q28" s="21"/>
      <c r="R28" s="18">
        <f>R27/Q27</f>
        <v>0.76642335766423353</v>
      </c>
      <c r="S28" s="18">
        <f>S27/Q27</f>
        <v>9.2457420924574207E-2</v>
      </c>
      <c r="T28" s="18">
        <f>T27/Q27</f>
        <v>5.1094890510948905E-2</v>
      </c>
      <c r="U28" s="18">
        <f>U27/Q27</f>
        <v>6.8126520681265207E-2</v>
      </c>
      <c r="V28" s="19">
        <f>V27/Q27</f>
        <v>2.1897810218978103E-2</v>
      </c>
    </row>
    <row r="29" spans="1:22" x14ac:dyDescent="0.15">
      <c r="A29" s="4" t="s">
        <v>32</v>
      </c>
      <c r="B29" s="5">
        <f>'9'!D29</f>
        <v>33</v>
      </c>
      <c r="C29" s="36" t="s">
        <v>369</v>
      </c>
      <c r="D29" s="5">
        <v>1</v>
      </c>
      <c r="E29" s="5">
        <v>17</v>
      </c>
      <c r="F29" s="5">
        <v>9</v>
      </c>
      <c r="G29" s="5">
        <v>5</v>
      </c>
      <c r="H29" s="5">
        <v>7</v>
      </c>
      <c r="I29" s="5">
        <v>12</v>
      </c>
      <c r="J29" s="5">
        <v>1</v>
      </c>
      <c r="K29" s="5">
        <v>16</v>
      </c>
      <c r="L29" s="5">
        <v>2</v>
      </c>
      <c r="M29" s="5">
        <v>3</v>
      </c>
      <c r="N29" s="5">
        <v>5</v>
      </c>
      <c r="O29" s="3">
        <v>3</v>
      </c>
      <c r="Q29" s="4">
        <v>196</v>
      </c>
      <c r="R29" s="5">
        <v>155</v>
      </c>
      <c r="S29" s="5">
        <v>18</v>
      </c>
      <c r="T29" s="5">
        <v>7</v>
      </c>
      <c r="U29" s="5">
        <v>9</v>
      </c>
      <c r="V29" s="3">
        <f>Q29-SUM(R29:U29)</f>
        <v>7</v>
      </c>
    </row>
    <row r="30" spans="1:22" s="20" customFormat="1" x14ac:dyDescent="0.15">
      <c r="A30" s="21" t="s">
        <v>33</v>
      </c>
      <c r="B30" s="18"/>
      <c r="C30" s="37" t="s">
        <v>369</v>
      </c>
      <c r="D30" s="18">
        <f>D29/B29</f>
        <v>3.0303030303030304E-2</v>
      </c>
      <c r="E30" s="18">
        <f>E29/B29</f>
        <v>0.51515151515151514</v>
      </c>
      <c r="F30" s="18">
        <f>F29/B29</f>
        <v>0.27272727272727271</v>
      </c>
      <c r="G30" s="18">
        <f>G29/B29</f>
        <v>0.15151515151515152</v>
      </c>
      <c r="H30" s="18">
        <f>H29/B29</f>
        <v>0.21212121212121213</v>
      </c>
      <c r="I30" s="18">
        <f>I29/B29</f>
        <v>0.36363636363636365</v>
      </c>
      <c r="J30" s="18">
        <f>J29/B29</f>
        <v>3.0303030303030304E-2</v>
      </c>
      <c r="K30" s="18">
        <f>K29/B29</f>
        <v>0.48484848484848486</v>
      </c>
      <c r="L30" s="18">
        <f>L29/B29</f>
        <v>6.0606060606060608E-2</v>
      </c>
      <c r="M30" s="18">
        <f>M29/B29</f>
        <v>9.0909090909090912E-2</v>
      </c>
      <c r="N30" s="18">
        <f>N29/B29</f>
        <v>0.15151515151515152</v>
      </c>
      <c r="O30" s="19">
        <f>O29/B29</f>
        <v>9.0909090909090912E-2</v>
      </c>
      <c r="Q30" s="21"/>
      <c r="R30" s="18">
        <f>R29/Q29</f>
        <v>0.79081632653061229</v>
      </c>
      <c r="S30" s="18">
        <f>S29/Q29</f>
        <v>9.1836734693877556E-2</v>
      </c>
      <c r="T30" s="18">
        <f>T29/Q29</f>
        <v>3.5714285714285712E-2</v>
      </c>
      <c r="U30" s="18">
        <f>U29/Q29</f>
        <v>4.5918367346938778E-2</v>
      </c>
      <c r="V30" s="19">
        <f>V29/Q29</f>
        <v>3.5714285714285712E-2</v>
      </c>
    </row>
    <row r="31" spans="1:22" x14ac:dyDescent="0.15">
      <c r="A31" s="4" t="s">
        <v>34</v>
      </c>
      <c r="B31" s="5">
        <f>'9'!D31</f>
        <v>117</v>
      </c>
      <c r="C31" s="5">
        <v>3</v>
      </c>
      <c r="D31" s="5">
        <v>4</v>
      </c>
      <c r="E31" s="5">
        <v>45</v>
      </c>
      <c r="F31" s="5">
        <v>42</v>
      </c>
      <c r="G31" s="5">
        <v>33</v>
      </c>
      <c r="H31" s="5">
        <v>17</v>
      </c>
      <c r="I31" s="5">
        <v>23</v>
      </c>
      <c r="J31" s="5">
        <v>5</v>
      </c>
      <c r="K31" s="5">
        <v>56</v>
      </c>
      <c r="L31" s="5">
        <v>11</v>
      </c>
      <c r="M31" s="5">
        <v>16</v>
      </c>
      <c r="N31" s="5">
        <v>16</v>
      </c>
      <c r="O31" s="3">
        <v>9</v>
      </c>
      <c r="Q31" s="4">
        <v>556</v>
      </c>
      <c r="R31" s="5">
        <v>398</v>
      </c>
      <c r="S31" s="5">
        <v>41</v>
      </c>
      <c r="T31" s="5">
        <v>10</v>
      </c>
      <c r="U31" s="5">
        <v>86</v>
      </c>
      <c r="V31" s="3">
        <f>Q31-SUM(R31:U31)</f>
        <v>21</v>
      </c>
    </row>
    <row r="32" spans="1:22" s="20" customFormat="1" x14ac:dyDescent="0.15">
      <c r="A32" s="23" t="s">
        <v>35</v>
      </c>
      <c r="B32" s="24"/>
      <c r="C32" s="24">
        <f>C31/B31</f>
        <v>2.564102564102564E-2</v>
      </c>
      <c r="D32" s="24">
        <f>D31/B31</f>
        <v>3.4188034188034191E-2</v>
      </c>
      <c r="E32" s="24">
        <f>E31/B31</f>
        <v>0.38461538461538464</v>
      </c>
      <c r="F32" s="24">
        <f>F31/B31</f>
        <v>0.35897435897435898</v>
      </c>
      <c r="G32" s="24">
        <f>G31/B31</f>
        <v>0.28205128205128205</v>
      </c>
      <c r="H32" s="24">
        <f>H31/B31</f>
        <v>0.14529914529914531</v>
      </c>
      <c r="I32" s="24">
        <f>I31/B31</f>
        <v>0.19658119658119658</v>
      </c>
      <c r="J32" s="24">
        <f>J31/B31</f>
        <v>4.2735042735042736E-2</v>
      </c>
      <c r="K32" s="24">
        <f>K31/B31</f>
        <v>0.47863247863247865</v>
      </c>
      <c r="L32" s="24">
        <f>L31/B31</f>
        <v>9.4017094017094016E-2</v>
      </c>
      <c r="M32" s="24">
        <f>M31/B31</f>
        <v>0.13675213675213677</v>
      </c>
      <c r="N32" s="24">
        <f>N31/B31</f>
        <v>0.13675213675213677</v>
      </c>
      <c r="O32" s="25">
        <f>O31/B31</f>
        <v>7.6923076923076927E-2</v>
      </c>
      <c r="Q32" s="23"/>
      <c r="R32" s="24">
        <f>R31/Q31</f>
        <v>0.71582733812949639</v>
      </c>
      <c r="S32" s="24">
        <f>S31/Q31</f>
        <v>7.3741007194244604E-2</v>
      </c>
      <c r="T32" s="24">
        <f>T31/Q31</f>
        <v>1.7985611510791366E-2</v>
      </c>
      <c r="U32" s="24">
        <f>U31/Q31</f>
        <v>0.15467625899280577</v>
      </c>
      <c r="V32" s="25">
        <f>V31/Q31</f>
        <v>3.7769784172661872E-2</v>
      </c>
    </row>
  </sheetData>
  <phoneticPr fontId="2"/>
  <pageMargins left="0.78740157480314965" right="0.78740157480314965" top="0.78740157480314965" bottom="0.78740157480314965" header="0.31496062992125984" footer="0.31496062992125984"/>
  <pageSetup paperSize="9" scale="9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2"/>
  <sheetViews>
    <sheetView view="pageBreakPreview" topLeftCell="A10"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8" x14ac:dyDescent="0.15">
      <c r="A1" s="1" t="s">
        <v>226</v>
      </c>
    </row>
    <row r="2" spans="1:8" x14ac:dyDescent="0.15">
      <c r="A2" s="1" t="s">
        <v>3</v>
      </c>
    </row>
    <row r="3" spans="1:8" s="2" customFormat="1" ht="127.5" customHeight="1" x14ac:dyDescent="0.15">
      <c r="A3" s="6" t="s">
        <v>4</v>
      </c>
      <c r="B3" s="7" t="s">
        <v>5</v>
      </c>
      <c r="C3" s="7" t="s">
        <v>134</v>
      </c>
      <c r="D3" s="7" t="s">
        <v>135</v>
      </c>
      <c r="E3" s="7" t="s">
        <v>136</v>
      </c>
      <c r="F3" s="7" t="s">
        <v>137</v>
      </c>
      <c r="G3" s="7" t="s">
        <v>49</v>
      </c>
      <c r="H3" s="8" t="s">
        <v>9</v>
      </c>
    </row>
    <row r="4" spans="1:8" x14ac:dyDescent="0.15">
      <c r="A4" s="4" t="s">
        <v>19</v>
      </c>
      <c r="B4" s="5">
        <v>1170</v>
      </c>
      <c r="C4" s="5">
        <v>281</v>
      </c>
      <c r="D4" s="5">
        <v>142</v>
      </c>
      <c r="E4" s="5">
        <v>385</v>
      </c>
      <c r="F4" s="5">
        <v>196</v>
      </c>
      <c r="G4" s="5">
        <v>132</v>
      </c>
      <c r="H4" s="3">
        <f>B4-SUM(C4:G4)</f>
        <v>34</v>
      </c>
    </row>
    <row r="5" spans="1:8" s="20" customFormat="1" x14ac:dyDescent="0.15">
      <c r="A5" s="21" t="s">
        <v>4</v>
      </c>
      <c r="B5" s="18"/>
      <c r="C5" s="18">
        <f>C4/B4</f>
        <v>0.24017094017094018</v>
      </c>
      <c r="D5" s="18">
        <f>D4/B4</f>
        <v>0.12136752136752137</v>
      </c>
      <c r="E5" s="18">
        <f>E4/B4</f>
        <v>0.32905982905982906</v>
      </c>
      <c r="F5" s="18">
        <f>F4/B4</f>
        <v>0.16752136752136751</v>
      </c>
      <c r="G5" s="18">
        <f>G4/B4</f>
        <v>0.11282051282051282</v>
      </c>
      <c r="H5" s="19">
        <f>H4/B4</f>
        <v>2.9059829059829061E-2</v>
      </c>
    </row>
    <row r="6" spans="1:8" x14ac:dyDescent="0.15">
      <c r="A6" s="4" t="s">
        <v>20</v>
      </c>
      <c r="B6" s="5">
        <v>200</v>
      </c>
      <c r="C6" s="5">
        <v>51</v>
      </c>
      <c r="D6" s="5">
        <v>26</v>
      </c>
      <c r="E6" s="5">
        <v>66</v>
      </c>
      <c r="F6" s="5">
        <v>25</v>
      </c>
      <c r="G6" s="5">
        <v>23</v>
      </c>
      <c r="H6" s="3">
        <f>B6-SUM(C6:G6)</f>
        <v>9</v>
      </c>
    </row>
    <row r="7" spans="1:8" s="20" customFormat="1" x14ac:dyDescent="0.15">
      <c r="A7" s="21" t="s">
        <v>4</v>
      </c>
      <c r="B7" s="18"/>
      <c r="C7" s="18">
        <f>C6/B6</f>
        <v>0.255</v>
      </c>
      <c r="D7" s="18">
        <f>D6/B6</f>
        <v>0.13</v>
      </c>
      <c r="E7" s="18">
        <f>E6/B6</f>
        <v>0.33</v>
      </c>
      <c r="F7" s="18">
        <f>F6/B6</f>
        <v>0.125</v>
      </c>
      <c r="G7" s="18">
        <f>G6/B6</f>
        <v>0.115</v>
      </c>
      <c r="H7" s="19">
        <f>H6/B6</f>
        <v>4.4999999999999998E-2</v>
      </c>
    </row>
    <row r="8" spans="1:8" x14ac:dyDescent="0.15">
      <c r="A8" s="4" t="s">
        <v>21</v>
      </c>
      <c r="B8" s="5">
        <v>208</v>
      </c>
      <c r="C8" s="5">
        <v>53</v>
      </c>
      <c r="D8" s="5">
        <v>26</v>
      </c>
      <c r="E8" s="5">
        <v>74</v>
      </c>
      <c r="F8" s="5">
        <v>28</v>
      </c>
      <c r="G8" s="5">
        <v>24</v>
      </c>
      <c r="H8" s="3">
        <f>B8-SUM(C8:G8)</f>
        <v>3</v>
      </c>
    </row>
    <row r="9" spans="1:8" s="20" customFormat="1" x14ac:dyDescent="0.15">
      <c r="A9" s="21" t="s">
        <v>4</v>
      </c>
      <c r="B9" s="18"/>
      <c r="C9" s="18">
        <f>C8/B8</f>
        <v>0.25480769230769229</v>
      </c>
      <c r="D9" s="18">
        <f>D8/B8</f>
        <v>0.125</v>
      </c>
      <c r="E9" s="18">
        <f>E8/B8</f>
        <v>0.35576923076923078</v>
      </c>
      <c r="F9" s="18">
        <f>F8/B8</f>
        <v>0.13461538461538461</v>
      </c>
      <c r="G9" s="18">
        <f>G8/B8</f>
        <v>0.11538461538461539</v>
      </c>
      <c r="H9" s="19">
        <f>H8/B8</f>
        <v>1.4423076923076924E-2</v>
      </c>
    </row>
    <row r="10" spans="1:8" x14ac:dyDescent="0.15">
      <c r="A10" s="4" t="s">
        <v>22</v>
      </c>
      <c r="B10" s="5">
        <v>44</v>
      </c>
      <c r="C10" s="5">
        <v>13</v>
      </c>
      <c r="D10" s="5">
        <v>5</v>
      </c>
      <c r="E10" s="5">
        <v>12</v>
      </c>
      <c r="F10" s="5">
        <v>11</v>
      </c>
      <c r="G10" s="5">
        <v>1</v>
      </c>
      <c r="H10" s="3">
        <f>B10-SUM(C10:G10)</f>
        <v>2</v>
      </c>
    </row>
    <row r="11" spans="1:8" s="20" customFormat="1" x14ac:dyDescent="0.15">
      <c r="A11" s="21" t="s">
        <v>4</v>
      </c>
      <c r="B11" s="18"/>
      <c r="C11" s="18">
        <f>C10/B10</f>
        <v>0.29545454545454547</v>
      </c>
      <c r="D11" s="18">
        <f>D10/B10</f>
        <v>0.11363636363636363</v>
      </c>
      <c r="E11" s="18">
        <f>E10/B10</f>
        <v>0.27272727272727271</v>
      </c>
      <c r="F11" s="18">
        <f>F10/B10</f>
        <v>0.25</v>
      </c>
      <c r="G11" s="18">
        <f>G10/B10</f>
        <v>2.2727272727272728E-2</v>
      </c>
      <c r="H11" s="19">
        <f>H10/B10</f>
        <v>4.5454545454545456E-2</v>
      </c>
    </row>
    <row r="12" spans="1:8" x14ac:dyDescent="0.15">
      <c r="A12" s="4" t="s">
        <v>23</v>
      </c>
      <c r="B12" s="5">
        <v>172</v>
      </c>
      <c r="C12" s="5">
        <v>43</v>
      </c>
      <c r="D12" s="5">
        <v>15</v>
      </c>
      <c r="E12" s="5">
        <v>60</v>
      </c>
      <c r="F12" s="5">
        <v>29</v>
      </c>
      <c r="G12" s="5">
        <v>22</v>
      </c>
      <c r="H12" s="3">
        <f>B12-SUM(C12:G12)</f>
        <v>3</v>
      </c>
    </row>
    <row r="13" spans="1:8" s="20" customFormat="1" x14ac:dyDescent="0.15">
      <c r="A13" s="21" t="s">
        <v>4</v>
      </c>
      <c r="B13" s="18"/>
      <c r="C13" s="18">
        <f>C12/B12</f>
        <v>0.25</v>
      </c>
      <c r="D13" s="18">
        <f>D12/B12</f>
        <v>8.7209302325581398E-2</v>
      </c>
      <c r="E13" s="18">
        <f>E12/B12</f>
        <v>0.34883720930232559</v>
      </c>
      <c r="F13" s="18">
        <f>F12/B12</f>
        <v>0.16860465116279069</v>
      </c>
      <c r="G13" s="18">
        <f>G12/B12</f>
        <v>0.12790697674418605</v>
      </c>
      <c r="H13" s="19">
        <f>H12/B12</f>
        <v>1.7441860465116279E-2</v>
      </c>
    </row>
    <row r="14" spans="1:8" x14ac:dyDescent="0.15">
      <c r="A14" s="4" t="s">
        <v>24</v>
      </c>
      <c r="B14" s="5">
        <v>42</v>
      </c>
      <c r="C14" s="5">
        <v>15</v>
      </c>
      <c r="D14" s="5">
        <v>6</v>
      </c>
      <c r="E14" s="5">
        <v>12</v>
      </c>
      <c r="F14" s="5">
        <v>4</v>
      </c>
      <c r="G14" s="5">
        <v>4</v>
      </c>
      <c r="H14" s="3">
        <f>B14-SUM(C14:G14)</f>
        <v>1</v>
      </c>
    </row>
    <row r="15" spans="1:8" s="20" customFormat="1" x14ac:dyDescent="0.15">
      <c r="A15" s="21" t="s">
        <v>4</v>
      </c>
      <c r="B15" s="18"/>
      <c r="C15" s="18">
        <f>C14/B14</f>
        <v>0.35714285714285715</v>
      </c>
      <c r="D15" s="18">
        <f>D14/B14</f>
        <v>0.14285714285714285</v>
      </c>
      <c r="E15" s="18">
        <f>E14/B14</f>
        <v>0.2857142857142857</v>
      </c>
      <c r="F15" s="18">
        <f>F14/B14</f>
        <v>9.5238095238095233E-2</v>
      </c>
      <c r="G15" s="18">
        <f>G14/B14</f>
        <v>9.5238095238095233E-2</v>
      </c>
      <c r="H15" s="19">
        <f>H14/B14</f>
        <v>2.3809523809523808E-2</v>
      </c>
    </row>
    <row r="16" spans="1:8" x14ac:dyDescent="0.15">
      <c r="A16" s="4" t="s">
        <v>25</v>
      </c>
      <c r="B16" s="5">
        <v>147</v>
      </c>
      <c r="C16" s="5">
        <v>25</v>
      </c>
      <c r="D16" s="5">
        <v>23</v>
      </c>
      <c r="E16" s="5">
        <v>43</v>
      </c>
      <c r="F16" s="5">
        <v>29</v>
      </c>
      <c r="G16" s="5">
        <v>24</v>
      </c>
      <c r="H16" s="3">
        <f>B16-SUM(C16:G16)</f>
        <v>3</v>
      </c>
    </row>
    <row r="17" spans="1:8" s="20" customFormat="1" x14ac:dyDescent="0.15">
      <c r="A17" s="21" t="s">
        <v>4</v>
      </c>
      <c r="B17" s="18"/>
      <c r="C17" s="18">
        <f>C16/B16</f>
        <v>0.17006802721088435</v>
      </c>
      <c r="D17" s="18">
        <f>D16/B16</f>
        <v>0.15646258503401361</v>
      </c>
      <c r="E17" s="18">
        <f>E16/B16</f>
        <v>0.29251700680272108</v>
      </c>
      <c r="F17" s="18">
        <f>F16/B16</f>
        <v>0.19727891156462585</v>
      </c>
      <c r="G17" s="18">
        <f>G16/B16</f>
        <v>0.16326530612244897</v>
      </c>
      <c r="H17" s="19">
        <f>H16/B16</f>
        <v>2.0408163265306121E-2</v>
      </c>
    </row>
    <row r="18" spans="1:8" x14ac:dyDescent="0.15">
      <c r="A18" s="4" t="s">
        <v>26</v>
      </c>
      <c r="B18" s="5">
        <v>103</v>
      </c>
      <c r="C18" s="5">
        <v>29</v>
      </c>
      <c r="D18" s="5">
        <v>13</v>
      </c>
      <c r="E18" s="5">
        <v>36</v>
      </c>
      <c r="F18" s="5">
        <v>16</v>
      </c>
      <c r="G18" s="5">
        <v>6</v>
      </c>
      <c r="H18" s="3">
        <f>B18-SUM(C18:G18)</f>
        <v>3</v>
      </c>
    </row>
    <row r="19" spans="1:8" s="20" customFormat="1" x14ac:dyDescent="0.15">
      <c r="A19" s="21" t="s">
        <v>4</v>
      </c>
      <c r="B19" s="18"/>
      <c r="C19" s="18">
        <f>C18/B18</f>
        <v>0.28155339805825241</v>
      </c>
      <c r="D19" s="18">
        <f>D18/B18</f>
        <v>0.12621359223300971</v>
      </c>
      <c r="E19" s="18">
        <f>E18/B18</f>
        <v>0.34951456310679613</v>
      </c>
      <c r="F19" s="18">
        <f>F18/B18</f>
        <v>0.1553398058252427</v>
      </c>
      <c r="G19" s="18">
        <f>G18/B18</f>
        <v>5.8252427184466021E-2</v>
      </c>
      <c r="H19" s="19">
        <f>H18/B18</f>
        <v>2.9126213592233011E-2</v>
      </c>
    </row>
    <row r="20" spans="1:8" x14ac:dyDescent="0.15">
      <c r="A20" s="4" t="s">
        <v>27</v>
      </c>
      <c r="B20" s="5">
        <v>74</v>
      </c>
      <c r="C20" s="5">
        <v>21</v>
      </c>
      <c r="D20" s="5">
        <v>5</v>
      </c>
      <c r="E20" s="5">
        <v>23</v>
      </c>
      <c r="F20" s="5">
        <v>17</v>
      </c>
      <c r="G20" s="5">
        <v>4</v>
      </c>
      <c r="H20" s="3">
        <f>B20-SUM(C20:G20)</f>
        <v>4</v>
      </c>
    </row>
    <row r="21" spans="1:8" s="20" customFormat="1" x14ac:dyDescent="0.15">
      <c r="A21" s="21" t="s">
        <v>4</v>
      </c>
      <c r="B21" s="18"/>
      <c r="C21" s="18">
        <f>C20/B20</f>
        <v>0.28378378378378377</v>
      </c>
      <c r="D21" s="18">
        <f>D20/B20</f>
        <v>6.7567567567567571E-2</v>
      </c>
      <c r="E21" s="18">
        <f>E20/B20</f>
        <v>0.3108108108108108</v>
      </c>
      <c r="F21" s="18">
        <f>F20/B20</f>
        <v>0.22972972972972974</v>
      </c>
      <c r="G21" s="18">
        <f>G20/B20</f>
        <v>5.4054054054054057E-2</v>
      </c>
      <c r="H21" s="19">
        <f>H20/B20</f>
        <v>5.4054054054054057E-2</v>
      </c>
    </row>
    <row r="22" spans="1:8" x14ac:dyDescent="0.15">
      <c r="A22" s="4" t="s">
        <v>28</v>
      </c>
      <c r="B22" s="5">
        <v>111</v>
      </c>
      <c r="C22" s="5">
        <v>23</v>
      </c>
      <c r="D22" s="5">
        <v>16</v>
      </c>
      <c r="E22" s="5">
        <v>33</v>
      </c>
      <c r="F22" s="5">
        <v>22</v>
      </c>
      <c r="G22" s="5">
        <v>17</v>
      </c>
      <c r="H22" s="3">
        <f>B22-SUM(C22:G22)</f>
        <v>0</v>
      </c>
    </row>
    <row r="23" spans="1:8" s="20" customFormat="1" x14ac:dyDescent="0.15">
      <c r="A23" s="21" t="s">
        <v>4</v>
      </c>
      <c r="B23" s="18"/>
      <c r="C23" s="18">
        <f>C22/B22</f>
        <v>0.2072072072072072</v>
      </c>
      <c r="D23" s="18">
        <f>D22/B22</f>
        <v>0.14414414414414414</v>
      </c>
      <c r="E23" s="18">
        <f>E22/B22</f>
        <v>0.29729729729729731</v>
      </c>
      <c r="F23" s="18">
        <f>F22/B22</f>
        <v>0.1981981981981982</v>
      </c>
      <c r="G23" s="18">
        <f>G22/B22</f>
        <v>0.15315315315315314</v>
      </c>
      <c r="H23" s="19">
        <f>H22/B22</f>
        <v>0</v>
      </c>
    </row>
    <row r="24" spans="1:8" x14ac:dyDescent="0.15">
      <c r="A24" s="4" t="s">
        <v>29</v>
      </c>
      <c r="B24" s="5">
        <v>55</v>
      </c>
      <c r="C24" s="5">
        <v>4</v>
      </c>
      <c r="D24" s="5">
        <v>6</v>
      </c>
      <c r="E24" s="5">
        <v>22</v>
      </c>
      <c r="F24" s="5">
        <v>14</v>
      </c>
      <c r="G24" s="5">
        <v>6</v>
      </c>
      <c r="H24" s="3">
        <f>B24-SUM(C24:G24)</f>
        <v>3</v>
      </c>
    </row>
    <row r="25" spans="1:8" s="20" customFormat="1" x14ac:dyDescent="0.15">
      <c r="A25" s="23" t="s">
        <v>4</v>
      </c>
      <c r="B25" s="24"/>
      <c r="C25" s="24">
        <f>C24/B24</f>
        <v>7.2727272727272724E-2</v>
      </c>
      <c r="D25" s="24">
        <f>D24/B24</f>
        <v>0.10909090909090909</v>
      </c>
      <c r="E25" s="24">
        <f>E24/B24</f>
        <v>0.4</v>
      </c>
      <c r="F25" s="24">
        <f>F24/B24</f>
        <v>0.25454545454545452</v>
      </c>
      <c r="G25" s="24">
        <f>G24/B24</f>
        <v>0.10909090909090909</v>
      </c>
      <c r="H25" s="25">
        <f>H24/B24</f>
        <v>5.4545454545454543E-2</v>
      </c>
    </row>
    <row r="26" spans="1:8" x14ac:dyDescent="0.15">
      <c r="A26" s="1" t="s">
        <v>212</v>
      </c>
    </row>
    <row r="27" spans="1:8" x14ac:dyDescent="0.15">
      <c r="A27" s="9" t="s">
        <v>30</v>
      </c>
      <c r="B27" s="10">
        <v>411</v>
      </c>
      <c r="C27" s="10">
        <v>89</v>
      </c>
      <c r="D27" s="10">
        <v>54</v>
      </c>
      <c r="E27" s="10">
        <v>139</v>
      </c>
      <c r="F27" s="10">
        <v>71</v>
      </c>
      <c r="G27" s="10">
        <v>47</v>
      </c>
      <c r="H27" s="11">
        <f>B27-SUM(C27:G27)</f>
        <v>11</v>
      </c>
    </row>
    <row r="28" spans="1:8" s="20" customFormat="1" x14ac:dyDescent="0.15">
      <c r="A28" s="21" t="s">
        <v>31</v>
      </c>
      <c r="B28" s="18"/>
      <c r="C28" s="30">
        <f>C27/B27</f>
        <v>0.21654501216545013</v>
      </c>
      <c r="D28" s="30">
        <f>D27/B27</f>
        <v>0.13138686131386862</v>
      </c>
      <c r="E28" s="30">
        <f>E27/B27</f>
        <v>0.33819951338199511</v>
      </c>
      <c r="F28" s="30">
        <f>F27/B27</f>
        <v>0.17274939172749393</v>
      </c>
      <c r="G28" s="30">
        <f>G27/B27</f>
        <v>0.11435523114355231</v>
      </c>
      <c r="H28" s="27">
        <f>H27/B27</f>
        <v>2.6763990267639901E-2</v>
      </c>
    </row>
    <row r="29" spans="1:8" x14ac:dyDescent="0.15">
      <c r="A29" s="4" t="s">
        <v>32</v>
      </c>
      <c r="B29" s="5">
        <v>196</v>
      </c>
      <c r="C29" s="5">
        <v>67</v>
      </c>
      <c r="D29" s="5">
        <v>19</v>
      </c>
      <c r="E29" s="5">
        <v>56</v>
      </c>
      <c r="F29" s="5">
        <v>25</v>
      </c>
      <c r="G29" s="5">
        <v>26</v>
      </c>
      <c r="H29" s="3">
        <f>B29-SUM(C29:G29)</f>
        <v>3</v>
      </c>
    </row>
    <row r="30" spans="1:8" s="20" customFormat="1" x14ac:dyDescent="0.15">
      <c r="A30" s="21" t="s">
        <v>33</v>
      </c>
      <c r="B30" s="18"/>
      <c r="C30" s="18">
        <f>C29/B29</f>
        <v>0.34183673469387754</v>
      </c>
      <c r="D30" s="18">
        <f>D29/B29</f>
        <v>9.6938775510204078E-2</v>
      </c>
      <c r="E30" s="18">
        <f>E29/B29</f>
        <v>0.2857142857142857</v>
      </c>
      <c r="F30" s="18">
        <f>F29/B29</f>
        <v>0.12755102040816327</v>
      </c>
      <c r="G30" s="18">
        <f>G29/B29</f>
        <v>0.1326530612244898</v>
      </c>
      <c r="H30" s="19">
        <f>H29/B29</f>
        <v>1.5306122448979591E-2</v>
      </c>
    </row>
    <row r="31" spans="1:8" x14ac:dyDescent="0.15">
      <c r="A31" s="4" t="s">
        <v>34</v>
      </c>
      <c r="B31" s="5">
        <v>556</v>
      </c>
      <c r="C31" s="5">
        <v>124</v>
      </c>
      <c r="D31" s="5">
        <v>68</v>
      </c>
      <c r="E31" s="5">
        <v>188</v>
      </c>
      <c r="F31" s="5">
        <v>100</v>
      </c>
      <c r="G31" s="5">
        <v>59</v>
      </c>
      <c r="H31" s="3">
        <f>B31-SUM(C31:G31)</f>
        <v>17</v>
      </c>
    </row>
    <row r="32" spans="1:8" s="20" customFormat="1" x14ac:dyDescent="0.15">
      <c r="A32" s="23" t="s">
        <v>35</v>
      </c>
      <c r="B32" s="24"/>
      <c r="C32" s="24">
        <f>C31/B31</f>
        <v>0.22302158273381295</v>
      </c>
      <c r="D32" s="24">
        <f>D31/B31</f>
        <v>0.1223021582733813</v>
      </c>
      <c r="E32" s="24">
        <f>E31/B31</f>
        <v>0.33812949640287771</v>
      </c>
      <c r="F32" s="24">
        <f>F31/B31</f>
        <v>0.17985611510791366</v>
      </c>
      <c r="G32" s="24">
        <f>G31/B31</f>
        <v>0.10611510791366907</v>
      </c>
      <c r="H32" s="25">
        <f>H31/B31</f>
        <v>3.0575539568345324E-2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360</v>
      </c>
      <c r="J2" s="1" t="s">
        <v>138</v>
      </c>
    </row>
    <row r="3" spans="1:16" x14ac:dyDescent="0.15">
      <c r="A3" s="1" t="s">
        <v>278</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6</v>
      </c>
      <c r="D6" s="5">
        <v>391</v>
      </c>
      <c r="E6" s="5">
        <v>210</v>
      </c>
      <c r="F6" s="5">
        <v>86</v>
      </c>
      <c r="G6" s="5">
        <v>438</v>
      </c>
      <c r="H6" s="3">
        <f>B6-SUM(C6:G6)</f>
        <v>39</v>
      </c>
      <c r="J6" s="4">
        <v>1170</v>
      </c>
      <c r="K6" s="5">
        <v>26</v>
      </c>
      <c r="L6" s="5">
        <v>420</v>
      </c>
      <c r="M6" s="5">
        <v>240</v>
      </c>
      <c r="N6" s="5">
        <v>68</v>
      </c>
      <c r="O6" s="5">
        <v>377</v>
      </c>
      <c r="P6" s="3">
        <f>J6-SUM(K6:O6)</f>
        <v>39</v>
      </c>
    </row>
    <row r="7" spans="1:16" s="20" customFormat="1" x14ac:dyDescent="0.15">
      <c r="A7" s="21" t="s">
        <v>4</v>
      </c>
      <c r="B7" s="18"/>
      <c r="C7" s="18">
        <f>C6/B6</f>
        <v>5.1282051282051282E-3</v>
      </c>
      <c r="D7" s="18">
        <f>D6/B6</f>
        <v>0.33418803418803417</v>
      </c>
      <c r="E7" s="18">
        <f>E6/B6</f>
        <v>0.17948717948717949</v>
      </c>
      <c r="F7" s="18">
        <f>F6/B6</f>
        <v>7.3504273504273507E-2</v>
      </c>
      <c r="G7" s="18">
        <f>G6/B6</f>
        <v>0.37435897435897436</v>
      </c>
      <c r="H7" s="19">
        <f>H6/B6</f>
        <v>3.3333333333333333E-2</v>
      </c>
      <c r="J7" s="21"/>
      <c r="K7" s="18">
        <f>K6/J6</f>
        <v>2.2222222222222223E-2</v>
      </c>
      <c r="L7" s="18">
        <f>L6/J6</f>
        <v>0.35897435897435898</v>
      </c>
      <c r="M7" s="18">
        <f>M6/J6</f>
        <v>0.20512820512820512</v>
      </c>
      <c r="N7" s="18">
        <f>N6/J6</f>
        <v>5.8119658119658121E-2</v>
      </c>
      <c r="O7" s="18">
        <f>O6/J6</f>
        <v>0.32222222222222224</v>
      </c>
      <c r="P7" s="19">
        <f>P6/J6</f>
        <v>3.3333333333333333E-2</v>
      </c>
    </row>
    <row r="8" spans="1:16" x14ac:dyDescent="0.15">
      <c r="A8" s="4" t="s">
        <v>20</v>
      </c>
      <c r="B8" s="5">
        <v>200</v>
      </c>
      <c r="C8" s="36" t="s">
        <v>369</v>
      </c>
      <c r="D8" s="5">
        <v>81</v>
      </c>
      <c r="E8" s="5">
        <v>27</v>
      </c>
      <c r="F8" s="5">
        <v>19</v>
      </c>
      <c r="G8" s="5">
        <v>69</v>
      </c>
      <c r="H8" s="3">
        <f>B8-SUM(C8:G8)</f>
        <v>4</v>
      </c>
      <c r="J8" s="4">
        <v>200</v>
      </c>
      <c r="K8" s="5">
        <v>7</v>
      </c>
      <c r="L8" s="5">
        <v>81</v>
      </c>
      <c r="M8" s="5">
        <v>31</v>
      </c>
      <c r="N8" s="5">
        <v>12</v>
      </c>
      <c r="O8" s="5">
        <v>65</v>
      </c>
      <c r="P8" s="3">
        <f>J8-SUM(K8:O8)</f>
        <v>4</v>
      </c>
    </row>
    <row r="9" spans="1:16" s="20" customFormat="1" x14ac:dyDescent="0.15">
      <c r="A9" s="21" t="s">
        <v>4</v>
      </c>
      <c r="B9" s="18"/>
      <c r="C9" s="37" t="s">
        <v>369</v>
      </c>
      <c r="D9" s="18">
        <f>D8/B8</f>
        <v>0.40500000000000003</v>
      </c>
      <c r="E9" s="18">
        <f>E8/B8</f>
        <v>0.13500000000000001</v>
      </c>
      <c r="F9" s="18">
        <f>F8/B8</f>
        <v>9.5000000000000001E-2</v>
      </c>
      <c r="G9" s="18">
        <f>G8/B8</f>
        <v>0.34499999999999997</v>
      </c>
      <c r="H9" s="19">
        <f>H8/B8</f>
        <v>0.02</v>
      </c>
      <c r="J9" s="21"/>
      <c r="K9" s="18">
        <f>K8/J8</f>
        <v>3.5000000000000003E-2</v>
      </c>
      <c r="L9" s="18">
        <f>L8/J8</f>
        <v>0.40500000000000003</v>
      </c>
      <c r="M9" s="18">
        <f>M8/J8</f>
        <v>0.155</v>
      </c>
      <c r="N9" s="18">
        <f>N8/J8</f>
        <v>0.06</v>
      </c>
      <c r="O9" s="18">
        <f>O8/J8</f>
        <v>0.32500000000000001</v>
      </c>
      <c r="P9" s="19">
        <f>P8/J8</f>
        <v>0.02</v>
      </c>
    </row>
    <row r="10" spans="1:16" x14ac:dyDescent="0.15">
      <c r="A10" s="4" t="s">
        <v>21</v>
      </c>
      <c r="B10" s="5">
        <v>208</v>
      </c>
      <c r="C10" s="5">
        <v>1</v>
      </c>
      <c r="D10" s="5">
        <v>79</v>
      </c>
      <c r="E10" s="5">
        <v>38</v>
      </c>
      <c r="F10" s="5">
        <v>7</v>
      </c>
      <c r="G10" s="5">
        <v>73</v>
      </c>
      <c r="H10" s="3">
        <f>B10-SUM(C10:G10)</f>
        <v>10</v>
      </c>
      <c r="J10" s="4">
        <v>208</v>
      </c>
      <c r="K10" s="5">
        <v>6</v>
      </c>
      <c r="L10" s="5">
        <v>74</v>
      </c>
      <c r="M10" s="5">
        <v>48</v>
      </c>
      <c r="N10" s="5">
        <v>10</v>
      </c>
      <c r="O10" s="5">
        <v>62</v>
      </c>
      <c r="P10" s="3">
        <f>J10-SUM(K10:O10)</f>
        <v>8</v>
      </c>
    </row>
    <row r="11" spans="1:16" s="20" customFormat="1" x14ac:dyDescent="0.15">
      <c r="A11" s="21" t="s">
        <v>4</v>
      </c>
      <c r="B11" s="18"/>
      <c r="C11" s="18">
        <f>C10/B10</f>
        <v>4.807692307692308E-3</v>
      </c>
      <c r="D11" s="18">
        <f>D10/B10</f>
        <v>0.37980769230769229</v>
      </c>
      <c r="E11" s="18">
        <f>E10/B10</f>
        <v>0.18269230769230768</v>
      </c>
      <c r="F11" s="18">
        <f>F10/B10</f>
        <v>3.3653846153846152E-2</v>
      </c>
      <c r="G11" s="18">
        <f>G10/B10</f>
        <v>0.35096153846153844</v>
      </c>
      <c r="H11" s="19">
        <f>H10/B10</f>
        <v>4.807692307692308E-2</v>
      </c>
      <c r="J11" s="21"/>
      <c r="K11" s="18">
        <f>K10/J10</f>
        <v>2.8846153846153848E-2</v>
      </c>
      <c r="L11" s="18">
        <f>L10/J10</f>
        <v>0.35576923076923078</v>
      </c>
      <c r="M11" s="18">
        <f>M10/J10</f>
        <v>0.23076923076923078</v>
      </c>
      <c r="N11" s="18">
        <f>N10/J10</f>
        <v>4.807692307692308E-2</v>
      </c>
      <c r="O11" s="18">
        <f>O10/J10</f>
        <v>0.29807692307692307</v>
      </c>
      <c r="P11" s="19">
        <f>P10/J10</f>
        <v>3.8461538461538464E-2</v>
      </c>
    </row>
    <row r="12" spans="1:16" x14ac:dyDescent="0.15">
      <c r="A12" s="4" t="s">
        <v>22</v>
      </c>
      <c r="B12" s="5">
        <v>44</v>
      </c>
      <c r="C12" s="5">
        <v>2</v>
      </c>
      <c r="D12" s="5">
        <v>16</v>
      </c>
      <c r="E12" s="5">
        <v>9</v>
      </c>
      <c r="F12" s="5">
        <v>6</v>
      </c>
      <c r="G12" s="5">
        <v>9</v>
      </c>
      <c r="H12" s="3">
        <f>B12-SUM(C12:G12)</f>
        <v>2</v>
      </c>
      <c r="J12" s="4">
        <v>44</v>
      </c>
      <c r="K12" s="5">
        <v>3</v>
      </c>
      <c r="L12" s="5">
        <v>14</v>
      </c>
      <c r="M12" s="5">
        <v>14</v>
      </c>
      <c r="N12" s="5">
        <v>2</v>
      </c>
      <c r="O12" s="5">
        <v>9</v>
      </c>
      <c r="P12" s="3">
        <f>J12-SUM(K12:O12)</f>
        <v>2</v>
      </c>
    </row>
    <row r="13" spans="1:16" s="20" customFormat="1" x14ac:dyDescent="0.15">
      <c r="A13" s="21" t="s">
        <v>4</v>
      </c>
      <c r="B13" s="18"/>
      <c r="C13" s="18">
        <f>C12/B12</f>
        <v>4.5454545454545456E-2</v>
      </c>
      <c r="D13" s="18">
        <f>D12/B12</f>
        <v>0.36363636363636365</v>
      </c>
      <c r="E13" s="18">
        <f>E12/B12</f>
        <v>0.20454545454545456</v>
      </c>
      <c r="F13" s="18">
        <f>F12/B12</f>
        <v>0.13636363636363635</v>
      </c>
      <c r="G13" s="18">
        <f>G12/B12</f>
        <v>0.20454545454545456</v>
      </c>
      <c r="H13" s="19">
        <f>H12/B12</f>
        <v>4.5454545454545456E-2</v>
      </c>
      <c r="J13" s="21"/>
      <c r="K13" s="18">
        <f>K12/J12</f>
        <v>6.8181818181818177E-2</v>
      </c>
      <c r="L13" s="18">
        <f>L12/J12</f>
        <v>0.31818181818181818</v>
      </c>
      <c r="M13" s="18">
        <f>M12/J12</f>
        <v>0.31818181818181818</v>
      </c>
      <c r="N13" s="18">
        <f>N12/J12</f>
        <v>4.5454545454545456E-2</v>
      </c>
      <c r="O13" s="18">
        <f>O12/J12</f>
        <v>0.20454545454545456</v>
      </c>
      <c r="P13" s="19">
        <f>P12/J12</f>
        <v>4.5454545454545456E-2</v>
      </c>
    </row>
    <row r="14" spans="1:16" x14ac:dyDescent="0.15">
      <c r="A14" s="4" t="s">
        <v>23</v>
      </c>
      <c r="B14" s="5">
        <v>172</v>
      </c>
      <c r="C14" s="5">
        <v>3</v>
      </c>
      <c r="D14" s="5">
        <v>53</v>
      </c>
      <c r="E14" s="5">
        <v>34</v>
      </c>
      <c r="F14" s="5">
        <v>11</v>
      </c>
      <c r="G14" s="5">
        <v>66</v>
      </c>
      <c r="H14" s="3">
        <f>B14-SUM(C14:G14)</f>
        <v>5</v>
      </c>
      <c r="J14" s="4">
        <v>172</v>
      </c>
      <c r="K14" s="5">
        <v>3</v>
      </c>
      <c r="L14" s="5">
        <v>75</v>
      </c>
      <c r="M14" s="5">
        <v>31</v>
      </c>
      <c r="N14" s="5">
        <v>9</v>
      </c>
      <c r="O14" s="5">
        <v>51</v>
      </c>
      <c r="P14" s="3">
        <f>J14-SUM(K14:O14)</f>
        <v>3</v>
      </c>
    </row>
    <row r="15" spans="1:16" s="20" customFormat="1" x14ac:dyDescent="0.15">
      <c r="A15" s="21" t="s">
        <v>4</v>
      </c>
      <c r="B15" s="18"/>
      <c r="C15" s="18">
        <f>C14/B14</f>
        <v>1.7441860465116279E-2</v>
      </c>
      <c r="D15" s="18">
        <f>D14/B14</f>
        <v>0.30813953488372092</v>
      </c>
      <c r="E15" s="18">
        <f>E14/B14</f>
        <v>0.19767441860465115</v>
      </c>
      <c r="F15" s="18">
        <f>F14/B14</f>
        <v>6.3953488372093026E-2</v>
      </c>
      <c r="G15" s="18">
        <f>G14/B14</f>
        <v>0.38372093023255816</v>
      </c>
      <c r="H15" s="19">
        <f>H14/B14</f>
        <v>2.9069767441860465E-2</v>
      </c>
      <c r="J15" s="21"/>
      <c r="K15" s="18">
        <f>K14/J14</f>
        <v>1.7441860465116279E-2</v>
      </c>
      <c r="L15" s="18">
        <f>L14/J14</f>
        <v>0.43604651162790697</v>
      </c>
      <c r="M15" s="18">
        <f>M14/J14</f>
        <v>0.18023255813953487</v>
      </c>
      <c r="N15" s="18">
        <f>N14/J14</f>
        <v>5.232558139534884E-2</v>
      </c>
      <c r="O15" s="18">
        <f>O14/J14</f>
        <v>0.29651162790697677</v>
      </c>
      <c r="P15" s="19">
        <f>P14/J14</f>
        <v>1.7441860465116279E-2</v>
      </c>
    </row>
    <row r="16" spans="1:16" x14ac:dyDescent="0.15">
      <c r="A16" s="4" t="s">
        <v>24</v>
      </c>
      <c r="B16" s="5">
        <v>42</v>
      </c>
      <c r="C16" s="36" t="s">
        <v>369</v>
      </c>
      <c r="D16" s="5">
        <v>15</v>
      </c>
      <c r="E16" s="5">
        <v>12</v>
      </c>
      <c r="F16" s="5">
        <v>4</v>
      </c>
      <c r="G16" s="5">
        <v>9</v>
      </c>
      <c r="H16" s="3">
        <f>B16-SUM(C16:G16)</f>
        <v>2</v>
      </c>
      <c r="J16" s="4">
        <v>42</v>
      </c>
      <c r="K16" s="5">
        <v>1</v>
      </c>
      <c r="L16" s="5">
        <v>20</v>
      </c>
      <c r="M16" s="5">
        <v>8</v>
      </c>
      <c r="N16" s="5">
        <v>1</v>
      </c>
      <c r="O16" s="5">
        <v>9</v>
      </c>
      <c r="P16" s="3">
        <f>J16-SUM(K16:O16)</f>
        <v>3</v>
      </c>
    </row>
    <row r="17" spans="1:16" s="20" customFormat="1" x14ac:dyDescent="0.15">
      <c r="A17" s="21" t="s">
        <v>4</v>
      </c>
      <c r="B17" s="18"/>
      <c r="C17" s="37" t="s">
        <v>369</v>
      </c>
      <c r="D17" s="18">
        <f>D16/B16</f>
        <v>0.35714285714285715</v>
      </c>
      <c r="E17" s="18">
        <f>E16/B16</f>
        <v>0.2857142857142857</v>
      </c>
      <c r="F17" s="18">
        <f>F16/B16</f>
        <v>9.5238095238095233E-2</v>
      </c>
      <c r="G17" s="18">
        <f>G16/B16</f>
        <v>0.21428571428571427</v>
      </c>
      <c r="H17" s="19">
        <f>H16/B16</f>
        <v>4.7619047619047616E-2</v>
      </c>
      <c r="J17" s="21"/>
      <c r="K17" s="18">
        <f>K16/J16</f>
        <v>2.3809523809523808E-2</v>
      </c>
      <c r="L17" s="18">
        <f>L16/J16</f>
        <v>0.47619047619047616</v>
      </c>
      <c r="M17" s="18">
        <f>M16/J16</f>
        <v>0.19047619047619047</v>
      </c>
      <c r="N17" s="18">
        <f>N16/J16</f>
        <v>2.3809523809523808E-2</v>
      </c>
      <c r="O17" s="18">
        <f>O16/J16</f>
        <v>0.21428571428571427</v>
      </c>
      <c r="P17" s="19">
        <f>P16/J16</f>
        <v>7.1428571428571425E-2</v>
      </c>
    </row>
    <row r="18" spans="1:16" x14ac:dyDescent="0.15">
      <c r="A18" s="4" t="s">
        <v>25</v>
      </c>
      <c r="B18" s="5">
        <v>147</v>
      </c>
      <c r="C18" s="36" t="s">
        <v>369</v>
      </c>
      <c r="D18" s="5">
        <v>48</v>
      </c>
      <c r="E18" s="5">
        <v>25</v>
      </c>
      <c r="F18" s="5">
        <v>13</v>
      </c>
      <c r="G18" s="5">
        <v>59</v>
      </c>
      <c r="H18" s="3">
        <f>B18-SUM(C18:G18)</f>
        <v>2</v>
      </c>
      <c r="J18" s="4">
        <v>147</v>
      </c>
      <c r="K18" s="5">
        <v>3</v>
      </c>
      <c r="L18" s="5">
        <v>59</v>
      </c>
      <c r="M18" s="5">
        <v>28</v>
      </c>
      <c r="N18" s="5">
        <v>8</v>
      </c>
      <c r="O18" s="5">
        <v>43</v>
      </c>
      <c r="P18" s="3">
        <f>J18-SUM(K18:O18)</f>
        <v>6</v>
      </c>
    </row>
    <row r="19" spans="1:16" s="20" customFormat="1" x14ac:dyDescent="0.15">
      <c r="A19" s="21" t="s">
        <v>4</v>
      </c>
      <c r="B19" s="18"/>
      <c r="C19" s="37" t="s">
        <v>369</v>
      </c>
      <c r="D19" s="18">
        <f>D18/B18</f>
        <v>0.32653061224489793</v>
      </c>
      <c r="E19" s="18">
        <f>E18/B18</f>
        <v>0.17006802721088435</v>
      </c>
      <c r="F19" s="18">
        <f>F18/B18</f>
        <v>8.8435374149659865E-2</v>
      </c>
      <c r="G19" s="18">
        <f>G18/B18</f>
        <v>0.40136054421768708</v>
      </c>
      <c r="H19" s="19">
        <f>H18/B18</f>
        <v>1.3605442176870748E-2</v>
      </c>
      <c r="J19" s="21"/>
      <c r="K19" s="18">
        <f>K18/J18</f>
        <v>2.0408163265306121E-2</v>
      </c>
      <c r="L19" s="18">
        <f>L18/J18</f>
        <v>0.40136054421768708</v>
      </c>
      <c r="M19" s="18">
        <f>M18/J18</f>
        <v>0.19047619047619047</v>
      </c>
      <c r="N19" s="18">
        <f>N18/J18</f>
        <v>5.4421768707482991E-2</v>
      </c>
      <c r="O19" s="18">
        <f>O18/J18</f>
        <v>0.29251700680272108</v>
      </c>
      <c r="P19" s="19">
        <f>P18/J18</f>
        <v>4.0816326530612242E-2</v>
      </c>
    </row>
    <row r="20" spans="1:16" x14ac:dyDescent="0.15">
      <c r="A20" s="4" t="s">
        <v>26</v>
      </c>
      <c r="B20" s="5">
        <v>103</v>
      </c>
      <c r="C20" s="36" t="s">
        <v>369</v>
      </c>
      <c r="D20" s="5">
        <v>31</v>
      </c>
      <c r="E20" s="5">
        <v>22</v>
      </c>
      <c r="F20" s="5">
        <v>5</v>
      </c>
      <c r="G20" s="5">
        <v>43</v>
      </c>
      <c r="H20" s="3">
        <f>B20-SUM(C20:G20)</f>
        <v>2</v>
      </c>
      <c r="J20" s="4">
        <v>103</v>
      </c>
      <c r="K20" s="5">
        <v>1</v>
      </c>
      <c r="L20" s="5">
        <v>29</v>
      </c>
      <c r="M20" s="5">
        <v>30</v>
      </c>
      <c r="N20" s="5">
        <v>8</v>
      </c>
      <c r="O20" s="5">
        <v>35</v>
      </c>
      <c r="P20" s="41" t="s">
        <v>369</v>
      </c>
    </row>
    <row r="21" spans="1:16" s="20" customFormat="1" x14ac:dyDescent="0.15">
      <c r="A21" s="21" t="s">
        <v>4</v>
      </c>
      <c r="B21" s="18"/>
      <c r="C21" s="37" t="s">
        <v>369</v>
      </c>
      <c r="D21" s="18">
        <f>D20/B20</f>
        <v>0.30097087378640774</v>
      </c>
      <c r="E21" s="18">
        <f>E20/B20</f>
        <v>0.21359223300970873</v>
      </c>
      <c r="F21" s="18">
        <f>F20/B20</f>
        <v>4.8543689320388349E-2</v>
      </c>
      <c r="G21" s="18">
        <f>G20/B20</f>
        <v>0.41747572815533979</v>
      </c>
      <c r="H21" s="19">
        <f>H20/B20</f>
        <v>1.9417475728155338E-2</v>
      </c>
      <c r="J21" s="21"/>
      <c r="K21" s="18">
        <f>K20/J20</f>
        <v>9.7087378640776691E-3</v>
      </c>
      <c r="L21" s="18">
        <f>L20/J20</f>
        <v>0.28155339805825241</v>
      </c>
      <c r="M21" s="18">
        <f>M20/J20</f>
        <v>0.29126213592233008</v>
      </c>
      <c r="N21" s="18">
        <f>N20/J20</f>
        <v>7.7669902912621352E-2</v>
      </c>
      <c r="O21" s="18">
        <f>O20/J20</f>
        <v>0.33980582524271846</v>
      </c>
      <c r="P21" s="45" t="s">
        <v>369</v>
      </c>
    </row>
    <row r="22" spans="1:16" x14ac:dyDescent="0.15">
      <c r="A22" s="4" t="s">
        <v>27</v>
      </c>
      <c r="B22" s="5">
        <v>74</v>
      </c>
      <c r="C22" s="36" t="s">
        <v>369</v>
      </c>
      <c r="D22" s="5">
        <v>22</v>
      </c>
      <c r="E22" s="5">
        <v>12</v>
      </c>
      <c r="F22" s="5">
        <v>6</v>
      </c>
      <c r="G22" s="5">
        <v>30</v>
      </c>
      <c r="H22" s="3">
        <f>B22-SUM(C22:G22)</f>
        <v>4</v>
      </c>
      <c r="J22" s="4">
        <v>74</v>
      </c>
      <c r="K22" s="36" t="s">
        <v>369</v>
      </c>
      <c r="L22" s="5">
        <v>23</v>
      </c>
      <c r="M22" s="5">
        <v>17</v>
      </c>
      <c r="N22" s="5">
        <v>2</v>
      </c>
      <c r="O22" s="5">
        <v>28</v>
      </c>
      <c r="P22" s="3">
        <f>J22-SUM(K22:O22)</f>
        <v>4</v>
      </c>
    </row>
    <row r="23" spans="1:16" s="20" customFormat="1" x14ac:dyDescent="0.15">
      <c r="A23" s="21" t="s">
        <v>4</v>
      </c>
      <c r="B23" s="18"/>
      <c r="C23" s="37" t="s">
        <v>369</v>
      </c>
      <c r="D23" s="18">
        <f>D22/B22</f>
        <v>0.29729729729729731</v>
      </c>
      <c r="E23" s="18">
        <f>E22/B22</f>
        <v>0.16216216216216217</v>
      </c>
      <c r="F23" s="18">
        <f>F22/B22</f>
        <v>8.1081081081081086E-2</v>
      </c>
      <c r="G23" s="18">
        <f>G22/B22</f>
        <v>0.40540540540540543</v>
      </c>
      <c r="H23" s="19">
        <f>H22/B22</f>
        <v>5.4054054054054057E-2</v>
      </c>
      <c r="J23" s="21"/>
      <c r="K23" s="37" t="s">
        <v>369</v>
      </c>
      <c r="L23" s="18">
        <f>L22/J22</f>
        <v>0.3108108108108108</v>
      </c>
      <c r="M23" s="18">
        <f>M22/J22</f>
        <v>0.22972972972972974</v>
      </c>
      <c r="N23" s="18">
        <f>N22/J22</f>
        <v>2.7027027027027029E-2</v>
      </c>
      <c r="O23" s="18">
        <f>O22/J22</f>
        <v>0.3783783783783784</v>
      </c>
      <c r="P23" s="19">
        <f>P22/J22</f>
        <v>5.4054054054054057E-2</v>
      </c>
    </row>
    <row r="24" spans="1:16" x14ac:dyDescent="0.15">
      <c r="A24" s="4" t="s">
        <v>28</v>
      </c>
      <c r="B24" s="5">
        <v>111</v>
      </c>
      <c r="C24" s="36" t="s">
        <v>369</v>
      </c>
      <c r="D24" s="5">
        <v>31</v>
      </c>
      <c r="E24" s="5">
        <v>27</v>
      </c>
      <c r="F24" s="5">
        <v>13</v>
      </c>
      <c r="G24" s="5">
        <v>35</v>
      </c>
      <c r="H24" s="3">
        <f>B24-SUM(C24:G24)</f>
        <v>5</v>
      </c>
      <c r="J24" s="4">
        <v>111</v>
      </c>
      <c r="K24" s="5">
        <v>1</v>
      </c>
      <c r="L24" s="5">
        <v>29</v>
      </c>
      <c r="M24" s="5">
        <v>27</v>
      </c>
      <c r="N24" s="5">
        <v>13</v>
      </c>
      <c r="O24" s="5">
        <v>35</v>
      </c>
      <c r="P24" s="3">
        <f>J24-SUM(K24:O24)</f>
        <v>6</v>
      </c>
    </row>
    <row r="25" spans="1:16" s="20" customFormat="1" x14ac:dyDescent="0.15">
      <c r="A25" s="21" t="s">
        <v>4</v>
      </c>
      <c r="B25" s="18"/>
      <c r="C25" s="37" t="s">
        <v>369</v>
      </c>
      <c r="D25" s="18">
        <f>D24/B24</f>
        <v>0.27927927927927926</v>
      </c>
      <c r="E25" s="18">
        <f>E24/B24</f>
        <v>0.24324324324324326</v>
      </c>
      <c r="F25" s="18">
        <f>F24/B24</f>
        <v>0.11711711711711711</v>
      </c>
      <c r="G25" s="18">
        <f>G24/B24</f>
        <v>0.31531531531531531</v>
      </c>
      <c r="H25" s="19">
        <f>H24/B24</f>
        <v>4.5045045045045043E-2</v>
      </c>
      <c r="J25" s="21"/>
      <c r="K25" s="18">
        <f>K24/J24</f>
        <v>9.0090090090090089E-3</v>
      </c>
      <c r="L25" s="18">
        <f>L24/J24</f>
        <v>0.26126126126126126</v>
      </c>
      <c r="M25" s="18">
        <f>M24/J24</f>
        <v>0.24324324324324326</v>
      </c>
      <c r="N25" s="18">
        <f>N24/J24</f>
        <v>0.11711711711711711</v>
      </c>
      <c r="O25" s="18">
        <f>O24/J24</f>
        <v>0.31531531531531531</v>
      </c>
      <c r="P25" s="19">
        <f>P24/J24</f>
        <v>5.4054054054054057E-2</v>
      </c>
    </row>
    <row r="26" spans="1:16" x14ac:dyDescent="0.15">
      <c r="A26" s="4" t="s">
        <v>29</v>
      </c>
      <c r="B26" s="5">
        <v>55</v>
      </c>
      <c r="C26" s="36" t="s">
        <v>369</v>
      </c>
      <c r="D26" s="5">
        <v>12</v>
      </c>
      <c r="E26" s="5">
        <v>2</v>
      </c>
      <c r="F26" s="36" t="s">
        <v>369</v>
      </c>
      <c r="G26" s="5">
        <v>40</v>
      </c>
      <c r="H26" s="3">
        <f>B26-SUM(C26:G26)</f>
        <v>1</v>
      </c>
      <c r="J26" s="4">
        <v>55</v>
      </c>
      <c r="K26" s="5">
        <v>1</v>
      </c>
      <c r="L26" s="5">
        <v>13</v>
      </c>
      <c r="M26" s="5">
        <v>4</v>
      </c>
      <c r="N26" s="5">
        <v>1</v>
      </c>
      <c r="O26" s="5">
        <v>36</v>
      </c>
      <c r="P26" s="41" t="s">
        <v>369</v>
      </c>
    </row>
    <row r="27" spans="1:16" s="20" customFormat="1" x14ac:dyDescent="0.15">
      <c r="A27" s="23" t="s">
        <v>4</v>
      </c>
      <c r="B27" s="24"/>
      <c r="C27" s="38" t="s">
        <v>369</v>
      </c>
      <c r="D27" s="24">
        <f>D26/B26</f>
        <v>0.21818181818181817</v>
      </c>
      <c r="E27" s="24">
        <f>E26/B26</f>
        <v>3.6363636363636362E-2</v>
      </c>
      <c r="F27" s="38" t="s">
        <v>369</v>
      </c>
      <c r="G27" s="24">
        <f>G26/B26</f>
        <v>0.72727272727272729</v>
      </c>
      <c r="H27" s="25">
        <f>H26/B26</f>
        <v>1.8181818181818181E-2</v>
      </c>
      <c r="J27" s="23"/>
      <c r="K27" s="24">
        <f>K26/J26</f>
        <v>1.8181818181818181E-2</v>
      </c>
      <c r="L27" s="24">
        <f>L26/J26</f>
        <v>0.23636363636363636</v>
      </c>
      <c r="M27" s="24">
        <f>M26/J26</f>
        <v>7.2727272727272724E-2</v>
      </c>
      <c r="N27" s="24">
        <f>N26/J26</f>
        <v>1.8181818181818181E-2</v>
      </c>
      <c r="O27" s="24">
        <f>O26/J26</f>
        <v>0.65454545454545454</v>
      </c>
      <c r="P27" s="42" t="s">
        <v>369</v>
      </c>
    </row>
    <row r="28" spans="1:16" x14ac:dyDescent="0.15">
      <c r="A28" s="1" t="s">
        <v>212</v>
      </c>
    </row>
    <row r="29" spans="1:16" x14ac:dyDescent="0.15">
      <c r="A29" s="9" t="s">
        <v>30</v>
      </c>
      <c r="B29" s="10">
        <v>411</v>
      </c>
      <c r="C29" s="10">
        <v>3</v>
      </c>
      <c r="D29" s="10">
        <v>140</v>
      </c>
      <c r="E29" s="10">
        <v>80</v>
      </c>
      <c r="F29" s="10">
        <v>32</v>
      </c>
      <c r="G29" s="10">
        <v>140</v>
      </c>
      <c r="H29" s="11">
        <f>B29-SUM(C29:G29)</f>
        <v>16</v>
      </c>
      <c r="J29" s="9">
        <v>411</v>
      </c>
      <c r="K29" s="10">
        <v>11</v>
      </c>
      <c r="L29" s="10">
        <v>153</v>
      </c>
      <c r="M29" s="10">
        <v>83</v>
      </c>
      <c r="N29" s="10">
        <v>26</v>
      </c>
      <c r="O29" s="10">
        <v>125</v>
      </c>
      <c r="P29" s="11">
        <f>J29-SUM(K29:O29)</f>
        <v>13</v>
      </c>
    </row>
    <row r="30" spans="1:16" s="20" customFormat="1" x14ac:dyDescent="0.15">
      <c r="A30" s="21" t="s">
        <v>31</v>
      </c>
      <c r="B30" s="18"/>
      <c r="C30" s="30">
        <f>C29/B29</f>
        <v>7.2992700729927005E-3</v>
      </c>
      <c r="D30" s="30">
        <f>D29/B29</f>
        <v>0.34063260340632601</v>
      </c>
      <c r="E30" s="30">
        <f>E29/B29</f>
        <v>0.19464720194647203</v>
      </c>
      <c r="F30" s="30">
        <f>F29/B29</f>
        <v>7.785888077858881E-2</v>
      </c>
      <c r="G30" s="30">
        <f>G29/B29</f>
        <v>0.34063260340632601</v>
      </c>
      <c r="H30" s="27">
        <f>H29/B29</f>
        <v>3.8929440389294405E-2</v>
      </c>
      <c r="J30" s="21"/>
      <c r="K30" s="30">
        <f>K29/J29</f>
        <v>2.6763990267639901E-2</v>
      </c>
      <c r="L30" s="30">
        <f>L29/J29</f>
        <v>0.37226277372262773</v>
      </c>
      <c r="M30" s="30">
        <f>M29/J29</f>
        <v>0.20194647201946472</v>
      </c>
      <c r="N30" s="30">
        <f>N29/J29</f>
        <v>6.3260340632603412E-2</v>
      </c>
      <c r="O30" s="30">
        <f>O29/J29</f>
        <v>0.30413625304136255</v>
      </c>
      <c r="P30" s="27">
        <f>P29/J29</f>
        <v>3.1630170316301706E-2</v>
      </c>
    </row>
    <row r="31" spans="1:16" x14ac:dyDescent="0.15">
      <c r="A31" s="4" t="s">
        <v>32</v>
      </c>
      <c r="B31" s="5">
        <v>196</v>
      </c>
      <c r="C31" s="5">
        <v>1</v>
      </c>
      <c r="D31" s="5">
        <v>61</v>
      </c>
      <c r="E31" s="5">
        <v>40</v>
      </c>
      <c r="F31" s="5">
        <v>19</v>
      </c>
      <c r="G31" s="5">
        <v>68</v>
      </c>
      <c r="H31" s="3">
        <f>B31-SUM(C31:G31)</f>
        <v>7</v>
      </c>
      <c r="J31" s="4">
        <v>196</v>
      </c>
      <c r="K31" s="5">
        <v>4</v>
      </c>
      <c r="L31" s="5">
        <v>68</v>
      </c>
      <c r="M31" s="5">
        <v>57</v>
      </c>
      <c r="N31" s="5">
        <v>15</v>
      </c>
      <c r="O31" s="5">
        <v>44</v>
      </c>
      <c r="P31" s="3">
        <f>J31-SUM(K31:O31)</f>
        <v>8</v>
      </c>
    </row>
    <row r="32" spans="1:16" s="20" customFormat="1" x14ac:dyDescent="0.15">
      <c r="A32" s="21" t="s">
        <v>33</v>
      </c>
      <c r="B32" s="18"/>
      <c r="C32" s="18">
        <f>C31/B31</f>
        <v>5.1020408163265302E-3</v>
      </c>
      <c r="D32" s="18">
        <f>D31/B31</f>
        <v>0.31122448979591838</v>
      </c>
      <c r="E32" s="18">
        <f>E31/B31</f>
        <v>0.20408163265306123</v>
      </c>
      <c r="F32" s="18">
        <f>F31/B31</f>
        <v>9.6938775510204078E-2</v>
      </c>
      <c r="G32" s="18">
        <f>G31/B31</f>
        <v>0.34693877551020408</v>
      </c>
      <c r="H32" s="19">
        <f>H31/B31</f>
        <v>3.5714285714285712E-2</v>
      </c>
      <c r="J32" s="21"/>
      <c r="K32" s="18">
        <f>K31/J31</f>
        <v>2.0408163265306121E-2</v>
      </c>
      <c r="L32" s="18">
        <f>L31/J31</f>
        <v>0.34693877551020408</v>
      </c>
      <c r="M32" s="18">
        <f>M31/J31</f>
        <v>0.29081632653061223</v>
      </c>
      <c r="N32" s="18">
        <f>N31/J31</f>
        <v>7.6530612244897961E-2</v>
      </c>
      <c r="O32" s="18">
        <f>O31/J31</f>
        <v>0.22448979591836735</v>
      </c>
      <c r="P32" s="19">
        <f>P31/J31</f>
        <v>4.0816326530612242E-2</v>
      </c>
    </row>
    <row r="33" spans="1:16" x14ac:dyDescent="0.15">
      <c r="A33" s="4" t="s">
        <v>34</v>
      </c>
      <c r="B33" s="5">
        <v>556</v>
      </c>
      <c r="C33" s="5">
        <v>2</v>
      </c>
      <c r="D33" s="5">
        <v>189</v>
      </c>
      <c r="E33" s="5">
        <v>89</v>
      </c>
      <c r="F33" s="5">
        <v>33</v>
      </c>
      <c r="G33" s="5">
        <v>229</v>
      </c>
      <c r="H33" s="3">
        <f>B33-SUM(C33:G33)</f>
        <v>14</v>
      </c>
      <c r="J33" s="4">
        <v>556</v>
      </c>
      <c r="K33" s="5">
        <v>11</v>
      </c>
      <c r="L33" s="5">
        <v>198</v>
      </c>
      <c r="M33" s="5">
        <v>100</v>
      </c>
      <c r="N33" s="5">
        <v>25</v>
      </c>
      <c r="O33" s="5">
        <v>207</v>
      </c>
      <c r="P33" s="3">
        <f>J33-SUM(K33:O33)</f>
        <v>15</v>
      </c>
    </row>
    <row r="34" spans="1:16" s="20" customFormat="1" x14ac:dyDescent="0.15">
      <c r="A34" s="23" t="s">
        <v>35</v>
      </c>
      <c r="B34" s="24"/>
      <c r="C34" s="24">
        <f>C33/B33</f>
        <v>3.5971223021582736E-3</v>
      </c>
      <c r="D34" s="24">
        <f>D33/B33</f>
        <v>0.33992805755395683</v>
      </c>
      <c r="E34" s="24">
        <f>E33/B33</f>
        <v>0.16007194244604317</v>
      </c>
      <c r="F34" s="24">
        <f>F33/B33</f>
        <v>5.935251798561151E-2</v>
      </c>
      <c r="G34" s="24">
        <f>G33/B33</f>
        <v>0.41187050359712229</v>
      </c>
      <c r="H34" s="25">
        <f>H33/B33</f>
        <v>2.5179856115107913E-2</v>
      </c>
      <c r="J34" s="23"/>
      <c r="K34" s="24">
        <f>K33/J33</f>
        <v>1.9784172661870502E-2</v>
      </c>
      <c r="L34" s="24">
        <f>L33/J33</f>
        <v>0.35611510791366907</v>
      </c>
      <c r="M34" s="24">
        <f>M33/J33</f>
        <v>0.17985611510791366</v>
      </c>
      <c r="N34" s="24">
        <f>N33/J33</f>
        <v>4.4964028776978415E-2</v>
      </c>
      <c r="O34" s="24">
        <f>O33/J33</f>
        <v>0.37230215827338131</v>
      </c>
      <c r="P34" s="25">
        <f>P33/J33</f>
        <v>2.6978417266187049E-2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143</v>
      </c>
      <c r="J2" s="1" t="s">
        <v>144</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41</v>
      </c>
      <c r="D6" s="5">
        <v>483</v>
      </c>
      <c r="E6" s="5">
        <v>182</v>
      </c>
      <c r="F6" s="5">
        <v>51</v>
      </c>
      <c r="G6" s="5">
        <v>375</v>
      </c>
      <c r="H6" s="3">
        <f>B6-SUM(C6:G6)</f>
        <v>38</v>
      </c>
      <c r="J6" s="4">
        <v>1170</v>
      </c>
      <c r="K6" s="5">
        <v>41</v>
      </c>
      <c r="L6" s="5">
        <v>449</v>
      </c>
      <c r="M6" s="5">
        <v>290</v>
      </c>
      <c r="N6" s="5">
        <v>139</v>
      </c>
      <c r="O6" s="5">
        <v>220</v>
      </c>
      <c r="P6" s="3">
        <f>J6-SUM(K6:O6)</f>
        <v>31</v>
      </c>
    </row>
    <row r="7" spans="1:16" s="20" customFormat="1" x14ac:dyDescent="0.15">
      <c r="A7" s="21" t="s">
        <v>4</v>
      </c>
      <c r="B7" s="18"/>
      <c r="C7" s="18">
        <f>C6/B6</f>
        <v>3.5042735042735043E-2</v>
      </c>
      <c r="D7" s="18">
        <f>D6/B6</f>
        <v>0.4128205128205128</v>
      </c>
      <c r="E7" s="18">
        <f>E6/B6</f>
        <v>0.15555555555555556</v>
      </c>
      <c r="F7" s="18">
        <f>F6/B6</f>
        <v>4.3589743589743588E-2</v>
      </c>
      <c r="G7" s="18">
        <f>G6/B6</f>
        <v>0.32051282051282054</v>
      </c>
      <c r="H7" s="19">
        <f>H6/B6</f>
        <v>3.2478632478632481E-2</v>
      </c>
      <c r="J7" s="21"/>
      <c r="K7" s="18">
        <f>K6/J6</f>
        <v>3.5042735042735043E-2</v>
      </c>
      <c r="L7" s="18">
        <f>L6/J6</f>
        <v>0.38376068376068379</v>
      </c>
      <c r="M7" s="18">
        <f>M6/J6</f>
        <v>0.24786324786324787</v>
      </c>
      <c r="N7" s="18">
        <f>N6/J6</f>
        <v>0.1188034188034188</v>
      </c>
      <c r="O7" s="18">
        <f>O6/J6</f>
        <v>0.18803418803418803</v>
      </c>
      <c r="P7" s="19">
        <f>P6/J6</f>
        <v>2.6495726495726495E-2</v>
      </c>
    </row>
    <row r="8" spans="1:16" x14ac:dyDescent="0.15">
      <c r="A8" s="4" t="s">
        <v>20</v>
      </c>
      <c r="B8" s="5">
        <v>200</v>
      </c>
      <c r="C8" s="5">
        <v>8</v>
      </c>
      <c r="D8" s="5">
        <v>87</v>
      </c>
      <c r="E8" s="5">
        <v>29</v>
      </c>
      <c r="F8" s="5">
        <v>8</v>
      </c>
      <c r="G8" s="5">
        <v>64</v>
      </c>
      <c r="H8" s="3">
        <f>B8-SUM(C8:G8)</f>
        <v>4</v>
      </c>
      <c r="J8" s="4">
        <v>200</v>
      </c>
      <c r="K8" s="5">
        <v>9</v>
      </c>
      <c r="L8" s="5">
        <v>75</v>
      </c>
      <c r="M8" s="5">
        <v>53</v>
      </c>
      <c r="N8" s="5">
        <v>21</v>
      </c>
      <c r="O8" s="5">
        <v>39</v>
      </c>
      <c r="P8" s="3">
        <f>J8-SUM(K8:O8)</f>
        <v>3</v>
      </c>
    </row>
    <row r="9" spans="1:16" s="20" customFormat="1" x14ac:dyDescent="0.15">
      <c r="A9" s="21" t="s">
        <v>4</v>
      </c>
      <c r="B9" s="18"/>
      <c r="C9" s="18">
        <f>C8/B8</f>
        <v>0.04</v>
      </c>
      <c r="D9" s="18">
        <f>D8/B8</f>
        <v>0.435</v>
      </c>
      <c r="E9" s="18">
        <f>E8/B8</f>
        <v>0.14499999999999999</v>
      </c>
      <c r="F9" s="18">
        <f>F8/B8</f>
        <v>0.04</v>
      </c>
      <c r="G9" s="18">
        <f>G8/B8</f>
        <v>0.32</v>
      </c>
      <c r="H9" s="19">
        <f>H8/B8</f>
        <v>0.02</v>
      </c>
      <c r="J9" s="21"/>
      <c r="K9" s="18">
        <f>K8/J8</f>
        <v>4.4999999999999998E-2</v>
      </c>
      <c r="L9" s="18">
        <f>L8/J8</f>
        <v>0.375</v>
      </c>
      <c r="M9" s="18">
        <f>M8/J8</f>
        <v>0.26500000000000001</v>
      </c>
      <c r="N9" s="18">
        <f>N8/J8</f>
        <v>0.105</v>
      </c>
      <c r="O9" s="18">
        <f>O8/J8</f>
        <v>0.19500000000000001</v>
      </c>
      <c r="P9" s="19">
        <f>P8/J8</f>
        <v>1.4999999999999999E-2</v>
      </c>
    </row>
    <row r="10" spans="1:16" x14ac:dyDescent="0.15">
      <c r="A10" s="4" t="s">
        <v>21</v>
      </c>
      <c r="B10" s="5">
        <v>208</v>
      </c>
      <c r="C10" s="5">
        <v>9</v>
      </c>
      <c r="D10" s="5">
        <v>84</v>
      </c>
      <c r="E10" s="5">
        <v>36</v>
      </c>
      <c r="F10" s="5">
        <v>10</v>
      </c>
      <c r="G10" s="5">
        <v>59</v>
      </c>
      <c r="H10" s="3">
        <f>B10-SUM(C10:G10)</f>
        <v>10</v>
      </c>
      <c r="J10" s="4">
        <v>208</v>
      </c>
      <c r="K10" s="5">
        <v>6</v>
      </c>
      <c r="L10" s="5">
        <v>86</v>
      </c>
      <c r="M10" s="5">
        <v>48</v>
      </c>
      <c r="N10" s="5">
        <v>30</v>
      </c>
      <c r="O10" s="5">
        <v>30</v>
      </c>
      <c r="P10" s="3">
        <f>J10-SUM(K10:O10)</f>
        <v>8</v>
      </c>
    </row>
    <row r="11" spans="1:16" s="20" customFormat="1" x14ac:dyDescent="0.15">
      <c r="A11" s="21" t="s">
        <v>4</v>
      </c>
      <c r="B11" s="18"/>
      <c r="C11" s="18">
        <f>C10/B10</f>
        <v>4.3269230769230768E-2</v>
      </c>
      <c r="D11" s="18">
        <f>D10/B10</f>
        <v>0.40384615384615385</v>
      </c>
      <c r="E11" s="18">
        <f>E10/B10</f>
        <v>0.17307692307692307</v>
      </c>
      <c r="F11" s="18">
        <f>F10/B10</f>
        <v>4.807692307692308E-2</v>
      </c>
      <c r="G11" s="18">
        <f>G10/B10</f>
        <v>0.28365384615384615</v>
      </c>
      <c r="H11" s="19">
        <f>H10/B10</f>
        <v>4.807692307692308E-2</v>
      </c>
      <c r="J11" s="21"/>
      <c r="K11" s="18">
        <f>K10/J10</f>
        <v>2.8846153846153848E-2</v>
      </c>
      <c r="L11" s="18">
        <f>L10/J10</f>
        <v>0.41346153846153844</v>
      </c>
      <c r="M11" s="18">
        <f>M10/J10</f>
        <v>0.23076923076923078</v>
      </c>
      <c r="N11" s="18">
        <f>N10/J10</f>
        <v>0.14423076923076922</v>
      </c>
      <c r="O11" s="18">
        <f>O10/J10</f>
        <v>0.14423076923076922</v>
      </c>
      <c r="P11" s="19">
        <f>P10/J10</f>
        <v>3.8461538461538464E-2</v>
      </c>
    </row>
    <row r="12" spans="1:16" x14ac:dyDescent="0.15">
      <c r="A12" s="4" t="s">
        <v>22</v>
      </c>
      <c r="B12" s="5">
        <v>44</v>
      </c>
      <c r="C12" s="5">
        <v>4</v>
      </c>
      <c r="D12" s="5">
        <v>17</v>
      </c>
      <c r="E12" s="5">
        <v>7</v>
      </c>
      <c r="F12" s="5">
        <v>4</v>
      </c>
      <c r="G12" s="5">
        <v>11</v>
      </c>
      <c r="H12" s="3">
        <f>B12-SUM(C12:G12)</f>
        <v>1</v>
      </c>
      <c r="J12" s="4">
        <v>44</v>
      </c>
      <c r="K12" s="5">
        <v>3</v>
      </c>
      <c r="L12" s="5">
        <v>16</v>
      </c>
      <c r="M12" s="5">
        <v>11</v>
      </c>
      <c r="N12" s="5">
        <v>6</v>
      </c>
      <c r="O12" s="5">
        <v>7</v>
      </c>
      <c r="P12" s="3">
        <f>J12-SUM(K12:O12)</f>
        <v>1</v>
      </c>
    </row>
    <row r="13" spans="1:16" s="20" customFormat="1" x14ac:dyDescent="0.15">
      <c r="A13" s="21" t="s">
        <v>4</v>
      </c>
      <c r="B13" s="18"/>
      <c r="C13" s="18">
        <f>C12/B12</f>
        <v>9.0909090909090912E-2</v>
      </c>
      <c r="D13" s="18">
        <f>D12/B12</f>
        <v>0.38636363636363635</v>
      </c>
      <c r="E13" s="18">
        <f>E12/B12</f>
        <v>0.15909090909090909</v>
      </c>
      <c r="F13" s="18">
        <f>F12/B12</f>
        <v>9.0909090909090912E-2</v>
      </c>
      <c r="G13" s="18">
        <f>G12/B12</f>
        <v>0.25</v>
      </c>
      <c r="H13" s="19">
        <f>H12/B12</f>
        <v>2.2727272727272728E-2</v>
      </c>
      <c r="J13" s="21"/>
      <c r="K13" s="18">
        <f>K12/J12</f>
        <v>6.8181818181818177E-2</v>
      </c>
      <c r="L13" s="18">
        <f>L12/J12</f>
        <v>0.36363636363636365</v>
      </c>
      <c r="M13" s="18">
        <f>M12/J12</f>
        <v>0.25</v>
      </c>
      <c r="N13" s="18">
        <f>N12/J12</f>
        <v>0.13636363636363635</v>
      </c>
      <c r="O13" s="18">
        <f>O12/J12</f>
        <v>0.15909090909090909</v>
      </c>
      <c r="P13" s="19">
        <f>P12/J12</f>
        <v>2.2727272727272728E-2</v>
      </c>
    </row>
    <row r="14" spans="1:16" x14ac:dyDescent="0.15">
      <c r="A14" s="4" t="s">
        <v>23</v>
      </c>
      <c r="B14" s="5">
        <v>172</v>
      </c>
      <c r="C14" s="5">
        <v>4</v>
      </c>
      <c r="D14" s="5">
        <v>75</v>
      </c>
      <c r="E14" s="5">
        <v>24</v>
      </c>
      <c r="F14" s="5">
        <v>8</v>
      </c>
      <c r="G14" s="5">
        <v>57</v>
      </c>
      <c r="H14" s="3">
        <f>B14-SUM(C14:G14)</f>
        <v>4</v>
      </c>
      <c r="J14" s="4">
        <v>172</v>
      </c>
      <c r="K14" s="5">
        <v>7</v>
      </c>
      <c r="L14" s="5">
        <v>67</v>
      </c>
      <c r="M14" s="5">
        <v>45</v>
      </c>
      <c r="N14" s="5">
        <v>18</v>
      </c>
      <c r="O14" s="5">
        <v>33</v>
      </c>
      <c r="P14" s="3">
        <f>J14-SUM(K14:O14)</f>
        <v>2</v>
      </c>
    </row>
    <row r="15" spans="1:16" s="20" customFormat="1" x14ac:dyDescent="0.15">
      <c r="A15" s="21" t="s">
        <v>4</v>
      </c>
      <c r="B15" s="18"/>
      <c r="C15" s="18">
        <f>C14/B14</f>
        <v>2.3255813953488372E-2</v>
      </c>
      <c r="D15" s="18">
        <f>D14/B14</f>
        <v>0.43604651162790697</v>
      </c>
      <c r="E15" s="18">
        <f>E14/B14</f>
        <v>0.13953488372093023</v>
      </c>
      <c r="F15" s="18">
        <f>F14/B14</f>
        <v>4.6511627906976744E-2</v>
      </c>
      <c r="G15" s="18">
        <f>G14/B14</f>
        <v>0.33139534883720928</v>
      </c>
      <c r="H15" s="19">
        <f>H14/B14</f>
        <v>2.3255813953488372E-2</v>
      </c>
      <c r="J15" s="21"/>
      <c r="K15" s="18">
        <f>K14/J14</f>
        <v>4.0697674418604654E-2</v>
      </c>
      <c r="L15" s="18">
        <f>L14/J14</f>
        <v>0.38953488372093026</v>
      </c>
      <c r="M15" s="18">
        <f>M14/J14</f>
        <v>0.26162790697674421</v>
      </c>
      <c r="N15" s="18">
        <f>N14/J14</f>
        <v>0.10465116279069768</v>
      </c>
      <c r="O15" s="18">
        <f>O14/J14</f>
        <v>0.19186046511627908</v>
      </c>
      <c r="P15" s="19">
        <f>P14/J14</f>
        <v>1.1627906976744186E-2</v>
      </c>
    </row>
    <row r="16" spans="1:16" x14ac:dyDescent="0.15">
      <c r="A16" s="4" t="s">
        <v>24</v>
      </c>
      <c r="B16" s="5">
        <v>42</v>
      </c>
      <c r="C16" s="5">
        <v>2</v>
      </c>
      <c r="D16" s="5">
        <v>13</v>
      </c>
      <c r="E16" s="5">
        <v>9</v>
      </c>
      <c r="F16" s="5">
        <v>2</v>
      </c>
      <c r="G16" s="5">
        <v>14</v>
      </c>
      <c r="H16" s="3">
        <f>B16-SUM(C16:G16)</f>
        <v>2</v>
      </c>
      <c r="J16" s="4">
        <v>42</v>
      </c>
      <c r="K16" s="5">
        <v>4</v>
      </c>
      <c r="L16" s="5">
        <v>14</v>
      </c>
      <c r="M16" s="5">
        <v>9</v>
      </c>
      <c r="N16" s="5">
        <v>5</v>
      </c>
      <c r="O16" s="5">
        <v>7</v>
      </c>
      <c r="P16" s="3">
        <f>J16-SUM(K16:O16)</f>
        <v>3</v>
      </c>
    </row>
    <row r="17" spans="1:16" s="20" customFormat="1" x14ac:dyDescent="0.15">
      <c r="A17" s="21" t="s">
        <v>4</v>
      </c>
      <c r="B17" s="18"/>
      <c r="C17" s="18">
        <f>C16/B16</f>
        <v>4.7619047619047616E-2</v>
      </c>
      <c r="D17" s="18">
        <f>D16/B16</f>
        <v>0.30952380952380953</v>
      </c>
      <c r="E17" s="18">
        <f>E16/B16</f>
        <v>0.21428571428571427</v>
      </c>
      <c r="F17" s="18">
        <f>F16/B16</f>
        <v>4.7619047619047616E-2</v>
      </c>
      <c r="G17" s="18">
        <f>G16/B16</f>
        <v>0.33333333333333331</v>
      </c>
      <c r="H17" s="19">
        <f>H16/B16</f>
        <v>4.7619047619047616E-2</v>
      </c>
      <c r="J17" s="21"/>
      <c r="K17" s="18">
        <f>K16/J16</f>
        <v>9.5238095238095233E-2</v>
      </c>
      <c r="L17" s="18">
        <f>L16/J16</f>
        <v>0.33333333333333331</v>
      </c>
      <c r="M17" s="18">
        <f>M16/J16</f>
        <v>0.21428571428571427</v>
      </c>
      <c r="N17" s="18">
        <f>N16/J16</f>
        <v>0.11904761904761904</v>
      </c>
      <c r="O17" s="18">
        <f>O16/J16</f>
        <v>0.16666666666666666</v>
      </c>
      <c r="P17" s="19">
        <f>P16/J16</f>
        <v>7.1428571428571425E-2</v>
      </c>
    </row>
    <row r="18" spans="1:16" x14ac:dyDescent="0.15">
      <c r="A18" s="4" t="s">
        <v>25</v>
      </c>
      <c r="B18" s="5">
        <v>147</v>
      </c>
      <c r="C18" s="5">
        <v>6</v>
      </c>
      <c r="D18" s="5">
        <v>54</v>
      </c>
      <c r="E18" s="5">
        <v>26</v>
      </c>
      <c r="F18" s="5">
        <v>6</v>
      </c>
      <c r="G18" s="5">
        <v>50</v>
      </c>
      <c r="H18" s="3">
        <f>B18-SUM(C18:G18)</f>
        <v>5</v>
      </c>
      <c r="J18" s="4">
        <v>147</v>
      </c>
      <c r="K18" s="5">
        <v>3</v>
      </c>
      <c r="L18" s="5">
        <v>66</v>
      </c>
      <c r="M18" s="5">
        <v>34</v>
      </c>
      <c r="N18" s="5">
        <v>15</v>
      </c>
      <c r="O18" s="5">
        <v>25</v>
      </c>
      <c r="P18" s="3">
        <f>J18-SUM(K18:O18)</f>
        <v>4</v>
      </c>
    </row>
    <row r="19" spans="1:16" s="20" customFormat="1" x14ac:dyDescent="0.15">
      <c r="A19" s="21" t="s">
        <v>4</v>
      </c>
      <c r="B19" s="18"/>
      <c r="C19" s="18">
        <f>C18/B18</f>
        <v>4.0816326530612242E-2</v>
      </c>
      <c r="D19" s="18">
        <f>D18/B18</f>
        <v>0.36734693877551022</v>
      </c>
      <c r="E19" s="18">
        <f>E18/B18</f>
        <v>0.17687074829931973</v>
      </c>
      <c r="F19" s="18">
        <f>F18/B18</f>
        <v>4.0816326530612242E-2</v>
      </c>
      <c r="G19" s="18">
        <f>G18/B18</f>
        <v>0.3401360544217687</v>
      </c>
      <c r="H19" s="19">
        <f>H18/B18</f>
        <v>3.4013605442176874E-2</v>
      </c>
      <c r="J19" s="21"/>
      <c r="K19" s="18">
        <f>K18/J18</f>
        <v>2.0408163265306121E-2</v>
      </c>
      <c r="L19" s="18">
        <f>L18/J18</f>
        <v>0.44897959183673469</v>
      </c>
      <c r="M19" s="18">
        <f>M18/J18</f>
        <v>0.23129251700680273</v>
      </c>
      <c r="N19" s="18">
        <f>N18/J18</f>
        <v>0.10204081632653061</v>
      </c>
      <c r="O19" s="18">
        <f>O18/J18</f>
        <v>0.17006802721088435</v>
      </c>
      <c r="P19" s="19">
        <f>P18/J18</f>
        <v>2.7210884353741496E-2</v>
      </c>
    </row>
    <row r="20" spans="1:16" x14ac:dyDescent="0.15">
      <c r="A20" s="4" t="s">
        <v>26</v>
      </c>
      <c r="B20" s="5">
        <v>103</v>
      </c>
      <c r="C20" s="5">
        <v>5</v>
      </c>
      <c r="D20" s="5">
        <v>33</v>
      </c>
      <c r="E20" s="5">
        <v>18</v>
      </c>
      <c r="F20" s="5">
        <v>4</v>
      </c>
      <c r="G20" s="5">
        <v>42</v>
      </c>
      <c r="H20" s="3">
        <f>B20-SUM(C20:G20)</f>
        <v>1</v>
      </c>
      <c r="J20" s="4">
        <v>103</v>
      </c>
      <c r="K20" s="5">
        <v>5</v>
      </c>
      <c r="L20" s="5">
        <v>36</v>
      </c>
      <c r="M20" s="5">
        <v>27</v>
      </c>
      <c r="N20" s="5">
        <v>15</v>
      </c>
      <c r="O20" s="5">
        <v>20</v>
      </c>
      <c r="P20" s="3">
        <f>J20-SUM(K20:O20)</f>
        <v>0</v>
      </c>
    </row>
    <row r="21" spans="1:16" s="20" customFormat="1" x14ac:dyDescent="0.15">
      <c r="A21" s="21" t="s">
        <v>4</v>
      </c>
      <c r="B21" s="18"/>
      <c r="C21" s="18">
        <f>C20/B20</f>
        <v>4.8543689320388349E-2</v>
      </c>
      <c r="D21" s="18">
        <f>D20/B20</f>
        <v>0.32038834951456313</v>
      </c>
      <c r="E21" s="18">
        <f>E20/B20</f>
        <v>0.17475728155339806</v>
      </c>
      <c r="F21" s="18">
        <f>F20/B20</f>
        <v>3.8834951456310676E-2</v>
      </c>
      <c r="G21" s="18">
        <f>G20/B20</f>
        <v>0.40776699029126212</v>
      </c>
      <c r="H21" s="19">
        <f>H20/B20</f>
        <v>9.7087378640776691E-3</v>
      </c>
      <c r="J21" s="21"/>
      <c r="K21" s="18">
        <f>K20/J20</f>
        <v>4.8543689320388349E-2</v>
      </c>
      <c r="L21" s="18">
        <f>L20/J20</f>
        <v>0.34951456310679613</v>
      </c>
      <c r="M21" s="18">
        <f>M20/J20</f>
        <v>0.26213592233009708</v>
      </c>
      <c r="N21" s="18">
        <f>N20/J20</f>
        <v>0.14563106796116504</v>
      </c>
      <c r="O21" s="18">
        <f>O20/J20</f>
        <v>0.1941747572815534</v>
      </c>
      <c r="P21" s="19">
        <f>P20/J20</f>
        <v>0</v>
      </c>
    </row>
    <row r="22" spans="1:16" x14ac:dyDescent="0.15">
      <c r="A22" s="4" t="s">
        <v>27</v>
      </c>
      <c r="B22" s="5">
        <v>74</v>
      </c>
      <c r="C22" s="36" t="s">
        <v>369</v>
      </c>
      <c r="D22" s="5">
        <v>35</v>
      </c>
      <c r="E22" s="5">
        <v>10</v>
      </c>
      <c r="F22" s="5">
        <v>3</v>
      </c>
      <c r="G22" s="5">
        <v>21</v>
      </c>
      <c r="H22" s="3">
        <f>B22-SUM(C22:G22)</f>
        <v>5</v>
      </c>
      <c r="J22" s="4">
        <v>74</v>
      </c>
      <c r="K22" s="5">
        <v>1</v>
      </c>
      <c r="L22" s="5">
        <v>28</v>
      </c>
      <c r="M22" s="5">
        <v>16</v>
      </c>
      <c r="N22" s="5">
        <v>10</v>
      </c>
      <c r="O22" s="5">
        <v>15</v>
      </c>
      <c r="P22" s="3">
        <f>J22-SUM(K22:O22)</f>
        <v>4</v>
      </c>
    </row>
    <row r="23" spans="1:16" s="20" customFormat="1" x14ac:dyDescent="0.15">
      <c r="A23" s="21" t="s">
        <v>4</v>
      </c>
      <c r="B23" s="18"/>
      <c r="C23" s="37" t="s">
        <v>369</v>
      </c>
      <c r="D23" s="18">
        <f>D22/B22</f>
        <v>0.47297297297297297</v>
      </c>
      <c r="E23" s="18">
        <f>E22/B22</f>
        <v>0.13513513513513514</v>
      </c>
      <c r="F23" s="18">
        <f>F22/B22</f>
        <v>4.0540540540540543E-2</v>
      </c>
      <c r="G23" s="18">
        <f>G22/B22</f>
        <v>0.28378378378378377</v>
      </c>
      <c r="H23" s="19">
        <f>H22/B22</f>
        <v>6.7567567567567571E-2</v>
      </c>
      <c r="J23" s="21"/>
      <c r="K23" s="18">
        <f>K22/J22</f>
        <v>1.3513513513513514E-2</v>
      </c>
      <c r="L23" s="18">
        <f>L22/J22</f>
        <v>0.3783783783783784</v>
      </c>
      <c r="M23" s="18">
        <f>M22/J22</f>
        <v>0.21621621621621623</v>
      </c>
      <c r="N23" s="18">
        <f>N22/J22</f>
        <v>0.13513513513513514</v>
      </c>
      <c r="O23" s="18">
        <f>O22/J22</f>
        <v>0.20270270270270271</v>
      </c>
      <c r="P23" s="19">
        <f>P22/J22</f>
        <v>5.4054054054054057E-2</v>
      </c>
    </row>
    <row r="24" spans="1:16" x14ac:dyDescent="0.15">
      <c r="A24" s="4" t="s">
        <v>28</v>
      </c>
      <c r="B24" s="5">
        <v>111</v>
      </c>
      <c r="C24" s="5">
        <v>2</v>
      </c>
      <c r="D24" s="5">
        <v>65</v>
      </c>
      <c r="E24" s="5">
        <v>15</v>
      </c>
      <c r="F24" s="5">
        <v>2</v>
      </c>
      <c r="G24" s="5">
        <v>24</v>
      </c>
      <c r="H24" s="3">
        <f>B24-SUM(C24:G24)</f>
        <v>3</v>
      </c>
      <c r="J24" s="4">
        <v>111</v>
      </c>
      <c r="K24" s="5">
        <v>1</v>
      </c>
      <c r="L24" s="5">
        <v>33</v>
      </c>
      <c r="M24" s="5">
        <v>36</v>
      </c>
      <c r="N24" s="5">
        <v>16</v>
      </c>
      <c r="O24" s="5">
        <v>21</v>
      </c>
      <c r="P24" s="3">
        <f>J24-SUM(K24:O24)</f>
        <v>4</v>
      </c>
    </row>
    <row r="25" spans="1:16" s="20" customFormat="1" x14ac:dyDescent="0.15">
      <c r="A25" s="21" t="s">
        <v>4</v>
      </c>
      <c r="B25" s="18"/>
      <c r="C25" s="18">
        <f>C24/B24</f>
        <v>1.8018018018018018E-2</v>
      </c>
      <c r="D25" s="18">
        <f>D24/B24</f>
        <v>0.5855855855855856</v>
      </c>
      <c r="E25" s="18">
        <f>E24/B24</f>
        <v>0.13513513513513514</v>
      </c>
      <c r="F25" s="18">
        <f>F24/B24</f>
        <v>1.8018018018018018E-2</v>
      </c>
      <c r="G25" s="18">
        <f>G24/B24</f>
        <v>0.21621621621621623</v>
      </c>
      <c r="H25" s="19">
        <f>H24/B24</f>
        <v>2.7027027027027029E-2</v>
      </c>
      <c r="J25" s="21"/>
      <c r="K25" s="18">
        <f>K24/J24</f>
        <v>9.0090090090090089E-3</v>
      </c>
      <c r="L25" s="18">
        <f>L24/J24</f>
        <v>0.29729729729729731</v>
      </c>
      <c r="M25" s="18">
        <f>M24/J24</f>
        <v>0.32432432432432434</v>
      </c>
      <c r="N25" s="18">
        <f>N24/J24</f>
        <v>0.14414414414414414</v>
      </c>
      <c r="O25" s="18">
        <f>O24/J24</f>
        <v>0.1891891891891892</v>
      </c>
      <c r="P25" s="19">
        <f>P24/J24</f>
        <v>3.6036036036036036E-2</v>
      </c>
    </row>
    <row r="26" spans="1:16" x14ac:dyDescent="0.15">
      <c r="A26" s="4" t="s">
        <v>29</v>
      </c>
      <c r="B26" s="5">
        <v>55</v>
      </c>
      <c r="C26" s="5">
        <v>1</v>
      </c>
      <c r="D26" s="5">
        <v>15</v>
      </c>
      <c r="E26" s="5">
        <v>5</v>
      </c>
      <c r="F26" s="5">
        <v>2</v>
      </c>
      <c r="G26" s="5">
        <v>31</v>
      </c>
      <c r="H26" s="3">
        <f>B26-SUM(C26:G26)</f>
        <v>1</v>
      </c>
      <c r="J26" s="4">
        <v>55</v>
      </c>
      <c r="K26" s="5">
        <v>2</v>
      </c>
      <c r="L26" s="5">
        <v>22</v>
      </c>
      <c r="M26" s="5">
        <v>8</v>
      </c>
      <c r="N26" s="5">
        <v>2</v>
      </c>
      <c r="O26" s="5">
        <v>21</v>
      </c>
      <c r="P26" s="41" t="s">
        <v>369</v>
      </c>
    </row>
    <row r="27" spans="1:16" s="20" customFormat="1" x14ac:dyDescent="0.15">
      <c r="A27" s="23" t="s">
        <v>4</v>
      </c>
      <c r="B27" s="24"/>
      <c r="C27" s="24">
        <f>C26/B26</f>
        <v>1.8181818181818181E-2</v>
      </c>
      <c r="D27" s="24">
        <f>D26/B26</f>
        <v>0.27272727272727271</v>
      </c>
      <c r="E27" s="24">
        <f>E26/B26</f>
        <v>9.0909090909090912E-2</v>
      </c>
      <c r="F27" s="24">
        <f>F26/B26</f>
        <v>3.6363636363636362E-2</v>
      </c>
      <c r="G27" s="24">
        <f>G26/B26</f>
        <v>0.5636363636363636</v>
      </c>
      <c r="H27" s="25">
        <f>H26/B26</f>
        <v>1.8181818181818181E-2</v>
      </c>
      <c r="J27" s="23"/>
      <c r="K27" s="24">
        <f>K26/J26</f>
        <v>3.6363636363636362E-2</v>
      </c>
      <c r="L27" s="24">
        <f>L26/J26</f>
        <v>0.4</v>
      </c>
      <c r="M27" s="24">
        <f>M26/J26</f>
        <v>0.14545454545454545</v>
      </c>
      <c r="N27" s="24">
        <f>N26/J26</f>
        <v>3.6363636363636362E-2</v>
      </c>
      <c r="O27" s="24">
        <f>O26/J26</f>
        <v>0.38181818181818183</v>
      </c>
      <c r="P27" s="42" t="s">
        <v>369</v>
      </c>
    </row>
    <row r="28" spans="1:16" x14ac:dyDescent="0.15">
      <c r="A28" s="1" t="s">
        <v>212</v>
      </c>
    </row>
    <row r="29" spans="1:16" x14ac:dyDescent="0.15">
      <c r="A29" s="9" t="s">
        <v>30</v>
      </c>
      <c r="B29" s="10">
        <v>411</v>
      </c>
      <c r="C29" s="10">
        <v>17</v>
      </c>
      <c r="D29" s="10">
        <v>172</v>
      </c>
      <c r="E29" s="10">
        <v>64</v>
      </c>
      <c r="F29" s="10">
        <v>25</v>
      </c>
      <c r="G29" s="10">
        <v>119</v>
      </c>
      <c r="H29" s="11">
        <f>B29-SUM(C29:G29)</f>
        <v>14</v>
      </c>
      <c r="J29" s="9">
        <v>411</v>
      </c>
      <c r="K29" s="10">
        <v>19</v>
      </c>
      <c r="L29" s="10">
        <v>158</v>
      </c>
      <c r="M29" s="10">
        <v>100</v>
      </c>
      <c r="N29" s="10">
        <v>57</v>
      </c>
      <c r="O29" s="10">
        <v>67</v>
      </c>
      <c r="P29" s="11">
        <f>J29-SUM(K29:O29)</f>
        <v>10</v>
      </c>
    </row>
    <row r="30" spans="1:16" s="20" customFormat="1" x14ac:dyDescent="0.15">
      <c r="A30" s="21" t="s">
        <v>31</v>
      </c>
      <c r="B30" s="18"/>
      <c r="C30" s="30">
        <f>C29/B29</f>
        <v>4.1362530413625302E-2</v>
      </c>
      <c r="D30" s="30">
        <f>D29/B29</f>
        <v>0.41849148418491483</v>
      </c>
      <c r="E30" s="30">
        <f>E29/B29</f>
        <v>0.15571776155717762</v>
      </c>
      <c r="F30" s="30">
        <f>F29/B29</f>
        <v>6.0827250608272508E-2</v>
      </c>
      <c r="G30" s="30">
        <f>G29/B29</f>
        <v>0.28953771289537711</v>
      </c>
      <c r="H30" s="27">
        <f>H29/B29</f>
        <v>3.4063260340632603E-2</v>
      </c>
      <c r="J30" s="21"/>
      <c r="K30" s="30">
        <f>K29/J29</f>
        <v>4.6228710462287104E-2</v>
      </c>
      <c r="L30" s="30">
        <f>L29/J29</f>
        <v>0.38442822384428221</v>
      </c>
      <c r="M30" s="30">
        <f>M29/J29</f>
        <v>0.24330900243309003</v>
      </c>
      <c r="N30" s="30">
        <f>N29/J29</f>
        <v>0.13868613138686131</v>
      </c>
      <c r="O30" s="30">
        <f>O29/J29</f>
        <v>0.16301703163017031</v>
      </c>
      <c r="P30" s="27">
        <f>P29/J29</f>
        <v>2.4330900243309004E-2</v>
      </c>
    </row>
    <row r="31" spans="1:16" x14ac:dyDescent="0.15">
      <c r="A31" s="4" t="s">
        <v>32</v>
      </c>
      <c r="B31" s="5">
        <v>196</v>
      </c>
      <c r="C31" s="5">
        <v>4</v>
      </c>
      <c r="D31" s="5">
        <v>92</v>
      </c>
      <c r="E31" s="5">
        <v>36</v>
      </c>
      <c r="F31" s="5">
        <v>10</v>
      </c>
      <c r="G31" s="5">
        <v>45</v>
      </c>
      <c r="H31" s="3">
        <f>B31-SUM(C31:G31)</f>
        <v>9</v>
      </c>
      <c r="J31" s="4">
        <v>196</v>
      </c>
      <c r="K31" s="5">
        <v>7</v>
      </c>
      <c r="L31" s="5">
        <v>75</v>
      </c>
      <c r="M31" s="5">
        <v>50</v>
      </c>
      <c r="N31" s="5">
        <v>27</v>
      </c>
      <c r="O31" s="5">
        <v>30</v>
      </c>
      <c r="P31" s="3">
        <f>J31-SUM(K31:O31)</f>
        <v>7</v>
      </c>
    </row>
    <row r="32" spans="1:16" s="20" customFormat="1" x14ac:dyDescent="0.15">
      <c r="A32" s="21" t="s">
        <v>33</v>
      </c>
      <c r="B32" s="18"/>
      <c r="C32" s="18">
        <f>C31/B31</f>
        <v>2.0408163265306121E-2</v>
      </c>
      <c r="D32" s="18">
        <f>D31/B31</f>
        <v>0.46938775510204084</v>
      </c>
      <c r="E32" s="18">
        <f>E31/B31</f>
        <v>0.18367346938775511</v>
      </c>
      <c r="F32" s="18">
        <f>F31/B31</f>
        <v>5.1020408163265307E-2</v>
      </c>
      <c r="G32" s="18">
        <f>G31/B31</f>
        <v>0.22959183673469388</v>
      </c>
      <c r="H32" s="19">
        <f>H31/B31</f>
        <v>4.5918367346938778E-2</v>
      </c>
      <c r="J32" s="21"/>
      <c r="K32" s="18">
        <f>K31/J31</f>
        <v>3.5714285714285712E-2</v>
      </c>
      <c r="L32" s="18">
        <f>L31/J31</f>
        <v>0.38265306122448978</v>
      </c>
      <c r="M32" s="18">
        <f>M31/J31</f>
        <v>0.25510204081632654</v>
      </c>
      <c r="N32" s="18">
        <f>N31/J31</f>
        <v>0.13775510204081631</v>
      </c>
      <c r="O32" s="18">
        <f>O31/J31</f>
        <v>0.15306122448979592</v>
      </c>
      <c r="P32" s="19">
        <f>P31/J31</f>
        <v>3.5714285714285712E-2</v>
      </c>
    </row>
    <row r="33" spans="1:16" x14ac:dyDescent="0.15">
      <c r="A33" s="4" t="s">
        <v>34</v>
      </c>
      <c r="B33" s="5">
        <v>556</v>
      </c>
      <c r="C33" s="5">
        <v>20</v>
      </c>
      <c r="D33" s="5">
        <v>217</v>
      </c>
      <c r="E33" s="5">
        <v>80</v>
      </c>
      <c r="F33" s="5">
        <v>15</v>
      </c>
      <c r="G33" s="5">
        <v>211</v>
      </c>
      <c r="H33" s="3">
        <f>B33-SUM(C33:G33)</f>
        <v>13</v>
      </c>
      <c r="J33" s="4">
        <v>556</v>
      </c>
      <c r="K33" s="5">
        <v>15</v>
      </c>
      <c r="L33" s="5">
        <v>215</v>
      </c>
      <c r="M33" s="5">
        <v>138</v>
      </c>
      <c r="N33" s="5">
        <v>54</v>
      </c>
      <c r="O33" s="5">
        <v>122</v>
      </c>
      <c r="P33" s="3">
        <f>J33-SUM(K33:O33)</f>
        <v>12</v>
      </c>
    </row>
    <row r="34" spans="1:16" s="20" customFormat="1" x14ac:dyDescent="0.15">
      <c r="A34" s="23" t="s">
        <v>35</v>
      </c>
      <c r="B34" s="24"/>
      <c r="C34" s="24">
        <f>C33/B33</f>
        <v>3.5971223021582732E-2</v>
      </c>
      <c r="D34" s="24">
        <f>D33/B33</f>
        <v>0.39028776978417268</v>
      </c>
      <c r="E34" s="24">
        <f>E33/B33</f>
        <v>0.14388489208633093</v>
      </c>
      <c r="F34" s="24">
        <f>F33/B33</f>
        <v>2.6978417266187049E-2</v>
      </c>
      <c r="G34" s="24">
        <f>G33/B33</f>
        <v>0.37949640287769787</v>
      </c>
      <c r="H34" s="25">
        <f>H33/B33</f>
        <v>2.3381294964028777E-2</v>
      </c>
      <c r="J34" s="23"/>
      <c r="K34" s="24">
        <f>K33/J33</f>
        <v>2.6978417266187049E-2</v>
      </c>
      <c r="L34" s="24">
        <f>L33/J33</f>
        <v>0.38669064748201437</v>
      </c>
      <c r="M34" s="24">
        <f>M33/J33</f>
        <v>0.24820143884892087</v>
      </c>
      <c r="N34" s="24">
        <f>N33/J33</f>
        <v>9.7122302158273388E-2</v>
      </c>
      <c r="O34" s="24">
        <f>O33/J33</f>
        <v>0.21942446043165467</v>
      </c>
      <c r="P34" s="25">
        <f>P33/J33</f>
        <v>2.1582733812949641E-2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145</v>
      </c>
      <c r="J2" s="1" t="s">
        <v>146</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29</v>
      </c>
      <c r="D6" s="5">
        <v>306</v>
      </c>
      <c r="E6" s="5">
        <v>304</v>
      </c>
      <c r="F6" s="5">
        <v>152</v>
      </c>
      <c r="G6" s="5">
        <v>343</v>
      </c>
      <c r="H6" s="3">
        <f>B6-SUM(C6:G6)</f>
        <v>36</v>
      </c>
      <c r="J6" s="4">
        <v>1170</v>
      </c>
      <c r="K6" s="5">
        <v>37</v>
      </c>
      <c r="L6" s="5">
        <v>328</v>
      </c>
      <c r="M6" s="5">
        <v>258</v>
      </c>
      <c r="N6" s="5">
        <v>136</v>
      </c>
      <c r="O6" s="5">
        <v>371</v>
      </c>
      <c r="P6" s="3">
        <f>J6-SUM(K6:O6)</f>
        <v>40</v>
      </c>
    </row>
    <row r="7" spans="1:16" s="20" customFormat="1" x14ac:dyDescent="0.15">
      <c r="A7" s="21" t="s">
        <v>4</v>
      </c>
      <c r="B7" s="18"/>
      <c r="C7" s="18">
        <f>C6/B6</f>
        <v>2.4786324786324785E-2</v>
      </c>
      <c r="D7" s="18">
        <f>D6/B6</f>
        <v>0.26153846153846155</v>
      </c>
      <c r="E7" s="18">
        <f>E6/B6</f>
        <v>0.25982905982905985</v>
      </c>
      <c r="F7" s="18">
        <f>F6/B6</f>
        <v>0.12991452991452992</v>
      </c>
      <c r="G7" s="18">
        <f>G6/B6</f>
        <v>0.29316239316239318</v>
      </c>
      <c r="H7" s="19">
        <f>H6/B6</f>
        <v>3.0769230769230771E-2</v>
      </c>
      <c r="J7" s="21"/>
      <c r="K7" s="18">
        <f>K6/J6</f>
        <v>3.1623931623931623E-2</v>
      </c>
      <c r="L7" s="18">
        <f>L6/J6</f>
        <v>0.28034188034188035</v>
      </c>
      <c r="M7" s="18">
        <f>M6/J6</f>
        <v>0.22051282051282051</v>
      </c>
      <c r="N7" s="18">
        <f>N6/J6</f>
        <v>0.11623931623931624</v>
      </c>
      <c r="O7" s="18">
        <f>O6/J6</f>
        <v>0.31709401709401708</v>
      </c>
      <c r="P7" s="19">
        <f>P6/J6</f>
        <v>3.4188034188034191E-2</v>
      </c>
    </row>
    <row r="8" spans="1:16" x14ac:dyDescent="0.15">
      <c r="A8" s="4" t="s">
        <v>20</v>
      </c>
      <c r="B8" s="5">
        <v>200</v>
      </c>
      <c r="C8" s="5">
        <v>5</v>
      </c>
      <c r="D8" s="5">
        <v>60</v>
      </c>
      <c r="E8" s="5">
        <v>45</v>
      </c>
      <c r="F8" s="5">
        <v>34</v>
      </c>
      <c r="G8" s="5">
        <v>53</v>
      </c>
      <c r="H8" s="3">
        <f>B8-SUM(C8:G8)</f>
        <v>3</v>
      </c>
      <c r="J8" s="4">
        <v>200</v>
      </c>
      <c r="K8" s="5">
        <v>9</v>
      </c>
      <c r="L8" s="5">
        <v>66</v>
      </c>
      <c r="M8" s="5">
        <v>29</v>
      </c>
      <c r="N8" s="5">
        <v>29</v>
      </c>
      <c r="O8" s="5">
        <v>65</v>
      </c>
      <c r="P8" s="3">
        <f>J8-SUM(K8:O8)</f>
        <v>2</v>
      </c>
    </row>
    <row r="9" spans="1:16" s="20" customFormat="1" x14ac:dyDescent="0.15">
      <c r="A9" s="21" t="s">
        <v>4</v>
      </c>
      <c r="B9" s="18"/>
      <c r="C9" s="18">
        <f>C8/B8</f>
        <v>2.5000000000000001E-2</v>
      </c>
      <c r="D9" s="18">
        <f>D8/B8</f>
        <v>0.3</v>
      </c>
      <c r="E9" s="18">
        <f>E8/B8</f>
        <v>0.22500000000000001</v>
      </c>
      <c r="F9" s="18">
        <f>F8/B8</f>
        <v>0.17</v>
      </c>
      <c r="G9" s="18">
        <f>G8/B8</f>
        <v>0.26500000000000001</v>
      </c>
      <c r="H9" s="19">
        <f>H8/B8</f>
        <v>1.4999999999999999E-2</v>
      </c>
      <c r="J9" s="21"/>
      <c r="K9" s="18">
        <f>K8/J8</f>
        <v>4.4999999999999998E-2</v>
      </c>
      <c r="L9" s="18">
        <f>L8/J8</f>
        <v>0.33</v>
      </c>
      <c r="M9" s="18">
        <f>M8/J8</f>
        <v>0.14499999999999999</v>
      </c>
      <c r="N9" s="18">
        <f>N8/J8</f>
        <v>0.14499999999999999</v>
      </c>
      <c r="O9" s="18">
        <f>O8/J8</f>
        <v>0.32500000000000001</v>
      </c>
      <c r="P9" s="19">
        <f>P8/J8</f>
        <v>0.01</v>
      </c>
    </row>
    <row r="10" spans="1:16" x14ac:dyDescent="0.15">
      <c r="A10" s="4" t="s">
        <v>21</v>
      </c>
      <c r="B10" s="5">
        <v>208</v>
      </c>
      <c r="C10" s="5">
        <v>4</v>
      </c>
      <c r="D10" s="5">
        <v>61</v>
      </c>
      <c r="E10" s="5">
        <v>58</v>
      </c>
      <c r="F10" s="5">
        <v>22</v>
      </c>
      <c r="G10" s="5">
        <v>54</v>
      </c>
      <c r="H10" s="3">
        <f>B10-SUM(C10:G10)</f>
        <v>9</v>
      </c>
      <c r="J10" s="4">
        <v>208</v>
      </c>
      <c r="K10" s="5">
        <v>6</v>
      </c>
      <c r="L10" s="5">
        <v>62</v>
      </c>
      <c r="M10" s="5">
        <v>50</v>
      </c>
      <c r="N10" s="5">
        <v>18</v>
      </c>
      <c r="O10" s="5">
        <v>61</v>
      </c>
      <c r="P10" s="3">
        <f>J10-SUM(K10:O10)</f>
        <v>11</v>
      </c>
    </row>
    <row r="11" spans="1:16" s="20" customFormat="1" x14ac:dyDescent="0.15">
      <c r="A11" s="21" t="s">
        <v>4</v>
      </c>
      <c r="B11" s="18"/>
      <c r="C11" s="18">
        <f>C10/B10</f>
        <v>1.9230769230769232E-2</v>
      </c>
      <c r="D11" s="18">
        <f>D10/B10</f>
        <v>0.29326923076923078</v>
      </c>
      <c r="E11" s="18">
        <f>E10/B10</f>
        <v>0.27884615384615385</v>
      </c>
      <c r="F11" s="18">
        <f>F10/B10</f>
        <v>0.10576923076923077</v>
      </c>
      <c r="G11" s="18">
        <f>G10/B10</f>
        <v>0.25961538461538464</v>
      </c>
      <c r="H11" s="19">
        <f>H10/B10</f>
        <v>4.3269230769230768E-2</v>
      </c>
      <c r="J11" s="21"/>
      <c r="K11" s="18">
        <f>K10/J10</f>
        <v>2.8846153846153848E-2</v>
      </c>
      <c r="L11" s="18">
        <f>L10/J10</f>
        <v>0.29807692307692307</v>
      </c>
      <c r="M11" s="18">
        <f>M10/J10</f>
        <v>0.24038461538461539</v>
      </c>
      <c r="N11" s="18">
        <f>N10/J10</f>
        <v>8.6538461538461536E-2</v>
      </c>
      <c r="O11" s="18">
        <f>O10/J10</f>
        <v>0.29326923076923078</v>
      </c>
      <c r="P11" s="19">
        <f>P10/J10</f>
        <v>5.2884615384615384E-2</v>
      </c>
    </row>
    <row r="12" spans="1:16" x14ac:dyDescent="0.15">
      <c r="A12" s="4" t="s">
        <v>22</v>
      </c>
      <c r="B12" s="5">
        <v>44</v>
      </c>
      <c r="C12" s="5">
        <v>2</v>
      </c>
      <c r="D12" s="5">
        <v>15</v>
      </c>
      <c r="E12" s="5">
        <v>9</v>
      </c>
      <c r="F12" s="5">
        <v>7</v>
      </c>
      <c r="G12" s="5">
        <v>9</v>
      </c>
      <c r="H12" s="3">
        <f>B12-SUM(C12:G12)</f>
        <v>2</v>
      </c>
      <c r="J12" s="4">
        <v>44</v>
      </c>
      <c r="K12" s="5">
        <v>1</v>
      </c>
      <c r="L12" s="5">
        <v>14</v>
      </c>
      <c r="M12" s="5">
        <v>9</v>
      </c>
      <c r="N12" s="5">
        <v>4</v>
      </c>
      <c r="O12" s="5">
        <v>15</v>
      </c>
      <c r="P12" s="3">
        <f>J12-SUM(K12:O12)</f>
        <v>1</v>
      </c>
    </row>
    <row r="13" spans="1:16" s="20" customFormat="1" x14ac:dyDescent="0.15">
      <c r="A13" s="21" t="s">
        <v>4</v>
      </c>
      <c r="B13" s="18"/>
      <c r="C13" s="18">
        <f>C12/B12</f>
        <v>4.5454545454545456E-2</v>
      </c>
      <c r="D13" s="18">
        <f>D12/B12</f>
        <v>0.34090909090909088</v>
      </c>
      <c r="E13" s="18">
        <f>E12/B12</f>
        <v>0.20454545454545456</v>
      </c>
      <c r="F13" s="18">
        <f>F12/B12</f>
        <v>0.15909090909090909</v>
      </c>
      <c r="G13" s="18">
        <f>G12/B12</f>
        <v>0.20454545454545456</v>
      </c>
      <c r="H13" s="19">
        <f>H12/B12</f>
        <v>4.5454545454545456E-2</v>
      </c>
      <c r="J13" s="21"/>
      <c r="K13" s="18">
        <f>K12/J12</f>
        <v>2.2727272727272728E-2</v>
      </c>
      <c r="L13" s="18">
        <f>L12/J12</f>
        <v>0.31818181818181818</v>
      </c>
      <c r="M13" s="18">
        <f>M12/J12</f>
        <v>0.20454545454545456</v>
      </c>
      <c r="N13" s="18">
        <f>N12/J12</f>
        <v>9.0909090909090912E-2</v>
      </c>
      <c r="O13" s="18">
        <f>O12/J12</f>
        <v>0.34090909090909088</v>
      </c>
      <c r="P13" s="19">
        <f>P12/J12</f>
        <v>2.2727272727272728E-2</v>
      </c>
    </row>
    <row r="14" spans="1:16" x14ac:dyDescent="0.15">
      <c r="A14" s="4" t="s">
        <v>23</v>
      </c>
      <c r="B14" s="5">
        <v>172</v>
      </c>
      <c r="C14" s="5">
        <v>4</v>
      </c>
      <c r="D14" s="5">
        <v>46</v>
      </c>
      <c r="E14" s="5">
        <v>47</v>
      </c>
      <c r="F14" s="5">
        <v>19</v>
      </c>
      <c r="G14" s="5">
        <v>52</v>
      </c>
      <c r="H14" s="3">
        <f>B14-SUM(C14:G14)</f>
        <v>4</v>
      </c>
      <c r="J14" s="4">
        <v>172</v>
      </c>
      <c r="K14" s="5">
        <v>5</v>
      </c>
      <c r="L14" s="5">
        <v>49</v>
      </c>
      <c r="M14" s="5">
        <v>45</v>
      </c>
      <c r="N14" s="5">
        <v>17</v>
      </c>
      <c r="O14" s="5">
        <v>53</v>
      </c>
      <c r="P14" s="3">
        <f>J14-SUM(K14:O14)</f>
        <v>3</v>
      </c>
    </row>
    <row r="15" spans="1:16" s="20" customFormat="1" x14ac:dyDescent="0.15">
      <c r="A15" s="21" t="s">
        <v>4</v>
      </c>
      <c r="B15" s="18"/>
      <c r="C15" s="18">
        <f>C14/B14</f>
        <v>2.3255813953488372E-2</v>
      </c>
      <c r="D15" s="18">
        <f>D14/B14</f>
        <v>0.26744186046511625</v>
      </c>
      <c r="E15" s="18">
        <f>E14/B14</f>
        <v>0.27325581395348836</v>
      </c>
      <c r="F15" s="18">
        <f>F14/B14</f>
        <v>0.11046511627906977</v>
      </c>
      <c r="G15" s="18">
        <f>G14/B14</f>
        <v>0.30232558139534882</v>
      </c>
      <c r="H15" s="19">
        <f>H14/B14</f>
        <v>2.3255813953488372E-2</v>
      </c>
      <c r="J15" s="21"/>
      <c r="K15" s="18">
        <f>K14/J14</f>
        <v>2.9069767441860465E-2</v>
      </c>
      <c r="L15" s="18">
        <f>L14/J14</f>
        <v>0.28488372093023256</v>
      </c>
      <c r="M15" s="18">
        <f>M14/J14</f>
        <v>0.26162790697674421</v>
      </c>
      <c r="N15" s="18">
        <f>N14/J14</f>
        <v>9.8837209302325577E-2</v>
      </c>
      <c r="O15" s="18">
        <f>O14/J14</f>
        <v>0.30813953488372092</v>
      </c>
      <c r="P15" s="19">
        <f>P14/J14</f>
        <v>1.7441860465116279E-2</v>
      </c>
    </row>
    <row r="16" spans="1:16" x14ac:dyDescent="0.15">
      <c r="A16" s="4" t="s">
        <v>24</v>
      </c>
      <c r="B16" s="5">
        <v>42</v>
      </c>
      <c r="C16" s="36" t="s">
        <v>369</v>
      </c>
      <c r="D16" s="5">
        <v>11</v>
      </c>
      <c r="E16" s="5">
        <v>12</v>
      </c>
      <c r="F16" s="5">
        <v>5</v>
      </c>
      <c r="G16" s="5">
        <v>11</v>
      </c>
      <c r="H16" s="3">
        <f>B16-SUM(C16:G16)</f>
        <v>3</v>
      </c>
      <c r="J16" s="4">
        <v>42</v>
      </c>
      <c r="K16" s="5">
        <v>1</v>
      </c>
      <c r="L16" s="5">
        <v>10</v>
      </c>
      <c r="M16" s="5">
        <v>14</v>
      </c>
      <c r="N16" s="5">
        <v>3</v>
      </c>
      <c r="O16" s="5">
        <v>11</v>
      </c>
      <c r="P16" s="3">
        <f>J16-SUM(K16:O16)</f>
        <v>3</v>
      </c>
    </row>
    <row r="17" spans="1:16" s="20" customFormat="1" x14ac:dyDescent="0.15">
      <c r="A17" s="21" t="s">
        <v>4</v>
      </c>
      <c r="B17" s="18"/>
      <c r="C17" s="37" t="s">
        <v>369</v>
      </c>
      <c r="D17" s="18">
        <f>D16/B16</f>
        <v>0.26190476190476192</v>
      </c>
      <c r="E17" s="18">
        <f>E16/B16</f>
        <v>0.2857142857142857</v>
      </c>
      <c r="F17" s="18">
        <f>F16/B16</f>
        <v>0.11904761904761904</v>
      </c>
      <c r="G17" s="18">
        <f>G16/B16</f>
        <v>0.26190476190476192</v>
      </c>
      <c r="H17" s="19">
        <f>H16/B16</f>
        <v>7.1428571428571425E-2</v>
      </c>
      <c r="J17" s="21"/>
      <c r="K17" s="18">
        <f>K16/J16</f>
        <v>2.3809523809523808E-2</v>
      </c>
      <c r="L17" s="18">
        <f>L16/J16</f>
        <v>0.23809523809523808</v>
      </c>
      <c r="M17" s="18">
        <f>M16/J16</f>
        <v>0.33333333333333331</v>
      </c>
      <c r="N17" s="18">
        <f>N16/J16</f>
        <v>7.1428571428571425E-2</v>
      </c>
      <c r="O17" s="18">
        <f>O16/J16</f>
        <v>0.26190476190476192</v>
      </c>
      <c r="P17" s="19">
        <f>P16/J16</f>
        <v>7.1428571428571425E-2</v>
      </c>
    </row>
    <row r="18" spans="1:16" x14ac:dyDescent="0.15">
      <c r="A18" s="4" t="s">
        <v>25</v>
      </c>
      <c r="B18" s="5">
        <v>147</v>
      </c>
      <c r="C18" s="5">
        <v>2</v>
      </c>
      <c r="D18" s="5">
        <v>44</v>
      </c>
      <c r="E18" s="5">
        <v>35</v>
      </c>
      <c r="F18" s="5">
        <v>22</v>
      </c>
      <c r="G18" s="5">
        <v>40</v>
      </c>
      <c r="H18" s="3">
        <f>B18-SUM(C18:G18)</f>
        <v>4</v>
      </c>
      <c r="J18" s="4">
        <v>147</v>
      </c>
      <c r="K18" s="5">
        <v>4</v>
      </c>
      <c r="L18" s="5">
        <v>45</v>
      </c>
      <c r="M18" s="5">
        <v>33</v>
      </c>
      <c r="N18" s="5">
        <v>20</v>
      </c>
      <c r="O18" s="5">
        <v>41</v>
      </c>
      <c r="P18" s="3">
        <f>J18-SUM(K18:O18)</f>
        <v>4</v>
      </c>
    </row>
    <row r="19" spans="1:16" s="20" customFormat="1" x14ac:dyDescent="0.15">
      <c r="A19" s="21" t="s">
        <v>4</v>
      </c>
      <c r="B19" s="18"/>
      <c r="C19" s="18">
        <f>C18/B18</f>
        <v>1.3605442176870748E-2</v>
      </c>
      <c r="D19" s="18">
        <f>D18/B18</f>
        <v>0.29931972789115646</v>
      </c>
      <c r="E19" s="18">
        <f>E18/B18</f>
        <v>0.23809523809523808</v>
      </c>
      <c r="F19" s="18">
        <f>F18/B18</f>
        <v>0.14965986394557823</v>
      </c>
      <c r="G19" s="18">
        <f>G18/B18</f>
        <v>0.27210884353741499</v>
      </c>
      <c r="H19" s="19">
        <f>H18/B18</f>
        <v>2.7210884353741496E-2</v>
      </c>
      <c r="J19" s="21"/>
      <c r="K19" s="18">
        <f>K18/J18</f>
        <v>2.7210884353741496E-2</v>
      </c>
      <c r="L19" s="18">
        <f>L18/J18</f>
        <v>0.30612244897959184</v>
      </c>
      <c r="M19" s="18">
        <f>M18/J18</f>
        <v>0.22448979591836735</v>
      </c>
      <c r="N19" s="18">
        <f>N18/J18</f>
        <v>0.1360544217687075</v>
      </c>
      <c r="O19" s="18">
        <f>O18/J18</f>
        <v>0.27891156462585032</v>
      </c>
      <c r="P19" s="19">
        <f>P18/J18</f>
        <v>2.7210884353741496E-2</v>
      </c>
    </row>
    <row r="20" spans="1:16" x14ac:dyDescent="0.15">
      <c r="A20" s="4" t="s">
        <v>26</v>
      </c>
      <c r="B20" s="5">
        <v>103</v>
      </c>
      <c r="C20" s="5">
        <v>6</v>
      </c>
      <c r="D20" s="5">
        <v>18</v>
      </c>
      <c r="E20" s="5">
        <v>34</v>
      </c>
      <c r="F20" s="5">
        <v>12</v>
      </c>
      <c r="G20" s="5">
        <v>33</v>
      </c>
      <c r="H20" s="3">
        <f>B20-SUM(C20:G20)</f>
        <v>0</v>
      </c>
      <c r="J20" s="4">
        <v>103</v>
      </c>
      <c r="K20" s="5">
        <v>3</v>
      </c>
      <c r="L20" s="5">
        <v>25</v>
      </c>
      <c r="M20" s="5">
        <v>26</v>
      </c>
      <c r="N20" s="5">
        <v>12</v>
      </c>
      <c r="O20" s="5">
        <v>35</v>
      </c>
      <c r="P20" s="3">
        <f>J20-SUM(K20:O20)</f>
        <v>2</v>
      </c>
    </row>
    <row r="21" spans="1:16" s="20" customFormat="1" x14ac:dyDescent="0.15">
      <c r="A21" s="21" t="s">
        <v>4</v>
      </c>
      <c r="B21" s="18"/>
      <c r="C21" s="18">
        <f>C20/B20</f>
        <v>5.8252427184466021E-2</v>
      </c>
      <c r="D21" s="18">
        <f>D20/B20</f>
        <v>0.17475728155339806</v>
      </c>
      <c r="E21" s="18">
        <f>E20/B20</f>
        <v>0.3300970873786408</v>
      </c>
      <c r="F21" s="18">
        <f>F20/B20</f>
        <v>0.11650485436893204</v>
      </c>
      <c r="G21" s="18">
        <f>G20/B20</f>
        <v>0.32038834951456313</v>
      </c>
      <c r="H21" s="19">
        <f>H20/B20</f>
        <v>0</v>
      </c>
      <c r="J21" s="21"/>
      <c r="K21" s="18">
        <f>K20/J20</f>
        <v>2.9126213592233011E-2</v>
      </c>
      <c r="L21" s="18">
        <f>L20/J20</f>
        <v>0.24271844660194175</v>
      </c>
      <c r="M21" s="18">
        <f>M20/J20</f>
        <v>0.25242718446601942</v>
      </c>
      <c r="N21" s="18">
        <f>N20/J20</f>
        <v>0.11650485436893204</v>
      </c>
      <c r="O21" s="18">
        <f>O20/J20</f>
        <v>0.33980582524271846</v>
      </c>
      <c r="P21" s="19">
        <f>P20/J20</f>
        <v>1.9417475728155338E-2</v>
      </c>
    </row>
    <row r="22" spans="1:16" x14ac:dyDescent="0.15">
      <c r="A22" s="4" t="s">
        <v>27</v>
      </c>
      <c r="B22" s="5">
        <v>74</v>
      </c>
      <c r="C22" s="5">
        <v>1</v>
      </c>
      <c r="D22" s="5">
        <v>16</v>
      </c>
      <c r="E22" s="5">
        <v>24</v>
      </c>
      <c r="F22" s="5">
        <v>10</v>
      </c>
      <c r="G22" s="5">
        <v>19</v>
      </c>
      <c r="H22" s="3">
        <f>B22-SUM(C22:G22)</f>
        <v>4</v>
      </c>
      <c r="J22" s="4">
        <v>74</v>
      </c>
      <c r="K22" s="5">
        <v>2</v>
      </c>
      <c r="L22" s="5">
        <v>18</v>
      </c>
      <c r="M22" s="5">
        <v>16</v>
      </c>
      <c r="N22" s="5">
        <v>11</v>
      </c>
      <c r="O22" s="5">
        <v>22</v>
      </c>
      <c r="P22" s="3">
        <f>J22-SUM(K22:O22)</f>
        <v>5</v>
      </c>
    </row>
    <row r="23" spans="1:16" s="20" customFormat="1" x14ac:dyDescent="0.15">
      <c r="A23" s="21" t="s">
        <v>4</v>
      </c>
      <c r="B23" s="18"/>
      <c r="C23" s="18">
        <f>C22/B22</f>
        <v>1.3513513513513514E-2</v>
      </c>
      <c r="D23" s="18">
        <f>D22/B22</f>
        <v>0.21621621621621623</v>
      </c>
      <c r="E23" s="18">
        <f>E22/B22</f>
        <v>0.32432432432432434</v>
      </c>
      <c r="F23" s="18">
        <f>F22/B22</f>
        <v>0.13513513513513514</v>
      </c>
      <c r="G23" s="18">
        <f>G22/B22</f>
        <v>0.25675675675675674</v>
      </c>
      <c r="H23" s="19">
        <f>H22/B22</f>
        <v>5.4054054054054057E-2</v>
      </c>
      <c r="J23" s="21"/>
      <c r="K23" s="18">
        <f>K22/J22</f>
        <v>2.7027027027027029E-2</v>
      </c>
      <c r="L23" s="18">
        <f>L22/J22</f>
        <v>0.24324324324324326</v>
      </c>
      <c r="M23" s="18">
        <f>M22/J22</f>
        <v>0.21621621621621623</v>
      </c>
      <c r="N23" s="18">
        <f>N22/J22</f>
        <v>0.14864864864864866</v>
      </c>
      <c r="O23" s="18">
        <f>O22/J22</f>
        <v>0.29729729729729731</v>
      </c>
      <c r="P23" s="19">
        <f>P22/J22</f>
        <v>6.7567567567567571E-2</v>
      </c>
    </row>
    <row r="24" spans="1:16" x14ac:dyDescent="0.15">
      <c r="A24" s="4" t="s">
        <v>28</v>
      </c>
      <c r="B24" s="5">
        <v>111</v>
      </c>
      <c r="C24" s="5">
        <v>3</v>
      </c>
      <c r="D24" s="5">
        <v>27</v>
      </c>
      <c r="E24" s="5">
        <v>33</v>
      </c>
      <c r="F24" s="5">
        <v>16</v>
      </c>
      <c r="G24" s="5">
        <v>28</v>
      </c>
      <c r="H24" s="3">
        <f>B24-SUM(C24:G24)</f>
        <v>4</v>
      </c>
      <c r="J24" s="4">
        <v>111</v>
      </c>
      <c r="K24" s="5">
        <v>3</v>
      </c>
      <c r="L24" s="5">
        <v>28</v>
      </c>
      <c r="M24" s="5">
        <v>30</v>
      </c>
      <c r="N24" s="5">
        <v>17</v>
      </c>
      <c r="O24" s="5">
        <v>27</v>
      </c>
      <c r="P24" s="3">
        <f>J24-SUM(K24:O24)</f>
        <v>6</v>
      </c>
    </row>
    <row r="25" spans="1:16" s="20" customFormat="1" x14ac:dyDescent="0.15">
      <c r="A25" s="21" t="s">
        <v>4</v>
      </c>
      <c r="B25" s="18"/>
      <c r="C25" s="18">
        <f>C24/B24</f>
        <v>2.7027027027027029E-2</v>
      </c>
      <c r="D25" s="18">
        <f>D24/B24</f>
        <v>0.24324324324324326</v>
      </c>
      <c r="E25" s="18">
        <f>E24/B24</f>
        <v>0.29729729729729731</v>
      </c>
      <c r="F25" s="18">
        <f>F24/B24</f>
        <v>0.14414414414414414</v>
      </c>
      <c r="G25" s="18">
        <f>G24/B24</f>
        <v>0.25225225225225223</v>
      </c>
      <c r="H25" s="19">
        <f>H24/B24</f>
        <v>3.6036036036036036E-2</v>
      </c>
      <c r="J25" s="21"/>
      <c r="K25" s="18">
        <f>K24/J24</f>
        <v>2.7027027027027029E-2</v>
      </c>
      <c r="L25" s="18">
        <f>L24/J24</f>
        <v>0.25225225225225223</v>
      </c>
      <c r="M25" s="18">
        <f>M24/J24</f>
        <v>0.27027027027027029</v>
      </c>
      <c r="N25" s="18">
        <f>N24/J24</f>
        <v>0.15315315315315314</v>
      </c>
      <c r="O25" s="18">
        <f>O24/J24</f>
        <v>0.24324324324324326</v>
      </c>
      <c r="P25" s="19">
        <f>P24/J24</f>
        <v>5.4054054054054057E-2</v>
      </c>
    </row>
    <row r="26" spans="1:16" x14ac:dyDescent="0.15">
      <c r="A26" s="4" t="s">
        <v>29</v>
      </c>
      <c r="B26" s="5">
        <v>55</v>
      </c>
      <c r="C26" s="5">
        <v>1</v>
      </c>
      <c r="D26" s="5">
        <v>7</v>
      </c>
      <c r="E26" s="5">
        <v>6</v>
      </c>
      <c r="F26" s="5">
        <v>2</v>
      </c>
      <c r="G26" s="5">
        <v>38</v>
      </c>
      <c r="H26" s="3">
        <f>B26-SUM(C26:G26)</f>
        <v>1</v>
      </c>
      <c r="J26" s="4">
        <v>55</v>
      </c>
      <c r="K26" s="5">
        <v>2</v>
      </c>
      <c r="L26" s="5">
        <v>8</v>
      </c>
      <c r="M26" s="5">
        <v>5</v>
      </c>
      <c r="N26" s="5">
        <v>3</v>
      </c>
      <c r="O26" s="5">
        <v>36</v>
      </c>
      <c r="P26" s="3">
        <f>J26-SUM(K26:O26)</f>
        <v>1</v>
      </c>
    </row>
    <row r="27" spans="1:16" s="20" customFormat="1" x14ac:dyDescent="0.15">
      <c r="A27" s="23" t="s">
        <v>4</v>
      </c>
      <c r="B27" s="24"/>
      <c r="C27" s="24">
        <f>C26/B26</f>
        <v>1.8181818181818181E-2</v>
      </c>
      <c r="D27" s="24">
        <f>D26/B26</f>
        <v>0.12727272727272726</v>
      </c>
      <c r="E27" s="24">
        <f>E26/B26</f>
        <v>0.10909090909090909</v>
      </c>
      <c r="F27" s="24">
        <f>F26/B26</f>
        <v>3.6363636363636362E-2</v>
      </c>
      <c r="G27" s="24">
        <f>G26/B26</f>
        <v>0.69090909090909092</v>
      </c>
      <c r="H27" s="25">
        <f>H26/B26</f>
        <v>1.8181818181818181E-2</v>
      </c>
      <c r="J27" s="23"/>
      <c r="K27" s="24">
        <f>K26/J26</f>
        <v>3.6363636363636362E-2</v>
      </c>
      <c r="L27" s="24">
        <f>L26/J26</f>
        <v>0.14545454545454545</v>
      </c>
      <c r="M27" s="24">
        <f>M26/J26</f>
        <v>9.0909090909090912E-2</v>
      </c>
      <c r="N27" s="24">
        <f>N26/J26</f>
        <v>5.4545454545454543E-2</v>
      </c>
      <c r="O27" s="24">
        <f>O26/J26</f>
        <v>0.65454545454545454</v>
      </c>
      <c r="P27" s="25">
        <f>P26/J26</f>
        <v>1.8181818181818181E-2</v>
      </c>
    </row>
    <row r="28" spans="1:16" x14ac:dyDescent="0.15">
      <c r="A28" s="1" t="s">
        <v>212</v>
      </c>
    </row>
    <row r="29" spans="1:16" x14ac:dyDescent="0.15">
      <c r="A29" s="9" t="s">
        <v>30</v>
      </c>
      <c r="B29" s="10">
        <v>411</v>
      </c>
      <c r="C29" s="10">
        <v>15</v>
      </c>
      <c r="D29" s="10">
        <v>99</v>
      </c>
      <c r="E29" s="10">
        <v>119</v>
      </c>
      <c r="F29" s="10">
        <v>57</v>
      </c>
      <c r="G29" s="10">
        <v>108</v>
      </c>
      <c r="H29" s="11">
        <f>B29-SUM(C29:G29)</f>
        <v>13</v>
      </c>
      <c r="J29" s="9">
        <v>411</v>
      </c>
      <c r="K29" s="10">
        <v>12</v>
      </c>
      <c r="L29" s="10">
        <v>113</v>
      </c>
      <c r="M29" s="10">
        <v>90</v>
      </c>
      <c r="N29" s="10">
        <v>56</v>
      </c>
      <c r="O29" s="10">
        <v>128</v>
      </c>
      <c r="P29" s="11">
        <f>J29-SUM(K29:O29)</f>
        <v>12</v>
      </c>
    </row>
    <row r="30" spans="1:16" s="20" customFormat="1" x14ac:dyDescent="0.15">
      <c r="A30" s="21" t="s">
        <v>31</v>
      </c>
      <c r="B30" s="18"/>
      <c r="C30" s="30">
        <f>C29/B29</f>
        <v>3.6496350364963501E-2</v>
      </c>
      <c r="D30" s="30">
        <f>D29/B29</f>
        <v>0.24087591240875914</v>
      </c>
      <c r="E30" s="30">
        <f>E29/B29</f>
        <v>0.28953771289537711</v>
      </c>
      <c r="F30" s="30">
        <f>F29/B29</f>
        <v>0.13868613138686131</v>
      </c>
      <c r="G30" s="30">
        <f>G29/B29</f>
        <v>0.26277372262773724</v>
      </c>
      <c r="H30" s="27">
        <f>H29/B29</f>
        <v>3.1630170316301706E-2</v>
      </c>
      <c r="J30" s="21"/>
      <c r="K30" s="30">
        <f>K29/J29</f>
        <v>2.9197080291970802E-2</v>
      </c>
      <c r="L30" s="30">
        <f>L29/J29</f>
        <v>0.27493917274939172</v>
      </c>
      <c r="M30" s="30">
        <f>M29/J29</f>
        <v>0.21897810218978103</v>
      </c>
      <c r="N30" s="30">
        <f>N29/J29</f>
        <v>0.13625304136253041</v>
      </c>
      <c r="O30" s="30">
        <f>O29/J29</f>
        <v>0.31143552311435524</v>
      </c>
      <c r="P30" s="27">
        <f>P29/J29</f>
        <v>2.9197080291970802E-2</v>
      </c>
    </row>
    <row r="31" spans="1:16" x14ac:dyDescent="0.15">
      <c r="A31" s="4" t="s">
        <v>32</v>
      </c>
      <c r="B31" s="5">
        <v>196</v>
      </c>
      <c r="C31" s="5">
        <v>5</v>
      </c>
      <c r="D31" s="5">
        <v>51</v>
      </c>
      <c r="E31" s="5">
        <v>46</v>
      </c>
      <c r="F31" s="5">
        <v>32</v>
      </c>
      <c r="G31" s="5">
        <v>55</v>
      </c>
      <c r="H31" s="3">
        <f>B31-SUM(C31:G31)</f>
        <v>7</v>
      </c>
      <c r="J31" s="4">
        <v>196</v>
      </c>
      <c r="K31" s="5">
        <v>10</v>
      </c>
      <c r="L31" s="5">
        <v>53</v>
      </c>
      <c r="M31" s="5">
        <v>41</v>
      </c>
      <c r="N31" s="5">
        <v>25</v>
      </c>
      <c r="O31" s="5">
        <v>60</v>
      </c>
      <c r="P31" s="3">
        <f>J31-SUM(K31:O31)</f>
        <v>7</v>
      </c>
    </row>
    <row r="32" spans="1:16" s="20" customFormat="1" x14ac:dyDescent="0.15">
      <c r="A32" s="21" t="s">
        <v>33</v>
      </c>
      <c r="B32" s="18"/>
      <c r="C32" s="18">
        <f>C31/B31</f>
        <v>2.5510204081632654E-2</v>
      </c>
      <c r="D32" s="18">
        <f>D31/B31</f>
        <v>0.26020408163265307</v>
      </c>
      <c r="E32" s="18">
        <f>E31/B31</f>
        <v>0.23469387755102042</v>
      </c>
      <c r="F32" s="18">
        <f>F31/B31</f>
        <v>0.16326530612244897</v>
      </c>
      <c r="G32" s="18">
        <f>G31/B31</f>
        <v>0.28061224489795916</v>
      </c>
      <c r="H32" s="19">
        <f>H31/B31</f>
        <v>3.5714285714285712E-2</v>
      </c>
      <c r="J32" s="21"/>
      <c r="K32" s="18">
        <f>K31/J31</f>
        <v>5.1020408163265307E-2</v>
      </c>
      <c r="L32" s="18">
        <f>L31/J31</f>
        <v>0.27040816326530615</v>
      </c>
      <c r="M32" s="18">
        <f>M31/J31</f>
        <v>0.20918367346938777</v>
      </c>
      <c r="N32" s="18">
        <f>N31/J31</f>
        <v>0.12755102040816327</v>
      </c>
      <c r="O32" s="18">
        <f>O31/J31</f>
        <v>0.30612244897959184</v>
      </c>
      <c r="P32" s="19">
        <f>P31/J31</f>
        <v>3.5714285714285712E-2</v>
      </c>
    </row>
    <row r="33" spans="1:16" x14ac:dyDescent="0.15">
      <c r="A33" s="4" t="s">
        <v>34</v>
      </c>
      <c r="B33" s="5">
        <v>556</v>
      </c>
      <c r="C33" s="5">
        <v>9</v>
      </c>
      <c r="D33" s="5">
        <v>155</v>
      </c>
      <c r="E33" s="5">
        <v>139</v>
      </c>
      <c r="F33" s="5">
        <v>61</v>
      </c>
      <c r="G33" s="5">
        <v>178</v>
      </c>
      <c r="H33" s="3">
        <f>B33-SUM(C33:G33)</f>
        <v>14</v>
      </c>
      <c r="J33" s="4">
        <v>556</v>
      </c>
      <c r="K33" s="5">
        <v>15</v>
      </c>
      <c r="L33" s="5">
        <v>161</v>
      </c>
      <c r="M33" s="5">
        <v>127</v>
      </c>
      <c r="N33" s="5">
        <v>53</v>
      </c>
      <c r="O33" s="5">
        <v>181</v>
      </c>
      <c r="P33" s="3">
        <f>J33-SUM(K33:O33)</f>
        <v>19</v>
      </c>
    </row>
    <row r="34" spans="1:16" s="20" customFormat="1" x14ac:dyDescent="0.15">
      <c r="A34" s="23" t="s">
        <v>35</v>
      </c>
      <c r="B34" s="24"/>
      <c r="C34" s="24">
        <f>C33/B33</f>
        <v>1.618705035971223E-2</v>
      </c>
      <c r="D34" s="24">
        <f>D33/B33</f>
        <v>0.27877697841726617</v>
      </c>
      <c r="E34" s="24">
        <f>E33/B33</f>
        <v>0.25</v>
      </c>
      <c r="F34" s="24">
        <f>F33/B33</f>
        <v>0.10971223021582734</v>
      </c>
      <c r="G34" s="24">
        <f>G33/B33</f>
        <v>0.32014388489208634</v>
      </c>
      <c r="H34" s="25">
        <f>H33/B33</f>
        <v>2.5179856115107913E-2</v>
      </c>
      <c r="J34" s="23"/>
      <c r="K34" s="24">
        <f>K33/J33</f>
        <v>2.6978417266187049E-2</v>
      </c>
      <c r="L34" s="24">
        <f>L33/J33</f>
        <v>0.28956834532374098</v>
      </c>
      <c r="M34" s="24">
        <f>M33/J33</f>
        <v>0.22841726618705036</v>
      </c>
      <c r="N34" s="24">
        <f>N33/J33</f>
        <v>9.5323741007194249E-2</v>
      </c>
      <c r="O34" s="24">
        <f>O33/J33</f>
        <v>0.32553956834532372</v>
      </c>
      <c r="P34" s="25">
        <f>P33/J33</f>
        <v>3.41726618705036E-2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147</v>
      </c>
      <c r="J2" s="1" t="s">
        <v>148</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21</v>
      </c>
      <c r="D6" s="5">
        <v>411</v>
      </c>
      <c r="E6" s="5">
        <v>280</v>
      </c>
      <c r="F6" s="5">
        <v>79</v>
      </c>
      <c r="G6" s="5">
        <v>337</v>
      </c>
      <c r="H6" s="3">
        <f>B6-SUM(C6:G6)</f>
        <v>42</v>
      </c>
      <c r="J6" s="4">
        <v>1170</v>
      </c>
      <c r="K6" s="5">
        <v>57</v>
      </c>
      <c r="L6" s="5">
        <v>512</v>
      </c>
      <c r="M6" s="5">
        <v>295</v>
      </c>
      <c r="N6" s="5">
        <v>153</v>
      </c>
      <c r="O6" s="5">
        <v>116</v>
      </c>
      <c r="P6" s="3">
        <f>J6-SUM(K6:O6)</f>
        <v>37</v>
      </c>
    </row>
    <row r="7" spans="1:16" s="20" customFormat="1" x14ac:dyDescent="0.15">
      <c r="A7" s="21" t="s">
        <v>4</v>
      </c>
      <c r="B7" s="18"/>
      <c r="C7" s="18">
        <f>C6/B6</f>
        <v>1.7948717948717947E-2</v>
      </c>
      <c r="D7" s="18">
        <f>D6/B6</f>
        <v>0.35128205128205126</v>
      </c>
      <c r="E7" s="18">
        <f>E6/B6</f>
        <v>0.23931623931623933</v>
      </c>
      <c r="F7" s="18">
        <f>F6/B6</f>
        <v>6.7521367521367517E-2</v>
      </c>
      <c r="G7" s="18">
        <f>G6/B6</f>
        <v>0.28803418803418801</v>
      </c>
      <c r="H7" s="19">
        <f>H6/B6</f>
        <v>3.5897435897435895E-2</v>
      </c>
      <c r="J7" s="21"/>
      <c r="K7" s="18">
        <f>K6/J6</f>
        <v>4.8717948717948718E-2</v>
      </c>
      <c r="L7" s="18">
        <f>L6/J6</f>
        <v>0.43760683760683761</v>
      </c>
      <c r="M7" s="18">
        <f>M6/J6</f>
        <v>0.25213675213675213</v>
      </c>
      <c r="N7" s="18">
        <f>N6/J6</f>
        <v>0.13076923076923078</v>
      </c>
      <c r="O7" s="18">
        <f>O6/J6</f>
        <v>9.914529914529914E-2</v>
      </c>
      <c r="P7" s="19">
        <f>P6/J6</f>
        <v>3.1623931623931623E-2</v>
      </c>
    </row>
    <row r="8" spans="1:16" x14ac:dyDescent="0.15">
      <c r="A8" s="4" t="s">
        <v>20</v>
      </c>
      <c r="B8" s="5">
        <v>200</v>
      </c>
      <c r="C8" s="5">
        <v>5</v>
      </c>
      <c r="D8" s="5">
        <v>78</v>
      </c>
      <c r="E8" s="5">
        <v>38</v>
      </c>
      <c r="F8" s="5">
        <v>10</v>
      </c>
      <c r="G8" s="5">
        <v>64</v>
      </c>
      <c r="H8" s="3">
        <f>B8-SUM(C8:G8)</f>
        <v>5</v>
      </c>
      <c r="J8" s="4">
        <v>200</v>
      </c>
      <c r="K8" s="5">
        <v>14</v>
      </c>
      <c r="L8" s="5">
        <v>95</v>
      </c>
      <c r="M8" s="5">
        <v>40</v>
      </c>
      <c r="N8" s="5">
        <v>27</v>
      </c>
      <c r="O8" s="5">
        <v>19</v>
      </c>
      <c r="P8" s="3">
        <f>J8-SUM(K8:O8)</f>
        <v>5</v>
      </c>
    </row>
    <row r="9" spans="1:16" s="20" customFormat="1" x14ac:dyDescent="0.15">
      <c r="A9" s="21" t="s">
        <v>4</v>
      </c>
      <c r="B9" s="18"/>
      <c r="C9" s="18">
        <f>C8/B8</f>
        <v>2.5000000000000001E-2</v>
      </c>
      <c r="D9" s="18">
        <f>D8/B8</f>
        <v>0.39</v>
      </c>
      <c r="E9" s="18">
        <f>E8/B8</f>
        <v>0.19</v>
      </c>
      <c r="F9" s="18">
        <f>F8/B8</f>
        <v>0.05</v>
      </c>
      <c r="G9" s="18">
        <f>G8/B8</f>
        <v>0.32</v>
      </c>
      <c r="H9" s="19">
        <f>H8/B8</f>
        <v>2.5000000000000001E-2</v>
      </c>
      <c r="J9" s="21"/>
      <c r="K9" s="18">
        <f>K8/J8</f>
        <v>7.0000000000000007E-2</v>
      </c>
      <c r="L9" s="18">
        <f>L8/J8</f>
        <v>0.47499999999999998</v>
      </c>
      <c r="M9" s="18">
        <f>M8/J8</f>
        <v>0.2</v>
      </c>
      <c r="N9" s="18">
        <f>N8/J8</f>
        <v>0.13500000000000001</v>
      </c>
      <c r="O9" s="18">
        <f>O8/J8</f>
        <v>9.5000000000000001E-2</v>
      </c>
      <c r="P9" s="19">
        <f>P8/J8</f>
        <v>2.5000000000000001E-2</v>
      </c>
    </row>
    <row r="10" spans="1:16" x14ac:dyDescent="0.15">
      <c r="A10" s="4" t="s">
        <v>21</v>
      </c>
      <c r="B10" s="5">
        <v>208</v>
      </c>
      <c r="C10" s="5">
        <v>5</v>
      </c>
      <c r="D10" s="5">
        <v>72</v>
      </c>
      <c r="E10" s="5">
        <v>52</v>
      </c>
      <c r="F10" s="5">
        <v>12</v>
      </c>
      <c r="G10" s="5">
        <v>56</v>
      </c>
      <c r="H10" s="3">
        <f>B10-SUM(C10:G10)</f>
        <v>11</v>
      </c>
      <c r="J10" s="4">
        <v>208</v>
      </c>
      <c r="K10" s="5">
        <v>18</v>
      </c>
      <c r="L10" s="5">
        <v>96</v>
      </c>
      <c r="M10" s="5">
        <v>48</v>
      </c>
      <c r="N10" s="5">
        <v>18</v>
      </c>
      <c r="O10" s="5">
        <v>18</v>
      </c>
      <c r="P10" s="3">
        <f>J10-SUM(K10:O10)</f>
        <v>10</v>
      </c>
    </row>
    <row r="11" spans="1:16" s="20" customFormat="1" x14ac:dyDescent="0.15">
      <c r="A11" s="21" t="s">
        <v>4</v>
      </c>
      <c r="B11" s="18"/>
      <c r="C11" s="18">
        <f>C10/B10</f>
        <v>2.403846153846154E-2</v>
      </c>
      <c r="D11" s="18">
        <f>D10/B10</f>
        <v>0.34615384615384615</v>
      </c>
      <c r="E11" s="18">
        <f>E10/B10</f>
        <v>0.25</v>
      </c>
      <c r="F11" s="18">
        <f>F10/B10</f>
        <v>5.7692307692307696E-2</v>
      </c>
      <c r="G11" s="18">
        <f>G10/B10</f>
        <v>0.26923076923076922</v>
      </c>
      <c r="H11" s="19">
        <f>H10/B10</f>
        <v>5.2884615384615384E-2</v>
      </c>
      <c r="J11" s="21"/>
      <c r="K11" s="18">
        <f>K10/J10</f>
        <v>8.6538461538461536E-2</v>
      </c>
      <c r="L11" s="18">
        <f>L10/J10</f>
        <v>0.46153846153846156</v>
      </c>
      <c r="M11" s="18">
        <f>M10/J10</f>
        <v>0.23076923076923078</v>
      </c>
      <c r="N11" s="18">
        <f>N10/J10</f>
        <v>8.6538461538461536E-2</v>
      </c>
      <c r="O11" s="18">
        <f>O10/J10</f>
        <v>8.6538461538461536E-2</v>
      </c>
      <c r="P11" s="19">
        <f>P10/J10</f>
        <v>4.807692307692308E-2</v>
      </c>
    </row>
    <row r="12" spans="1:16" x14ac:dyDescent="0.15">
      <c r="A12" s="4" t="s">
        <v>22</v>
      </c>
      <c r="B12" s="5">
        <v>44</v>
      </c>
      <c r="C12" s="5">
        <v>2</v>
      </c>
      <c r="D12" s="5">
        <v>18</v>
      </c>
      <c r="E12" s="5">
        <v>12</v>
      </c>
      <c r="F12" s="5">
        <v>2</v>
      </c>
      <c r="G12" s="5">
        <v>9</v>
      </c>
      <c r="H12" s="3">
        <f>B12-SUM(C12:G12)</f>
        <v>1</v>
      </c>
      <c r="J12" s="4">
        <v>44</v>
      </c>
      <c r="K12" s="5">
        <v>3</v>
      </c>
      <c r="L12" s="5">
        <v>19</v>
      </c>
      <c r="M12" s="5">
        <v>13</v>
      </c>
      <c r="N12" s="5">
        <v>5</v>
      </c>
      <c r="O12" s="5">
        <v>3</v>
      </c>
      <c r="P12" s="3">
        <f>J12-SUM(K12:O12)</f>
        <v>1</v>
      </c>
    </row>
    <row r="13" spans="1:16" s="20" customFormat="1" x14ac:dyDescent="0.15">
      <c r="A13" s="21" t="s">
        <v>4</v>
      </c>
      <c r="B13" s="18"/>
      <c r="C13" s="18">
        <f>C12/B12</f>
        <v>4.5454545454545456E-2</v>
      </c>
      <c r="D13" s="18">
        <f>D12/B12</f>
        <v>0.40909090909090912</v>
      </c>
      <c r="E13" s="18">
        <f>E12/B12</f>
        <v>0.27272727272727271</v>
      </c>
      <c r="F13" s="18">
        <f>F12/B12</f>
        <v>4.5454545454545456E-2</v>
      </c>
      <c r="G13" s="18">
        <f>G12/B12</f>
        <v>0.20454545454545456</v>
      </c>
      <c r="H13" s="19">
        <f>H12/B12</f>
        <v>2.2727272727272728E-2</v>
      </c>
      <c r="J13" s="21"/>
      <c r="K13" s="18">
        <f>K12/J12</f>
        <v>6.8181818181818177E-2</v>
      </c>
      <c r="L13" s="18">
        <f>L12/J12</f>
        <v>0.43181818181818182</v>
      </c>
      <c r="M13" s="18">
        <f>M12/J12</f>
        <v>0.29545454545454547</v>
      </c>
      <c r="N13" s="18">
        <f>N12/J12</f>
        <v>0.11363636363636363</v>
      </c>
      <c r="O13" s="18">
        <f>O12/J12</f>
        <v>6.8181818181818177E-2</v>
      </c>
      <c r="P13" s="19">
        <f>P12/J12</f>
        <v>2.2727272727272728E-2</v>
      </c>
    </row>
    <row r="14" spans="1:16" x14ac:dyDescent="0.15">
      <c r="A14" s="4" t="s">
        <v>23</v>
      </c>
      <c r="B14" s="5">
        <v>172</v>
      </c>
      <c r="C14" s="5">
        <v>3</v>
      </c>
      <c r="D14" s="5">
        <v>70</v>
      </c>
      <c r="E14" s="5">
        <v>45</v>
      </c>
      <c r="F14" s="5">
        <v>14</v>
      </c>
      <c r="G14" s="5">
        <v>37</v>
      </c>
      <c r="H14" s="3">
        <f>B14-SUM(C14:G14)</f>
        <v>3</v>
      </c>
      <c r="J14" s="4">
        <v>172</v>
      </c>
      <c r="K14" s="5">
        <v>6</v>
      </c>
      <c r="L14" s="5">
        <v>83</v>
      </c>
      <c r="M14" s="5">
        <v>44</v>
      </c>
      <c r="N14" s="5">
        <v>17</v>
      </c>
      <c r="O14" s="5">
        <v>19</v>
      </c>
      <c r="P14" s="3">
        <f>J14-SUM(K14:O14)</f>
        <v>3</v>
      </c>
    </row>
    <row r="15" spans="1:16" s="20" customFormat="1" x14ac:dyDescent="0.15">
      <c r="A15" s="21" t="s">
        <v>4</v>
      </c>
      <c r="B15" s="18"/>
      <c r="C15" s="18">
        <f>C14/B14</f>
        <v>1.7441860465116279E-2</v>
      </c>
      <c r="D15" s="18">
        <f>D14/B14</f>
        <v>0.40697674418604651</v>
      </c>
      <c r="E15" s="18">
        <f>E14/B14</f>
        <v>0.26162790697674421</v>
      </c>
      <c r="F15" s="18">
        <f>F14/B14</f>
        <v>8.1395348837209308E-2</v>
      </c>
      <c r="G15" s="18">
        <f>G14/B14</f>
        <v>0.21511627906976744</v>
      </c>
      <c r="H15" s="19">
        <f>H14/B14</f>
        <v>1.7441860465116279E-2</v>
      </c>
      <c r="J15" s="21"/>
      <c r="K15" s="18">
        <f>K14/J14</f>
        <v>3.4883720930232558E-2</v>
      </c>
      <c r="L15" s="18">
        <f>L14/J14</f>
        <v>0.48255813953488375</v>
      </c>
      <c r="M15" s="18">
        <f>M14/J14</f>
        <v>0.2558139534883721</v>
      </c>
      <c r="N15" s="18">
        <f>N14/J14</f>
        <v>9.8837209302325577E-2</v>
      </c>
      <c r="O15" s="18">
        <f>O14/J14</f>
        <v>0.11046511627906977</v>
      </c>
      <c r="P15" s="19">
        <f>P14/J14</f>
        <v>1.7441860465116279E-2</v>
      </c>
    </row>
    <row r="16" spans="1:16" x14ac:dyDescent="0.15">
      <c r="A16" s="4" t="s">
        <v>24</v>
      </c>
      <c r="B16" s="5">
        <v>42</v>
      </c>
      <c r="C16" s="36" t="s">
        <v>369</v>
      </c>
      <c r="D16" s="5">
        <v>14</v>
      </c>
      <c r="E16" s="5">
        <v>11</v>
      </c>
      <c r="F16" s="5">
        <v>3</v>
      </c>
      <c r="G16" s="5">
        <v>11</v>
      </c>
      <c r="H16" s="3">
        <f>B16-SUM(C16:G16)</f>
        <v>3</v>
      </c>
      <c r="J16" s="4">
        <v>42</v>
      </c>
      <c r="K16" s="5">
        <v>1</v>
      </c>
      <c r="L16" s="5">
        <v>19</v>
      </c>
      <c r="M16" s="5">
        <v>12</v>
      </c>
      <c r="N16" s="5">
        <v>6</v>
      </c>
      <c r="O16" s="5">
        <v>2</v>
      </c>
      <c r="P16" s="3">
        <f>J16-SUM(K16:O16)</f>
        <v>2</v>
      </c>
    </row>
    <row r="17" spans="1:16" s="20" customFormat="1" x14ac:dyDescent="0.15">
      <c r="A17" s="21" t="s">
        <v>4</v>
      </c>
      <c r="B17" s="18"/>
      <c r="C17" s="37" t="s">
        <v>369</v>
      </c>
      <c r="D17" s="18">
        <f>D16/B16</f>
        <v>0.33333333333333331</v>
      </c>
      <c r="E17" s="18">
        <f>E16/B16</f>
        <v>0.26190476190476192</v>
      </c>
      <c r="F17" s="18">
        <f>F16/B16</f>
        <v>7.1428571428571425E-2</v>
      </c>
      <c r="G17" s="18">
        <f>G16/B16</f>
        <v>0.26190476190476192</v>
      </c>
      <c r="H17" s="19">
        <f>H16/B16</f>
        <v>7.1428571428571425E-2</v>
      </c>
      <c r="J17" s="21"/>
      <c r="K17" s="18">
        <f>K16/J16</f>
        <v>2.3809523809523808E-2</v>
      </c>
      <c r="L17" s="18">
        <f>L16/J16</f>
        <v>0.45238095238095238</v>
      </c>
      <c r="M17" s="18">
        <f>M16/J16</f>
        <v>0.2857142857142857</v>
      </c>
      <c r="N17" s="18">
        <f>N16/J16</f>
        <v>0.14285714285714285</v>
      </c>
      <c r="O17" s="18">
        <f>O16/J16</f>
        <v>4.7619047619047616E-2</v>
      </c>
      <c r="P17" s="19">
        <f>P16/J16</f>
        <v>4.7619047619047616E-2</v>
      </c>
    </row>
    <row r="18" spans="1:16" x14ac:dyDescent="0.15">
      <c r="A18" s="4" t="s">
        <v>25</v>
      </c>
      <c r="B18" s="5">
        <v>147</v>
      </c>
      <c r="C18" s="5">
        <v>3</v>
      </c>
      <c r="D18" s="5">
        <v>46</v>
      </c>
      <c r="E18" s="5">
        <v>33</v>
      </c>
      <c r="F18" s="5">
        <v>14</v>
      </c>
      <c r="G18" s="5">
        <v>47</v>
      </c>
      <c r="H18" s="3">
        <f>B18-SUM(C18:G18)</f>
        <v>4</v>
      </c>
      <c r="J18" s="4">
        <v>147</v>
      </c>
      <c r="K18" s="5">
        <v>5</v>
      </c>
      <c r="L18" s="5">
        <v>74</v>
      </c>
      <c r="M18" s="5">
        <v>32</v>
      </c>
      <c r="N18" s="5">
        <v>17</v>
      </c>
      <c r="O18" s="5">
        <v>16</v>
      </c>
      <c r="P18" s="3">
        <f>J18-SUM(K18:O18)</f>
        <v>3</v>
      </c>
    </row>
    <row r="19" spans="1:16" s="20" customFormat="1" x14ac:dyDescent="0.15">
      <c r="A19" s="21" t="s">
        <v>4</v>
      </c>
      <c r="B19" s="18"/>
      <c r="C19" s="18">
        <f>C18/B18</f>
        <v>2.0408163265306121E-2</v>
      </c>
      <c r="D19" s="18">
        <f>D18/B18</f>
        <v>0.31292517006802723</v>
      </c>
      <c r="E19" s="18">
        <f>E18/B18</f>
        <v>0.22448979591836735</v>
      </c>
      <c r="F19" s="18">
        <f>F18/B18</f>
        <v>9.5238095238095233E-2</v>
      </c>
      <c r="G19" s="18">
        <f>G18/B18</f>
        <v>0.31972789115646261</v>
      </c>
      <c r="H19" s="19">
        <f>H18/B18</f>
        <v>2.7210884353741496E-2</v>
      </c>
      <c r="J19" s="21"/>
      <c r="K19" s="18">
        <f>K18/J18</f>
        <v>3.4013605442176874E-2</v>
      </c>
      <c r="L19" s="18">
        <f>L18/J18</f>
        <v>0.50340136054421769</v>
      </c>
      <c r="M19" s="18">
        <f>M18/J18</f>
        <v>0.21768707482993196</v>
      </c>
      <c r="N19" s="18">
        <f>N18/J18</f>
        <v>0.11564625850340136</v>
      </c>
      <c r="O19" s="18">
        <f>O18/J18</f>
        <v>0.10884353741496598</v>
      </c>
      <c r="P19" s="19">
        <f>P18/J18</f>
        <v>2.0408163265306121E-2</v>
      </c>
    </row>
    <row r="20" spans="1:16" x14ac:dyDescent="0.15">
      <c r="A20" s="4" t="s">
        <v>26</v>
      </c>
      <c r="B20" s="5">
        <v>103</v>
      </c>
      <c r="C20" s="5">
        <v>1</v>
      </c>
      <c r="D20" s="5">
        <v>34</v>
      </c>
      <c r="E20" s="5">
        <v>28</v>
      </c>
      <c r="F20" s="5">
        <v>4</v>
      </c>
      <c r="G20" s="5">
        <v>35</v>
      </c>
      <c r="H20" s="3">
        <f>B20-SUM(C20:G20)</f>
        <v>1</v>
      </c>
      <c r="J20" s="4">
        <v>103</v>
      </c>
      <c r="K20" s="5">
        <v>2</v>
      </c>
      <c r="L20" s="5">
        <v>37</v>
      </c>
      <c r="M20" s="5">
        <v>32</v>
      </c>
      <c r="N20" s="5">
        <v>18</v>
      </c>
      <c r="O20" s="5">
        <v>14</v>
      </c>
      <c r="P20" s="3">
        <f>J20-SUM(K20:O20)</f>
        <v>0</v>
      </c>
    </row>
    <row r="21" spans="1:16" s="20" customFormat="1" x14ac:dyDescent="0.15">
      <c r="A21" s="21" t="s">
        <v>4</v>
      </c>
      <c r="B21" s="18"/>
      <c r="C21" s="18">
        <f>C20/B20</f>
        <v>9.7087378640776691E-3</v>
      </c>
      <c r="D21" s="18">
        <f>D20/B20</f>
        <v>0.3300970873786408</v>
      </c>
      <c r="E21" s="18">
        <f>E20/B20</f>
        <v>0.27184466019417475</v>
      </c>
      <c r="F21" s="18">
        <f>F20/B20</f>
        <v>3.8834951456310676E-2</v>
      </c>
      <c r="G21" s="18">
        <f>G20/B20</f>
        <v>0.33980582524271846</v>
      </c>
      <c r="H21" s="19">
        <f>H20/B20</f>
        <v>9.7087378640776691E-3</v>
      </c>
      <c r="J21" s="21"/>
      <c r="K21" s="18">
        <f>K20/J20</f>
        <v>1.9417475728155338E-2</v>
      </c>
      <c r="L21" s="18">
        <f>L20/J20</f>
        <v>0.35922330097087379</v>
      </c>
      <c r="M21" s="18">
        <f>M20/J20</f>
        <v>0.31067961165048541</v>
      </c>
      <c r="N21" s="18">
        <f>N20/J20</f>
        <v>0.17475728155339806</v>
      </c>
      <c r="O21" s="18">
        <f>O20/J20</f>
        <v>0.13592233009708737</v>
      </c>
      <c r="P21" s="19">
        <f>P20/J20</f>
        <v>0</v>
      </c>
    </row>
    <row r="22" spans="1:16" x14ac:dyDescent="0.15">
      <c r="A22" s="4" t="s">
        <v>27</v>
      </c>
      <c r="B22" s="5">
        <v>74</v>
      </c>
      <c r="C22" s="5">
        <v>1</v>
      </c>
      <c r="D22" s="5">
        <v>30</v>
      </c>
      <c r="E22" s="5">
        <v>17</v>
      </c>
      <c r="F22" s="5">
        <v>5</v>
      </c>
      <c r="G22" s="5">
        <v>16</v>
      </c>
      <c r="H22" s="3">
        <f>B22-SUM(C22:G22)</f>
        <v>5</v>
      </c>
      <c r="J22" s="4">
        <v>74</v>
      </c>
      <c r="K22" s="5">
        <v>2</v>
      </c>
      <c r="L22" s="5">
        <v>29</v>
      </c>
      <c r="M22" s="5">
        <v>23</v>
      </c>
      <c r="N22" s="5">
        <v>11</v>
      </c>
      <c r="O22" s="5">
        <v>5</v>
      </c>
      <c r="P22" s="3">
        <f>J22-SUM(K22:O22)</f>
        <v>4</v>
      </c>
    </row>
    <row r="23" spans="1:16" s="20" customFormat="1" x14ac:dyDescent="0.15">
      <c r="A23" s="21" t="s">
        <v>4</v>
      </c>
      <c r="B23" s="18"/>
      <c r="C23" s="18">
        <f>C22/B22</f>
        <v>1.3513513513513514E-2</v>
      </c>
      <c r="D23" s="18">
        <f>D22/B22</f>
        <v>0.40540540540540543</v>
      </c>
      <c r="E23" s="18">
        <f>E22/B22</f>
        <v>0.22972972972972974</v>
      </c>
      <c r="F23" s="18">
        <f>F22/B22</f>
        <v>6.7567567567567571E-2</v>
      </c>
      <c r="G23" s="18">
        <f>G22/B22</f>
        <v>0.21621621621621623</v>
      </c>
      <c r="H23" s="19">
        <f>H22/B22</f>
        <v>6.7567567567567571E-2</v>
      </c>
      <c r="J23" s="21"/>
      <c r="K23" s="18">
        <f>K22/J22</f>
        <v>2.7027027027027029E-2</v>
      </c>
      <c r="L23" s="18">
        <f>L22/J22</f>
        <v>0.39189189189189189</v>
      </c>
      <c r="M23" s="18">
        <f>M22/J22</f>
        <v>0.3108108108108108</v>
      </c>
      <c r="N23" s="18">
        <f>N22/J22</f>
        <v>0.14864864864864866</v>
      </c>
      <c r="O23" s="18">
        <f>O22/J22</f>
        <v>6.7567567567567571E-2</v>
      </c>
      <c r="P23" s="19">
        <f>P22/J22</f>
        <v>5.4054054054054057E-2</v>
      </c>
    </row>
    <row r="24" spans="1:16" x14ac:dyDescent="0.15">
      <c r="A24" s="4" t="s">
        <v>28</v>
      </c>
      <c r="B24" s="5">
        <v>111</v>
      </c>
      <c r="C24" s="36" t="s">
        <v>369</v>
      </c>
      <c r="D24" s="5">
        <v>34</v>
      </c>
      <c r="E24" s="5">
        <v>33</v>
      </c>
      <c r="F24" s="5">
        <v>11</v>
      </c>
      <c r="G24" s="5">
        <v>27</v>
      </c>
      <c r="H24" s="3">
        <f>B24-SUM(C24:G24)</f>
        <v>6</v>
      </c>
      <c r="J24" s="4">
        <v>111</v>
      </c>
      <c r="K24" s="5">
        <v>3</v>
      </c>
      <c r="L24" s="5">
        <v>29</v>
      </c>
      <c r="M24" s="5">
        <v>39</v>
      </c>
      <c r="N24" s="5">
        <v>28</v>
      </c>
      <c r="O24" s="5">
        <v>6</v>
      </c>
      <c r="P24" s="3">
        <f>J24-SUM(K24:O24)</f>
        <v>6</v>
      </c>
    </row>
    <row r="25" spans="1:16" s="20" customFormat="1" x14ac:dyDescent="0.15">
      <c r="A25" s="21" t="s">
        <v>4</v>
      </c>
      <c r="B25" s="18"/>
      <c r="C25" s="37" t="s">
        <v>369</v>
      </c>
      <c r="D25" s="18">
        <f>D24/B24</f>
        <v>0.30630630630630629</v>
      </c>
      <c r="E25" s="18">
        <f>E24/B24</f>
        <v>0.29729729729729731</v>
      </c>
      <c r="F25" s="18">
        <f>F24/B24</f>
        <v>9.90990990990991E-2</v>
      </c>
      <c r="G25" s="18">
        <f>G24/B24</f>
        <v>0.24324324324324326</v>
      </c>
      <c r="H25" s="19">
        <f>H24/B24</f>
        <v>5.4054054054054057E-2</v>
      </c>
      <c r="J25" s="21"/>
      <c r="K25" s="18">
        <f>K24/J24</f>
        <v>2.7027027027027029E-2</v>
      </c>
      <c r="L25" s="18">
        <f>L24/J24</f>
        <v>0.26126126126126126</v>
      </c>
      <c r="M25" s="18">
        <f>M24/J24</f>
        <v>0.35135135135135137</v>
      </c>
      <c r="N25" s="18">
        <f>N24/J24</f>
        <v>0.25225225225225223</v>
      </c>
      <c r="O25" s="18">
        <f>O24/J24</f>
        <v>5.4054054054054057E-2</v>
      </c>
      <c r="P25" s="19">
        <f>P24/J24</f>
        <v>5.4054054054054057E-2</v>
      </c>
    </row>
    <row r="26" spans="1:16" x14ac:dyDescent="0.15">
      <c r="A26" s="4" t="s">
        <v>29</v>
      </c>
      <c r="B26" s="5">
        <v>55</v>
      </c>
      <c r="C26" s="36" t="s">
        <v>369</v>
      </c>
      <c r="D26" s="5">
        <v>10</v>
      </c>
      <c r="E26" s="5">
        <v>9</v>
      </c>
      <c r="F26" s="5">
        <v>2</v>
      </c>
      <c r="G26" s="5">
        <v>33</v>
      </c>
      <c r="H26" s="3">
        <f>B26-SUM(C26:G26)</f>
        <v>1</v>
      </c>
      <c r="J26" s="4">
        <v>55</v>
      </c>
      <c r="K26" s="5">
        <v>2</v>
      </c>
      <c r="L26" s="5">
        <v>24</v>
      </c>
      <c r="M26" s="5">
        <v>10</v>
      </c>
      <c r="N26" s="5">
        <v>4</v>
      </c>
      <c r="O26" s="5">
        <v>14</v>
      </c>
      <c r="P26" s="3">
        <f>J26-SUM(K26:O26)</f>
        <v>1</v>
      </c>
    </row>
    <row r="27" spans="1:16" s="20" customFormat="1" x14ac:dyDescent="0.15">
      <c r="A27" s="23" t="s">
        <v>4</v>
      </c>
      <c r="B27" s="24"/>
      <c r="C27" s="38" t="s">
        <v>369</v>
      </c>
      <c r="D27" s="24">
        <f>D26/B26</f>
        <v>0.18181818181818182</v>
      </c>
      <c r="E27" s="24">
        <f>E26/B26</f>
        <v>0.16363636363636364</v>
      </c>
      <c r="F27" s="24">
        <f>F26/B26</f>
        <v>3.6363636363636362E-2</v>
      </c>
      <c r="G27" s="24">
        <f>G26/B26</f>
        <v>0.6</v>
      </c>
      <c r="H27" s="25">
        <f>H26/B26</f>
        <v>1.8181818181818181E-2</v>
      </c>
      <c r="J27" s="23"/>
      <c r="K27" s="24">
        <f>K26/J26</f>
        <v>3.6363636363636362E-2</v>
      </c>
      <c r="L27" s="24">
        <f>L26/J26</f>
        <v>0.43636363636363634</v>
      </c>
      <c r="M27" s="24">
        <f>M26/J26</f>
        <v>0.18181818181818182</v>
      </c>
      <c r="N27" s="24">
        <f>N26/J26</f>
        <v>7.2727272727272724E-2</v>
      </c>
      <c r="O27" s="24">
        <f>O26/J26</f>
        <v>0.25454545454545452</v>
      </c>
      <c r="P27" s="25">
        <f>P26/J26</f>
        <v>1.8181818181818181E-2</v>
      </c>
    </row>
    <row r="28" spans="1:16" x14ac:dyDescent="0.15">
      <c r="A28" s="1" t="s">
        <v>212</v>
      </c>
    </row>
    <row r="29" spans="1:16" x14ac:dyDescent="0.15">
      <c r="A29" s="9" t="s">
        <v>30</v>
      </c>
      <c r="B29" s="10">
        <v>411</v>
      </c>
      <c r="C29" s="10">
        <v>7</v>
      </c>
      <c r="D29" s="10">
        <v>148</v>
      </c>
      <c r="E29" s="10">
        <v>96</v>
      </c>
      <c r="F29" s="10">
        <v>37</v>
      </c>
      <c r="G29" s="10">
        <v>110</v>
      </c>
      <c r="H29" s="11">
        <f>B29-SUM(C29:G29)</f>
        <v>13</v>
      </c>
      <c r="J29" s="9">
        <v>411</v>
      </c>
      <c r="K29" s="10">
        <v>20</v>
      </c>
      <c r="L29" s="10">
        <v>174</v>
      </c>
      <c r="M29" s="10">
        <v>105</v>
      </c>
      <c r="N29" s="10">
        <v>72</v>
      </c>
      <c r="O29" s="10">
        <v>30</v>
      </c>
      <c r="P29" s="11">
        <f>J29-SUM(K29:O29)</f>
        <v>10</v>
      </c>
    </row>
    <row r="30" spans="1:16" s="20" customFormat="1" x14ac:dyDescent="0.15">
      <c r="A30" s="21" t="s">
        <v>31</v>
      </c>
      <c r="B30" s="18"/>
      <c r="C30" s="30">
        <f>C29/B29</f>
        <v>1.7031630170316302E-2</v>
      </c>
      <c r="D30" s="30">
        <f>D29/B29</f>
        <v>0.36009732360097324</v>
      </c>
      <c r="E30" s="30">
        <f>E29/B29</f>
        <v>0.23357664233576642</v>
      </c>
      <c r="F30" s="30">
        <f>F29/B29</f>
        <v>9.002433090024331E-2</v>
      </c>
      <c r="G30" s="30">
        <f>G29/B29</f>
        <v>0.26763990267639903</v>
      </c>
      <c r="H30" s="27">
        <f>H29/B29</f>
        <v>3.1630170316301706E-2</v>
      </c>
      <c r="J30" s="21"/>
      <c r="K30" s="30">
        <f>K29/J29</f>
        <v>4.8661800486618008E-2</v>
      </c>
      <c r="L30" s="30">
        <f>L29/J29</f>
        <v>0.42335766423357662</v>
      </c>
      <c r="M30" s="30">
        <f>M29/J29</f>
        <v>0.25547445255474455</v>
      </c>
      <c r="N30" s="30">
        <f>N29/J29</f>
        <v>0.17518248175182483</v>
      </c>
      <c r="O30" s="30">
        <f>O29/J29</f>
        <v>7.2992700729927001E-2</v>
      </c>
      <c r="P30" s="27">
        <f>P29/J29</f>
        <v>2.4330900243309004E-2</v>
      </c>
    </row>
    <row r="31" spans="1:16" x14ac:dyDescent="0.15">
      <c r="A31" s="4" t="s">
        <v>32</v>
      </c>
      <c r="B31" s="5">
        <v>196</v>
      </c>
      <c r="C31" s="5">
        <v>3</v>
      </c>
      <c r="D31" s="5">
        <v>68</v>
      </c>
      <c r="E31" s="5">
        <v>55</v>
      </c>
      <c r="F31" s="5">
        <v>10</v>
      </c>
      <c r="G31" s="5">
        <v>52</v>
      </c>
      <c r="H31" s="3">
        <f>B31-SUM(C31:G31)</f>
        <v>8</v>
      </c>
      <c r="J31" s="4">
        <v>196</v>
      </c>
      <c r="K31" s="5">
        <v>11</v>
      </c>
      <c r="L31" s="5">
        <v>90</v>
      </c>
      <c r="M31" s="5">
        <v>46</v>
      </c>
      <c r="N31" s="5">
        <v>25</v>
      </c>
      <c r="O31" s="5">
        <v>18</v>
      </c>
      <c r="P31" s="3">
        <f>J31-SUM(K31:O31)</f>
        <v>6</v>
      </c>
    </row>
    <row r="32" spans="1:16" s="20" customFormat="1" x14ac:dyDescent="0.15">
      <c r="A32" s="21" t="s">
        <v>33</v>
      </c>
      <c r="B32" s="18"/>
      <c r="C32" s="18">
        <f>C31/B31</f>
        <v>1.5306122448979591E-2</v>
      </c>
      <c r="D32" s="18">
        <f>D31/B31</f>
        <v>0.34693877551020408</v>
      </c>
      <c r="E32" s="18">
        <f>E31/B31</f>
        <v>0.28061224489795916</v>
      </c>
      <c r="F32" s="18">
        <f>F31/B31</f>
        <v>5.1020408163265307E-2</v>
      </c>
      <c r="G32" s="18">
        <f>G31/B31</f>
        <v>0.26530612244897961</v>
      </c>
      <c r="H32" s="19">
        <f>H31/B31</f>
        <v>4.0816326530612242E-2</v>
      </c>
      <c r="J32" s="21"/>
      <c r="K32" s="18">
        <f>K31/J31</f>
        <v>5.6122448979591837E-2</v>
      </c>
      <c r="L32" s="18">
        <f>L31/J31</f>
        <v>0.45918367346938777</v>
      </c>
      <c r="M32" s="18">
        <f>M31/J31</f>
        <v>0.23469387755102042</v>
      </c>
      <c r="N32" s="18">
        <f>N31/J31</f>
        <v>0.12755102040816327</v>
      </c>
      <c r="O32" s="18">
        <f>O31/J31</f>
        <v>9.1836734693877556E-2</v>
      </c>
      <c r="P32" s="19">
        <f>P31/J31</f>
        <v>3.0612244897959183E-2</v>
      </c>
    </row>
    <row r="33" spans="1:16" x14ac:dyDescent="0.15">
      <c r="A33" s="4" t="s">
        <v>34</v>
      </c>
      <c r="B33" s="5">
        <v>556</v>
      </c>
      <c r="C33" s="5">
        <v>11</v>
      </c>
      <c r="D33" s="5">
        <v>194</v>
      </c>
      <c r="E33" s="5">
        <v>128</v>
      </c>
      <c r="F33" s="5">
        <v>30</v>
      </c>
      <c r="G33" s="5">
        <v>174</v>
      </c>
      <c r="H33" s="3">
        <f>B33-SUM(C33:G33)</f>
        <v>19</v>
      </c>
      <c r="J33" s="4">
        <v>556</v>
      </c>
      <c r="K33" s="5">
        <v>26</v>
      </c>
      <c r="L33" s="5">
        <v>246</v>
      </c>
      <c r="M33" s="5">
        <v>142</v>
      </c>
      <c r="N33" s="5">
        <v>55</v>
      </c>
      <c r="O33" s="5">
        <v>68</v>
      </c>
      <c r="P33" s="3">
        <f>J33-SUM(K33:O33)</f>
        <v>19</v>
      </c>
    </row>
    <row r="34" spans="1:16" s="20" customFormat="1" x14ac:dyDescent="0.15">
      <c r="A34" s="23" t="s">
        <v>35</v>
      </c>
      <c r="B34" s="24"/>
      <c r="C34" s="24">
        <f>C33/B33</f>
        <v>1.9784172661870502E-2</v>
      </c>
      <c r="D34" s="24">
        <f>D33/B33</f>
        <v>0.34892086330935251</v>
      </c>
      <c r="E34" s="24">
        <f>E33/B33</f>
        <v>0.23021582733812951</v>
      </c>
      <c r="F34" s="24">
        <f>F33/B33</f>
        <v>5.3956834532374098E-2</v>
      </c>
      <c r="G34" s="24">
        <f>G33/B33</f>
        <v>0.31294964028776978</v>
      </c>
      <c r="H34" s="25">
        <f>H33/B33</f>
        <v>3.41726618705036E-2</v>
      </c>
      <c r="J34" s="23"/>
      <c r="K34" s="24">
        <f>K33/J33</f>
        <v>4.6762589928057555E-2</v>
      </c>
      <c r="L34" s="24">
        <f>L33/J33</f>
        <v>0.44244604316546765</v>
      </c>
      <c r="M34" s="24">
        <f>M33/J33</f>
        <v>0.25539568345323743</v>
      </c>
      <c r="N34" s="24">
        <f>N33/J33</f>
        <v>9.8920863309352514E-2</v>
      </c>
      <c r="O34" s="24">
        <f>O33/J33</f>
        <v>0.1223021582733813</v>
      </c>
      <c r="P34" s="25">
        <f>P33/J33</f>
        <v>3.41726618705036E-2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149</v>
      </c>
      <c r="J2" s="12" t="s">
        <v>263</v>
      </c>
    </row>
    <row r="3" spans="1:16" x14ac:dyDescent="0.15">
      <c r="J3" s="12"/>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38</v>
      </c>
      <c r="D6" s="5">
        <v>362</v>
      </c>
      <c r="E6" s="5">
        <v>253</v>
      </c>
      <c r="F6" s="5">
        <v>136</v>
      </c>
      <c r="G6" s="5">
        <v>351</v>
      </c>
      <c r="H6" s="3">
        <f>B6-SUM(C6:G6)</f>
        <v>30</v>
      </c>
      <c r="J6" s="4">
        <v>1170</v>
      </c>
      <c r="K6" s="5">
        <v>18</v>
      </c>
      <c r="L6" s="5">
        <v>215</v>
      </c>
      <c r="M6" s="5">
        <v>222</v>
      </c>
      <c r="N6" s="5">
        <v>108</v>
      </c>
      <c r="O6" s="5">
        <v>580</v>
      </c>
      <c r="P6" s="3">
        <f>J6-SUM(K6:O6)</f>
        <v>27</v>
      </c>
    </row>
    <row r="7" spans="1:16" s="20" customFormat="1" x14ac:dyDescent="0.15">
      <c r="A7" s="21" t="s">
        <v>4</v>
      </c>
      <c r="B7" s="18"/>
      <c r="C7" s="18">
        <f>C6/B6</f>
        <v>3.2478632478632481E-2</v>
      </c>
      <c r="D7" s="18">
        <f>D6/B6</f>
        <v>0.30940170940170941</v>
      </c>
      <c r="E7" s="18">
        <f>E6/B6</f>
        <v>0.21623931623931625</v>
      </c>
      <c r="F7" s="18">
        <f>F6/B6</f>
        <v>0.11623931623931624</v>
      </c>
      <c r="G7" s="18">
        <f>G6/B6</f>
        <v>0.3</v>
      </c>
      <c r="H7" s="19">
        <f>H6/B6</f>
        <v>2.564102564102564E-2</v>
      </c>
      <c r="J7" s="21"/>
      <c r="K7" s="18">
        <f>K6/J6</f>
        <v>1.5384615384615385E-2</v>
      </c>
      <c r="L7" s="18">
        <f>L6/J6</f>
        <v>0.18376068376068377</v>
      </c>
      <c r="M7" s="18">
        <f>M6/J6</f>
        <v>0.18974358974358974</v>
      </c>
      <c r="N7" s="18">
        <f>N6/J6</f>
        <v>9.2307692307692313E-2</v>
      </c>
      <c r="O7" s="18">
        <f>O6/J6</f>
        <v>0.49572649572649574</v>
      </c>
      <c r="P7" s="19">
        <f>P6/J6</f>
        <v>2.3076923076923078E-2</v>
      </c>
    </row>
    <row r="8" spans="1:16" x14ac:dyDescent="0.15">
      <c r="A8" s="4" t="s">
        <v>20</v>
      </c>
      <c r="B8" s="5">
        <v>200</v>
      </c>
      <c r="C8" s="5">
        <v>6</v>
      </c>
      <c r="D8" s="5">
        <v>65</v>
      </c>
      <c r="E8" s="5">
        <v>34</v>
      </c>
      <c r="F8" s="5">
        <v>24</v>
      </c>
      <c r="G8" s="5">
        <v>69</v>
      </c>
      <c r="H8" s="3">
        <f>B8-SUM(C8:G8)</f>
        <v>2</v>
      </c>
      <c r="J8" s="4">
        <v>200</v>
      </c>
      <c r="K8" s="5">
        <v>4</v>
      </c>
      <c r="L8" s="5">
        <v>43</v>
      </c>
      <c r="M8" s="5">
        <v>26</v>
      </c>
      <c r="N8" s="5">
        <v>22</v>
      </c>
      <c r="O8" s="5">
        <v>103</v>
      </c>
      <c r="P8" s="3">
        <f>J8-SUM(K8:O8)</f>
        <v>2</v>
      </c>
    </row>
    <row r="9" spans="1:16" s="20" customFormat="1" x14ac:dyDescent="0.15">
      <c r="A9" s="21" t="s">
        <v>4</v>
      </c>
      <c r="B9" s="18"/>
      <c r="C9" s="18">
        <f>C8/B8</f>
        <v>0.03</v>
      </c>
      <c r="D9" s="18">
        <f>D8/B8</f>
        <v>0.32500000000000001</v>
      </c>
      <c r="E9" s="18">
        <f>E8/B8</f>
        <v>0.17</v>
      </c>
      <c r="F9" s="18">
        <f>F8/B8</f>
        <v>0.12</v>
      </c>
      <c r="G9" s="18">
        <f>G8/B8</f>
        <v>0.34499999999999997</v>
      </c>
      <c r="H9" s="19">
        <f>H8/B8</f>
        <v>0.01</v>
      </c>
      <c r="J9" s="21"/>
      <c r="K9" s="18">
        <f>K8/J8</f>
        <v>0.02</v>
      </c>
      <c r="L9" s="18">
        <f>L8/J8</f>
        <v>0.215</v>
      </c>
      <c r="M9" s="18">
        <f>M8/J8</f>
        <v>0.13</v>
      </c>
      <c r="N9" s="18">
        <f>N8/J8</f>
        <v>0.11</v>
      </c>
      <c r="O9" s="18">
        <f>O8/J8</f>
        <v>0.51500000000000001</v>
      </c>
      <c r="P9" s="19">
        <f>P8/J8</f>
        <v>0.01</v>
      </c>
    </row>
    <row r="10" spans="1:16" x14ac:dyDescent="0.15">
      <c r="A10" s="4" t="s">
        <v>21</v>
      </c>
      <c r="B10" s="5">
        <v>208</v>
      </c>
      <c r="C10" s="5">
        <v>7</v>
      </c>
      <c r="D10" s="5">
        <v>59</v>
      </c>
      <c r="E10" s="5">
        <v>51</v>
      </c>
      <c r="F10" s="5">
        <v>18</v>
      </c>
      <c r="G10" s="5">
        <v>65</v>
      </c>
      <c r="H10" s="3">
        <f>B10-SUM(C10:G10)</f>
        <v>8</v>
      </c>
      <c r="J10" s="4">
        <v>208</v>
      </c>
      <c r="K10" s="5">
        <v>4</v>
      </c>
      <c r="L10" s="5">
        <v>35</v>
      </c>
      <c r="M10" s="5">
        <v>36</v>
      </c>
      <c r="N10" s="5">
        <v>18</v>
      </c>
      <c r="O10" s="5">
        <v>106</v>
      </c>
      <c r="P10" s="3">
        <f>J10-SUM(K10:O10)</f>
        <v>9</v>
      </c>
    </row>
    <row r="11" spans="1:16" s="20" customFormat="1" x14ac:dyDescent="0.15">
      <c r="A11" s="21" t="s">
        <v>4</v>
      </c>
      <c r="B11" s="18"/>
      <c r="C11" s="18">
        <f>C10/B10</f>
        <v>3.3653846153846152E-2</v>
      </c>
      <c r="D11" s="18">
        <f>D10/B10</f>
        <v>0.28365384615384615</v>
      </c>
      <c r="E11" s="18">
        <f>E10/B10</f>
        <v>0.24519230769230768</v>
      </c>
      <c r="F11" s="18">
        <f>F10/B10</f>
        <v>8.6538461538461536E-2</v>
      </c>
      <c r="G11" s="18">
        <f>G10/B10</f>
        <v>0.3125</v>
      </c>
      <c r="H11" s="19">
        <f>H10/B10</f>
        <v>3.8461538461538464E-2</v>
      </c>
      <c r="J11" s="21"/>
      <c r="K11" s="18">
        <f>K10/J10</f>
        <v>1.9230769230769232E-2</v>
      </c>
      <c r="L11" s="18">
        <f>L10/J10</f>
        <v>0.16826923076923078</v>
      </c>
      <c r="M11" s="18">
        <f>M10/J10</f>
        <v>0.17307692307692307</v>
      </c>
      <c r="N11" s="18">
        <f>N10/J10</f>
        <v>8.6538461538461536E-2</v>
      </c>
      <c r="O11" s="18">
        <f>O10/J10</f>
        <v>0.50961538461538458</v>
      </c>
      <c r="P11" s="19">
        <f>P10/J10</f>
        <v>4.3269230769230768E-2</v>
      </c>
    </row>
    <row r="12" spans="1:16" x14ac:dyDescent="0.15">
      <c r="A12" s="4" t="s">
        <v>22</v>
      </c>
      <c r="B12" s="5">
        <v>44</v>
      </c>
      <c r="C12" s="5">
        <v>1</v>
      </c>
      <c r="D12" s="5">
        <v>19</v>
      </c>
      <c r="E12" s="5">
        <v>10</v>
      </c>
      <c r="F12" s="5">
        <v>4</v>
      </c>
      <c r="G12" s="5">
        <v>9</v>
      </c>
      <c r="H12" s="3">
        <f>B12-SUM(C12:G12)</f>
        <v>1</v>
      </c>
      <c r="J12" s="4">
        <v>44</v>
      </c>
      <c r="K12" s="5">
        <v>1</v>
      </c>
      <c r="L12" s="5">
        <v>16</v>
      </c>
      <c r="M12" s="5">
        <v>5</v>
      </c>
      <c r="N12" s="5">
        <v>4</v>
      </c>
      <c r="O12" s="5">
        <v>17</v>
      </c>
      <c r="P12" s="3">
        <f>J12-SUM(K12:O12)</f>
        <v>1</v>
      </c>
    </row>
    <row r="13" spans="1:16" s="20" customFormat="1" x14ac:dyDescent="0.15">
      <c r="A13" s="21" t="s">
        <v>4</v>
      </c>
      <c r="B13" s="18"/>
      <c r="C13" s="18">
        <f>C12/B12</f>
        <v>2.2727272727272728E-2</v>
      </c>
      <c r="D13" s="18">
        <f>D12/B12</f>
        <v>0.43181818181818182</v>
      </c>
      <c r="E13" s="18">
        <f>E12/B12</f>
        <v>0.22727272727272727</v>
      </c>
      <c r="F13" s="18">
        <f>F12/B12</f>
        <v>9.0909090909090912E-2</v>
      </c>
      <c r="G13" s="18">
        <f>G12/B12</f>
        <v>0.20454545454545456</v>
      </c>
      <c r="H13" s="19">
        <f>H12/B12</f>
        <v>2.2727272727272728E-2</v>
      </c>
      <c r="J13" s="21"/>
      <c r="K13" s="18">
        <f>K12/J12</f>
        <v>2.2727272727272728E-2</v>
      </c>
      <c r="L13" s="18">
        <f>L12/J12</f>
        <v>0.36363636363636365</v>
      </c>
      <c r="M13" s="18">
        <f>M12/J12</f>
        <v>0.11363636363636363</v>
      </c>
      <c r="N13" s="18">
        <f>N12/J12</f>
        <v>9.0909090909090912E-2</v>
      </c>
      <c r="O13" s="18">
        <f>O12/J12</f>
        <v>0.38636363636363635</v>
      </c>
      <c r="P13" s="19">
        <f>P12/J12</f>
        <v>2.2727272727272728E-2</v>
      </c>
    </row>
    <row r="14" spans="1:16" x14ac:dyDescent="0.15">
      <c r="A14" s="4" t="s">
        <v>23</v>
      </c>
      <c r="B14" s="5">
        <v>172</v>
      </c>
      <c r="C14" s="5">
        <v>6</v>
      </c>
      <c r="D14" s="5">
        <v>55</v>
      </c>
      <c r="E14" s="5">
        <v>42</v>
      </c>
      <c r="F14" s="5">
        <v>17</v>
      </c>
      <c r="G14" s="5">
        <v>50</v>
      </c>
      <c r="H14" s="3">
        <f>B14-SUM(C14:G14)</f>
        <v>2</v>
      </c>
      <c r="J14" s="4">
        <v>172</v>
      </c>
      <c r="K14" s="5">
        <v>1</v>
      </c>
      <c r="L14" s="5">
        <v>34</v>
      </c>
      <c r="M14" s="5">
        <v>42</v>
      </c>
      <c r="N14" s="5">
        <v>15</v>
      </c>
      <c r="O14" s="5">
        <v>78</v>
      </c>
      <c r="P14" s="3">
        <f>J14-SUM(K14:O14)</f>
        <v>2</v>
      </c>
    </row>
    <row r="15" spans="1:16" s="20" customFormat="1" x14ac:dyDescent="0.15">
      <c r="A15" s="21" t="s">
        <v>4</v>
      </c>
      <c r="B15" s="18"/>
      <c r="C15" s="18">
        <f>C14/B14</f>
        <v>3.4883720930232558E-2</v>
      </c>
      <c r="D15" s="18">
        <f>D14/B14</f>
        <v>0.31976744186046513</v>
      </c>
      <c r="E15" s="18">
        <f>E14/B14</f>
        <v>0.2441860465116279</v>
      </c>
      <c r="F15" s="18">
        <f>F14/B14</f>
        <v>9.8837209302325577E-2</v>
      </c>
      <c r="G15" s="18">
        <f>G14/B14</f>
        <v>0.29069767441860467</v>
      </c>
      <c r="H15" s="19">
        <f>H14/B14</f>
        <v>1.1627906976744186E-2</v>
      </c>
      <c r="J15" s="21"/>
      <c r="K15" s="18">
        <f>K14/J14</f>
        <v>5.8139534883720929E-3</v>
      </c>
      <c r="L15" s="18">
        <f>L14/J14</f>
        <v>0.19767441860465115</v>
      </c>
      <c r="M15" s="18">
        <f>M14/J14</f>
        <v>0.2441860465116279</v>
      </c>
      <c r="N15" s="18">
        <f>N14/J14</f>
        <v>8.7209302325581398E-2</v>
      </c>
      <c r="O15" s="18">
        <f>O14/J14</f>
        <v>0.45348837209302323</v>
      </c>
      <c r="P15" s="19">
        <f>P14/J14</f>
        <v>1.1627906976744186E-2</v>
      </c>
    </row>
    <row r="16" spans="1:16" x14ac:dyDescent="0.15">
      <c r="A16" s="4" t="s">
        <v>24</v>
      </c>
      <c r="B16" s="5">
        <v>42</v>
      </c>
      <c r="C16" s="36" t="s">
        <v>369</v>
      </c>
      <c r="D16" s="5">
        <v>19</v>
      </c>
      <c r="E16" s="5">
        <v>8</v>
      </c>
      <c r="F16" s="5">
        <v>7</v>
      </c>
      <c r="G16" s="5">
        <v>6</v>
      </c>
      <c r="H16" s="3">
        <f>B16-SUM(C16:G16)</f>
        <v>2</v>
      </c>
      <c r="J16" s="4">
        <v>42</v>
      </c>
      <c r="K16" s="36" t="s">
        <v>369</v>
      </c>
      <c r="L16" s="5">
        <v>8</v>
      </c>
      <c r="M16" s="5">
        <v>9</v>
      </c>
      <c r="N16" s="5">
        <v>6</v>
      </c>
      <c r="O16" s="5">
        <v>17</v>
      </c>
      <c r="P16" s="3">
        <f>J16-SUM(K16:O16)</f>
        <v>2</v>
      </c>
    </row>
    <row r="17" spans="1:16" s="20" customFormat="1" x14ac:dyDescent="0.15">
      <c r="A17" s="21" t="s">
        <v>4</v>
      </c>
      <c r="B17" s="18"/>
      <c r="C17" s="37" t="s">
        <v>369</v>
      </c>
      <c r="D17" s="18">
        <f>D16/B16</f>
        <v>0.45238095238095238</v>
      </c>
      <c r="E17" s="18">
        <f>E16/B16</f>
        <v>0.19047619047619047</v>
      </c>
      <c r="F17" s="18">
        <f>F16/B16</f>
        <v>0.16666666666666666</v>
      </c>
      <c r="G17" s="18">
        <f>G16/B16</f>
        <v>0.14285714285714285</v>
      </c>
      <c r="H17" s="19">
        <f>H16/B16</f>
        <v>4.7619047619047616E-2</v>
      </c>
      <c r="J17" s="21"/>
      <c r="K17" s="37" t="s">
        <v>369</v>
      </c>
      <c r="L17" s="18">
        <f>L16/J16</f>
        <v>0.19047619047619047</v>
      </c>
      <c r="M17" s="18">
        <f>M16/J16</f>
        <v>0.21428571428571427</v>
      </c>
      <c r="N17" s="18">
        <f>N16/J16</f>
        <v>0.14285714285714285</v>
      </c>
      <c r="O17" s="18">
        <f>O16/J16</f>
        <v>0.40476190476190477</v>
      </c>
      <c r="P17" s="19">
        <f>P16/J16</f>
        <v>4.7619047619047616E-2</v>
      </c>
    </row>
    <row r="18" spans="1:16" x14ac:dyDescent="0.15">
      <c r="A18" s="4" t="s">
        <v>25</v>
      </c>
      <c r="B18" s="5">
        <v>147</v>
      </c>
      <c r="C18" s="5">
        <v>4</v>
      </c>
      <c r="D18" s="5">
        <v>50</v>
      </c>
      <c r="E18" s="5">
        <v>25</v>
      </c>
      <c r="F18" s="5">
        <v>16</v>
      </c>
      <c r="G18" s="5">
        <v>49</v>
      </c>
      <c r="H18" s="3">
        <f>B18-SUM(C18:G18)</f>
        <v>3</v>
      </c>
      <c r="J18" s="4">
        <v>147</v>
      </c>
      <c r="K18" s="5">
        <v>3</v>
      </c>
      <c r="L18" s="5">
        <v>26</v>
      </c>
      <c r="M18" s="5">
        <v>33</v>
      </c>
      <c r="N18" s="5">
        <v>12</v>
      </c>
      <c r="O18" s="5">
        <v>71</v>
      </c>
      <c r="P18" s="3">
        <f>J18-SUM(K18:O18)</f>
        <v>2</v>
      </c>
    </row>
    <row r="19" spans="1:16" s="20" customFormat="1" x14ac:dyDescent="0.15">
      <c r="A19" s="21" t="s">
        <v>4</v>
      </c>
      <c r="B19" s="18"/>
      <c r="C19" s="18">
        <f>C18/B18</f>
        <v>2.7210884353741496E-2</v>
      </c>
      <c r="D19" s="18">
        <f>D18/B18</f>
        <v>0.3401360544217687</v>
      </c>
      <c r="E19" s="18">
        <f>E18/B18</f>
        <v>0.17006802721088435</v>
      </c>
      <c r="F19" s="18">
        <f>F18/B18</f>
        <v>0.10884353741496598</v>
      </c>
      <c r="G19" s="18">
        <f>G18/B18</f>
        <v>0.33333333333333331</v>
      </c>
      <c r="H19" s="19">
        <f>H18/B18</f>
        <v>2.0408163265306121E-2</v>
      </c>
      <c r="J19" s="21"/>
      <c r="K19" s="18">
        <f>K18/J18</f>
        <v>2.0408163265306121E-2</v>
      </c>
      <c r="L19" s="18">
        <f>L18/J18</f>
        <v>0.17687074829931973</v>
      </c>
      <c r="M19" s="18">
        <f>M18/J18</f>
        <v>0.22448979591836735</v>
      </c>
      <c r="N19" s="18">
        <f>N18/J18</f>
        <v>8.1632653061224483E-2</v>
      </c>
      <c r="O19" s="18">
        <f>O18/J18</f>
        <v>0.48299319727891155</v>
      </c>
      <c r="P19" s="19">
        <f>P18/J18</f>
        <v>1.3605442176870748E-2</v>
      </c>
    </row>
    <row r="20" spans="1:16" x14ac:dyDescent="0.15">
      <c r="A20" s="4" t="s">
        <v>26</v>
      </c>
      <c r="B20" s="5">
        <v>103</v>
      </c>
      <c r="C20" s="5">
        <v>6</v>
      </c>
      <c r="D20" s="5">
        <v>28</v>
      </c>
      <c r="E20" s="5">
        <v>29</v>
      </c>
      <c r="F20" s="5">
        <v>16</v>
      </c>
      <c r="G20" s="5">
        <v>23</v>
      </c>
      <c r="H20" s="3">
        <f>B20-SUM(C20:G20)</f>
        <v>1</v>
      </c>
      <c r="J20" s="4">
        <v>103</v>
      </c>
      <c r="K20" s="5">
        <v>3</v>
      </c>
      <c r="L20" s="5">
        <v>14</v>
      </c>
      <c r="M20" s="5">
        <v>26</v>
      </c>
      <c r="N20" s="5">
        <v>8</v>
      </c>
      <c r="O20" s="5">
        <v>52</v>
      </c>
      <c r="P20" s="41" t="s">
        <v>369</v>
      </c>
    </row>
    <row r="21" spans="1:16" s="20" customFormat="1" x14ac:dyDescent="0.15">
      <c r="A21" s="21" t="s">
        <v>4</v>
      </c>
      <c r="B21" s="18"/>
      <c r="C21" s="18">
        <f>C20/B20</f>
        <v>5.8252427184466021E-2</v>
      </c>
      <c r="D21" s="18">
        <f>D20/B20</f>
        <v>0.27184466019417475</v>
      </c>
      <c r="E21" s="18">
        <f>E20/B20</f>
        <v>0.28155339805825241</v>
      </c>
      <c r="F21" s="18">
        <f>F20/B20</f>
        <v>0.1553398058252427</v>
      </c>
      <c r="G21" s="18">
        <f>G20/B20</f>
        <v>0.22330097087378642</v>
      </c>
      <c r="H21" s="19">
        <f>H20/B20</f>
        <v>9.7087378640776691E-3</v>
      </c>
      <c r="J21" s="21"/>
      <c r="K21" s="18">
        <f>K20/J20</f>
        <v>2.9126213592233011E-2</v>
      </c>
      <c r="L21" s="18">
        <f>L20/J20</f>
        <v>0.13592233009708737</v>
      </c>
      <c r="M21" s="18">
        <f>M20/J20</f>
        <v>0.25242718446601942</v>
      </c>
      <c r="N21" s="18">
        <f>N20/J20</f>
        <v>7.7669902912621352E-2</v>
      </c>
      <c r="O21" s="18">
        <f>O20/J20</f>
        <v>0.50485436893203883</v>
      </c>
      <c r="P21" s="45" t="s">
        <v>369</v>
      </c>
    </row>
    <row r="22" spans="1:16" x14ac:dyDescent="0.15">
      <c r="A22" s="4" t="s">
        <v>27</v>
      </c>
      <c r="B22" s="5">
        <v>74</v>
      </c>
      <c r="C22" s="5">
        <v>4</v>
      </c>
      <c r="D22" s="5">
        <v>17</v>
      </c>
      <c r="E22" s="5">
        <v>20</v>
      </c>
      <c r="F22" s="5">
        <v>12</v>
      </c>
      <c r="G22" s="5">
        <v>16</v>
      </c>
      <c r="H22" s="3">
        <f>B22-SUM(C22:G22)</f>
        <v>5</v>
      </c>
      <c r="J22" s="4">
        <v>74</v>
      </c>
      <c r="K22" s="36" t="s">
        <v>369</v>
      </c>
      <c r="L22" s="5">
        <v>9</v>
      </c>
      <c r="M22" s="5">
        <v>12</v>
      </c>
      <c r="N22" s="5">
        <v>7</v>
      </c>
      <c r="O22" s="5">
        <v>42</v>
      </c>
      <c r="P22" s="3">
        <f>J22-SUM(K22:O22)</f>
        <v>4</v>
      </c>
    </row>
    <row r="23" spans="1:16" s="20" customFormat="1" x14ac:dyDescent="0.15">
      <c r="A23" s="21" t="s">
        <v>4</v>
      </c>
      <c r="B23" s="18"/>
      <c r="C23" s="18">
        <f>C22/B22</f>
        <v>5.4054054054054057E-2</v>
      </c>
      <c r="D23" s="18">
        <f>D22/B22</f>
        <v>0.22972972972972974</v>
      </c>
      <c r="E23" s="18">
        <f>E22/B22</f>
        <v>0.27027027027027029</v>
      </c>
      <c r="F23" s="18">
        <f>F22/B22</f>
        <v>0.16216216216216217</v>
      </c>
      <c r="G23" s="18">
        <f>G22/B22</f>
        <v>0.21621621621621623</v>
      </c>
      <c r="H23" s="19">
        <f>H22/B22</f>
        <v>6.7567567567567571E-2</v>
      </c>
      <c r="J23" s="21"/>
      <c r="K23" s="37" t="s">
        <v>369</v>
      </c>
      <c r="L23" s="18">
        <f>L22/J22</f>
        <v>0.12162162162162163</v>
      </c>
      <c r="M23" s="18">
        <f>M22/J22</f>
        <v>0.16216216216216217</v>
      </c>
      <c r="N23" s="18">
        <f>N22/J22</f>
        <v>9.45945945945946E-2</v>
      </c>
      <c r="O23" s="18">
        <f>O22/J22</f>
        <v>0.56756756756756754</v>
      </c>
      <c r="P23" s="19">
        <f>P22/J22</f>
        <v>5.4054054054054057E-2</v>
      </c>
    </row>
    <row r="24" spans="1:16" x14ac:dyDescent="0.15">
      <c r="A24" s="4" t="s">
        <v>28</v>
      </c>
      <c r="B24" s="5">
        <v>111</v>
      </c>
      <c r="C24" s="36" t="s">
        <v>369</v>
      </c>
      <c r="D24" s="5">
        <v>30</v>
      </c>
      <c r="E24" s="5">
        <v>30</v>
      </c>
      <c r="F24" s="5">
        <v>19</v>
      </c>
      <c r="G24" s="5">
        <v>28</v>
      </c>
      <c r="H24" s="3">
        <f>B24-SUM(C24:G24)</f>
        <v>4</v>
      </c>
      <c r="J24" s="4">
        <v>111</v>
      </c>
      <c r="K24" s="36" t="s">
        <v>369</v>
      </c>
      <c r="L24" s="5">
        <v>24</v>
      </c>
      <c r="M24" s="5">
        <v>26</v>
      </c>
      <c r="N24" s="5">
        <v>11</v>
      </c>
      <c r="O24" s="5">
        <v>47</v>
      </c>
      <c r="P24" s="3">
        <f>J24-SUM(K24:O24)</f>
        <v>3</v>
      </c>
    </row>
    <row r="25" spans="1:16" s="20" customFormat="1" x14ac:dyDescent="0.15">
      <c r="A25" s="21" t="s">
        <v>4</v>
      </c>
      <c r="B25" s="18"/>
      <c r="C25" s="37" t="s">
        <v>369</v>
      </c>
      <c r="D25" s="18">
        <f>D24/B24</f>
        <v>0.27027027027027029</v>
      </c>
      <c r="E25" s="18">
        <f>E24/B24</f>
        <v>0.27027027027027029</v>
      </c>
      <c r="F25" s="18">
        <f>F24/B24</f>
        <v>0.17117117117117117</v>
      </c>
      <c r="G25" s="18">
        <f>G24/B24</f>
        <v>0.25225225225225223</v>
      </c>
      <c r="H25" s="19">
        <f>H24/B24</f>
        <v>3.6036036036036036E-2</v>
      </c>
      <c r="J25" s="21"/>
      <c r="K25" s="37" t="s">
        <v>369</v>
      </c>
      <c r="L25" s="18">
        <f>L24/J24</f>
        <v>0.21621621621621623</v>
      </c>
      <c r="M25" s="18">
        <f>M24/J24</f>
        <v>0.23423423423423423</v>
      </c>
      <c r="N25" s="18">
        <f>N24/J24</f>
        <v>9.90990990990991E-2</v>
      </c>
      <c r="O25" s="18">
        <f>O24/J24</f>
        <v>0.42342342342342343</v>
      </c>
      <c r="P25" s="19">
        <f>P24/J24</f>
        <v>2.7027027027027029E-2</v>
      </c>
    </row>
    <row r="26" spans="1:16" x14ac:dyDescent="0.15">
      <c r="A26" s="4" t="s">
        <v>29</v>
      </c>
      <c r="B26" s="5">
        <v>55</v>
      </c>
      <c r="C26" s="5">
        <v>2</v>
      </c>
      <c r="D26" s="5">
        <v>16</v>
      </c>
      <c r="E26" s="5">
        <v>3</v>
      </c>
      <c r="F26" s="5">
        <v>1</v>
      </c>
      <c r="G26" s="5">
        <v>33</v>
      </c>
      <c r="H26" s="41" t="s">
        <v>369</v>
      </c>
      <c r="J26" s="4">
        <v>55</v>
      </c>
      <c r="K26" s="5">
        <v>1</v>
      </c>
      <c r="L26" s="5">
        <v>4</v>
      </c>
      <c r="M26" s="5">
        <v>6</v>
      </c>
      <c r="N26" s="5">
        <v>3</v>
      </c>
      <c r="O26" s="5">
        <v>41</v>
      </c>
      <c r="P26" s="41" t="s">
        <v>369</v>
      </c>
    </row>
    <row r="27" spans="1:16" s="20" customFormat="1" x14ac:dyDescent="0.15">
      <c r="A27" s="23" t="s">
        <v>4</v>
      </c>
      <c r="B27" s="24"/>
      <c r="C27" s="24">
        <f>C26/B26</f>
        <v>3.6363636363636362E-2</v>
      </c>
      <c r="D27" s="24">
        <f>D26/B26</f>
        <v>0.29090909090909089</v>
      </c>
      <c r="E27" s="24">
        <f>E26/B26</f>
        <v>5.4545454545454543E-2</v>
      </c>
      <c r="F27" s="24">
        <f>F26/B26</f>
        <v>1.8181818181818181E-2</v>
      </c>
      <c r="G27" s="24">
        <f>G26/B26</f>
        <v>0.6</v>
      </c>
      <c r="H27" s="42" t="s">
        <v>369</v>
      </c>
      <c r="J27" s="23"/>
      <c r="K27" s="24">
        <f>K26/J26</f>
        <v>1.8181818181818181E-2</v>
      </c>
      <c r="L27" s="24">
        <f>L26/J26</f>
        <v>7.2727272727272724E-2</v>
      </c>
      <c r="M27" s="24">
        <f>M26/J26</f>
        <v>0.10909090909090909</v>
      </c>
      <c r="N27" s="24">
        <f>N26/J26</f>
        <v>5.4545454545454543E-2</v>
      </c>
      <c r="O27" s="24">
        <f>O26/J26</f>
        <v>0.74545454545454548</v>
      </c>
      <c r="P27" s="42" t="s">
        <v>369</v>
      </c>
    </row>
    <row r="28" spans="1:16" x14ac:dyDescent="0.15">
      <c r="A28" s="1" t="s">
        <v>212</v>
      </c>
    </row>
    <row r="29" spans="1:16" x14ac:dyDescent="0.15">
      <c r="A29" s="9" t="s">
        <v>30</v>
      </c>
      <c r="B29" s="10">
        <v>411</v>
      </c>
      <c r="C29" s="10">
        <v>15</v>
      </c>
      <c r="D29" s="10">
        <v>134</v>
      </c>
      <c r="E29" s="10">
        <v>98</v>
      </c>
      <c r="F29" s="10">
        <v>54</v>
      </c>
      <c r="G29" s="10">
        <v>100</v>
      </c>
      <c r="H29" s="11">
        <f>B29-SUM(C29:G29)</f>
        <v>10</v>
      </c>
      <c r="J29" s="9">
        <v>411</v>
      </c>
      <c r="K29" s="10">
        <v>6</v>
      </c>
      <c r="L29" s="10">
        <v>88</v>
      </c>
      <c r="M29" s="10">
        <v>87</v>
      </c>
      <c r="N29" s="10">
        <v>43</v>
      </c>
      <c r="O29" s="10">
        <v>178</v>
      </c>
      <c r="P29" s="11">
        <f>J29-SUM(K29:O29)</f>
        <v>9</v>
      </c>
    </row>
    <row r="30" spans="1:16" s="20" customFormat="1" x14ac:dyDescent="0.15">
      <c r="A30" s="21" t="s">
        <v>31</v>
      </c>
      <c r="B30" s="18"/>
      <c r="C30" s="30">
        <f>C29/B29</f>
        <v>3.6496350364963501E-2</v>
      </c>
      <c r="D30" s="30">
        <f>D29/B29</f>
        <v>0.32603406326034062</v>
      </c>
      <c r="E30" s="30">
        <f>E29/B29</f>
        <v>0.23844282238442821</v>
      </c>
      <c r="F30" s="30">
        <f>F29/B29</f>
        <v>0.13138686131386862</v>
      </c>
      <c r="G30" s="30">
        <f>G29/B29</f>
        <v>0.24330900243309003</v>
      </c>
      <c r="H30" s="27">
        <f>H29/B29</f>
        <v>2.4330900243309004E-2</v>
      </c>
      <c r="J30" s="21"/>
      <c r="K30" s="30">
        <f>K29/J29</f>
        <v>1.4598540145985401E-2</v>
      </c>
      <c r="L30" s="30">
        <f>L29/J29</f>
        <v>0.21411192214111921</v>
      </c>
      <c r="M30" s="30">
        <f>M29/J29</f>
        <v>0.21167883211678831</v>
      </c>
      <c r="N30" s="30">
        <f>N29/J29</f>
        <v>0.10462287104622871</v>
      </c>
      <c r="O30" s="30">
        <f>O29/J29</f>
        <v>0.43309002433090027</v>
      </c>
      <c r="P30" s="27">
        <f>P29/J29</f>
        <v>2.1897810218978103E-2</v>
      </c>
    </row>
    <row r="31" spans="1:16" x14ac:dyDescent="0.15">
      <c r="A31" s="4" t="s">
        <v>32</v>
      </c>
      <c r="B31" s="5">
        <v>196</v>
      </c>
      <c r="C31" s="5">
        <v>8</v>
      </c>
      <c r="D31" s="5">
        <v>69</v>
      </c>
      <c r="E31" s="5">
        <v>44</v>
      </c>
      <c r="F31" s="5">
        <v>22</v>
      </c>
      <c r="G31" s="5">
        <v>48</v>
      </c>
      <c r="H31" s="3">
        <f>B31-SUM(C31:G31)</f>
        <v>5</v>
      </c>
      <c r="J31" s="4">
        <v>196</v>
      </c>
      <c r="K31" s="5">
        <v>5</v>
      </c>
      <c r="L31" s="5">
        <v>31</v>
      </c>
      <c r="M31" s="5">
        <v>41</v>
      </c>
      <c r="N31" s="5">
        <v>22</v>
      </c>
      <c r="O31" s="5">
        <v>91</v>
      </c>
      <c r="P31" s="3">
        <f>J31-SUM(K31:O31)</f>
        <v>6</v>
      </c>
    </row>
    <row r="32" spans="1:16" s="20" customFormat="1" x14ac:dyDescent="0.15">
      <c r="A32" s="21" t="s">
        <v>33</v>
      </c>
      <c r="B32" s="18"/>
      <c r="C32" s="18">
        <f>C31/B31</f>
        <v>4.0816326530612242E-2</v>
      </c>
      <c r="D32" s="18">
        <f>D31/B31</f>
        <v>0.35204081632653061</v>
      </c>
      <c r="E32" s="18">
        <f>E31/B31</f>
        <v>0.22448979591836735</v>
      </c>
      <c r="F32" s="18">
        <f>F31/B31</f>
        <v>0.11224489795918367</v>
      </c>
      <c r="G32" s="18">
        <f>G31/B31</f>
        <v>0.24489795918367346</v>
      </c>
      <c r="H32" s="19">
        <f>H31/B31</f>
        <v>2.5510204081632654E-2</v>
      </c>
      <c r="J32" s="21"/>
      <c r="K32" s="18">
        <f>K31/J31</f>
        <v>2.5510204081632654E-2</v>
      </c>
      <c r="L32" s="18">
        <f>L31/J31</f>
        <v>0.15816326530612246</v>
      </c>
      <c r="M32" s="18">
        <f>M31/J31</f>
        <v>0.20918367346938777</v>
      </c>
      <c r="N32" s="18">
        <f>N31/J31</f>
        <v>0.11224489795918367</v>
      </c>
      <c r="O32" s="18">
        <f>O31/J31</f>
        <v>0.4642857142857143</v>
      </c>
      <c r="P32" s="19">
        <f>P31/J31</f>
        <v>3.0612244897959183E-2</v>
      </c>
    </row>
    <row r="33" spans="1:16" x14ac:dyDescent="0.15">
      <c r="A33" s="4" t="s">
        <v>34</v>
      </c>
      <c r="B33" s="5">
        <v>556</v>
      </c>
      <c r="C33" s="5">
        <v>15</v>
      </c>
      <c r="D33" s="5">
        <v>157</v>
      </c>
      <c r="E33" s="5">
        <v>111</v>
      </c>
      <c r="F33" s="5">
        <v>58</v>
      </c>
      <c r="G33" s="5">
        <v>202</v>
      </c>
      <c r="H33" s="3">
        <f>B33-SUM(C33:G33)</f>
        <v>13</v>
      </c>
      <c r="J33" s="4">
        <v>556</v>
      </c>
      <c r="K33" s="5">
        <v>7</v>
      </c>
      <c r="L33" s="5">
        <v>94</v>
      </c>
      <c r="M33" s="5">
        <v>94</v>
      </c>
      <c r="N33" s="5">
        <v>42</v>
      </c>
      <c r="O33" s="5">
        <v>309</v>
      </c>
      <c r="P33" s="3">
        <f>J33-SUM(K33:O33)</f>
        <v>10</v>
      </c>
    </row>
    <row r="34" spans="1:16" s="20" customFormat="1" x14ac:dyDescent="0.15">
      <c r="A34" s="23" t="s">
        <v>35</v>
      </c>
      <c r="B34" s="24"/>
      <c r="C34" s="24">
        <f>C33/B33</f>
        <v>2.6978417266187049E-2</v>
      </c>
      <c r="D34" s="24">
        <f>D33/B33</f>
        <v>0.28237410071942448</v>
      </c>
      <c r="E34" s="24">
        <f>E33/B33</f>
        <v>0.19964028776978418</v>
      </c>
      <c r="F34" s="24">
        <f>F33/B33</f>
        <v>0.10431654676258993</v>
      </c>
      <c r="G34" s="24">
        <f>G33/B33</f>
        <v>0.36330935251798563</v>
      </c>
      <c r="H34" s="25">
        <f>H33/B33</f>
        <v>2.3381294964028777E-2</v>
      </c>
      <c r="J34" s="23"/>
      <c r="K34" s="24">
        <f>K33/J33</f>
        <v>1.2589928057553957E-2</v>
      </c>
      <c r="L34" s="24">
        <f>L33/J33</f>
        <v>0.16906474820143885</v>
      </c>
      <c r="M34" s="24">
        <f>M33/J33</f>
        <v>0.16906474820143885</v>
      </c>
      <c r="N34" s="24">
        <f>N33/J33</f>
        <v>7.5539568345323743E-2</v>
      </c>
      <c r="O34" s="24">
        <f>O33/J33</f>
        <v>0.55575539568345322</v>
      </c>
      <c r="P34" s="25">
        <f>P33/J33</f>
        <v>1.7985611510791366E-2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150</v>
      </c>
      <c r="J2" s="1" t="s">
        <v>151</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10</v>
      </c>
      <c r="D6" s="5">
        <v>267</v>
      </c>
      <c r="E6" s="5">
        <v>281</v>
      </c>
      <c r="F6" s="5">
        <v>97</v>
      </c>
      <c r="G6" s="5">
        <v>479</v>
      </c>
      <c r="H6" s="3">
        <f>B6-SUM(C6:G6)</f>
        <v>36</v>
      </c>
      <c r="J6" s="4">
        <v>1170</v>
      </c>
      <c r="K6" s="5">
        <v>20</v>
      </c>
      <c r="L6" s="5">
        <v>304</v>
      </c>
      <c r="M6" s="5">
        <v>290</v>
      </c>
      <c r="N6" s="5">
        <v>114</v>
      </c>
      <c r="O6" s="5">
        <v>400</v>
      </c>
      <c r="P6" s="3">
        <f>J6-SUM(K6:O6)</f>
        <v>42</v>
      </c>
    </row>
    <row r="7" spans="1:16" s="20" customFormat="1" x14ac:dyDescent="0.15">
      <c r="A7" s="21" t="s">
        <v>4</v>
      </c>
      <c r="B7" s="18"/>
      <c r="C7" s="18">
        <f>C6/B6</f>
        <v>8.5470085470085479E-3</v>
      </c>
      <c r="D7" s="18">
        <f>D6/B6</f>
        <v>0.2282051282051282</v>
      </c>
      <c r="E7" s="18">
        <f>E6/B6</f>
        <v>0.24017094017094018</v>
      </c>
      <c r="F7" s="18">
        <f>F6/B6</f>
        <v>8.2905982905982903E-2</v>
      </c>
      <c r="G7" s="18">
        <f>G6/B6</f>
        <v>0.40940170940170939</v>
      </c>
      <c r="H7" s="19">
        <f>H6/B6</f>
        <v>3.0769230769230771E-2</v>
      </c>
      <c r="J7" s="21"/>
      <c r="K7" s="18">
        <f>K6/J6</f>
        <v>1.7094017094017096E-2</v>
      </c>
      <c r="L7" s="18">
        <f>L6/J6</f>
        <v>0.25982905982905985</v>
      </c>
      <c r="M7" s="18">
        <f>M6/J6</f>
        <v>0.24786324786324787</v>
      </c>
      <c r="N7" s="18">
        <f>N6/J6</f>
        <v>9.7435897435897437E-2</v>
      </c>
      <c r="O7" s="18">
        <f>O6/J6</f>
        <v>0.34188034188034189</v>
      </c>
      <c r="P7" s="19">
        <f>P6/J6</f>
        <v>3.5897435897435895E-2</v>
      </c>
    </row>
    <row r="8" spans="1:16" x14ac:dyDescent="0.15">
      <c r="A8" s="4" t="s">
        <v>20</v>
      </c>
      <c r="B8" s="5">
        <v>200</v>
      </c>
      <c r="C8" s="5">
        <v>2</v>
      </c>
      <c r="D8" s="5">
        <v>52</v>
      </c>
      <c r="E8" s="5">
        <v>38</v>
      </c>
      <c r="F8" s="5">
        <v>19</v>
      </c>
      <c r="G8" s="5">
        <v>83</v>
      </c>
      <c r="H8" s="3">
        <f>B8-SUM(C8:G8)</f>
        <v>6</v>
      </c>
      <c r="J8" s="4">
        <v>200</v>
      </c>
      <c r="K8" s="5">
        <v>2</v>
      </c>
      <c r="L8" s="5">
        <v>58</v>
      </c>
      <c r="M8" s="5">
        <v>42</v>
      </c>
      <c r="N8" s="5">
        <v>24</v>
      </c>
      <c r="O8" s="5">
        <v>63</v>
      </c>
      <c r="P8" s="3">
        <f>J8-SUM(K8:O8)</f>
        <v>11</v>
      </c>
    </row>
    <row r="9" spans="1:16" s="20" customFormat="1" x14ac:dyDescent="0.15">
      <c r="A9" s="21" t="s">
        <v>4</v>
      </c>
      <c r="B9" s="18"/>
      <c r="C9" s="18">
        <f>C8/B8</f>
        <v>0.01</v>
      </c>
      <c r="D9" s="18">
        <f>D8/B8</f>
        <v>0.26</v>
      </c>
      <c r="E9" s="18">
        <f>E8/B8</f>
        <v>0.19</v>
      </c>
      <c r="F9" s="18">
        <f>F8/B8</f>
        <v>9.5000000000000001E-2</v>
      </c>
      <c r="G9" s="18">
        <f>G8/B8</f>
        <v>0.41499999999999998</v>
      </c>
      <c r="H9" s="19">
        <f>H8/B8</f>
        <v>0.03</v>
      </c>
      <c r="J9" s="21"/>
      <c r="K9" s="18">
        <f>K8/J8</f>
        <v>0.01</v>
      </c>
      <c r="L9" s="18">
        <f>L8/J8</f>
        <v>0.28999999999999998</v>
      </c>
      <c r="M9" s="18">
        <f>M8/J8</f>
        <v>0.21</v>
      </c>
      <c r="N9" s="18">
        <f>N8/J8</f>
        <v>0.12</v>
      </c>
      <c r="O9" s="18">
        <f>O8/J8</f>
        <v>0.315</v>
      </c>
      <c r="P9" s="19">
        <f>P8/J8</f>
        <v>5.5E-2</v>
      </c>
    </row>
    <row r="10" spans="1:16" x14ac:dyDescent="0.15">
      <c r="A10" s="4" t="s">
        <v>21</v>
      </c>
      <c r="B10" s="5">
        <v>208</v>
      </c>
      <c r="C10" s="5">
        <v>2</v>
      </c>
      <c r="D10" s="5">
        <v>46</v>
      </c>
      <c r="E10" s="5">
        <v>49</v>
      </c>
      <c r="F10" s="5">
        <v>11</v>
      </c>
      <c r="G10" s="5">
        <v>92</v>
      </c>
      <c r="H10" s="3">
        <f>B10-SUM(C10:G10)</f>
        <v>8</v>
      </c>
      <c r="J10" s="4">
        <v>208</v>
      </c>
      <c r="K10" s="5">
        <v>7</v>
      </c>
      <c r="L10" s="5">
        <v>51</v>
      </c>
      <c r="M10" s="5">
        <v>48</v>
      </c>
      <c r="N10" s="5">
        <v>20</v>
      </c>
      <c r="O10" s="5">
        <v>74</v>
      </c>
      <c r="P10" s="3">
        <f>J10-SUM(K10:O10)</f>
        <v>8</v>
      </c>
    </row>
    <row r="11" spans="1:16" s="20" customFormat="1" x14ac:dyDescent="0.15">
      <c r="A11" s="21" t="s">
        <v>4</v>
      </c>
      <c r="B11" s="18"/>
      <c r="C11" s="18">
        <f>C10/B10</f>
        <v>9.6153846153846159E-3</v>
      </c>
      <c r="D11" s="18">
        <f>D10/B10</f>
        <v>0.22115384615384615</v>
      </c>
      <c r="E11" s="18">
        <f>E10/B10</f>
        <v>0.23557692307692307</v>
      </c>
      <c r="F11" s="18">
        <f>F10/B10</f>
        <v>5.2884615384615384E-2</v>
      </c>
      <c r="G11" s="18">
        <f>G10/B10</f>
        <v>0.44230769230769229</v>
      </c>
      <c r="H11" s="19">
        <f>H10/B10</f>
        <v>3.8461538461538464E-2</v>
      </c>
      <c r="J11" s="21"/>
      <c r="K11" s="18">
        <f>K10/J10</f>
        <v>3.3653846153846152E-2</v>
      </c>
      <c r="L11" s="18">
        <f>L10/J10</f>
        <v>0.24519230769230768</v>
      </c>
      <c r="M11" s="18">
        <f>M10/J10</f>
        <v>0.23076923076923078</v>
      </c>
      <c r="N11" s="18">
        <f>N10/J10</f>
        <v>9.6153846153846159E-2</v>
      </c>
      <c r="O11" s="18">
        <f>O10/J10</f>
        <v>0.35576923076923078</v>
      </c>
      <c r="P11" s="19">
        <f>P10/J10</f>
        <v>3.8461538461538464E-2</v>
      </c>
    </row>
    <row r="12" spans="1:16" x14ac:dyDescent="0.15">
      <c r="A12" s="4" t="s">
        <v>22</v>
      </c>
      <c r="B12" s="5">
        <v>44</v>
      </c>
      <c r="C12" s="5">
        <v>1</v>
      </c>
      <c r="D12" s="5">
        <v>18</v>
      </c>
      <c r="E12" s="5">
        <v>9</v>
      </c>
      <c r="F12" s="5">
        <v>2</v>
      </c>
      <c r="G12" s="5">
        <v>13</v>
      </c>
      <c r="H12" s="3">
        <f>B12-SUM(C12:G12)</f>
        <v>1</v>
      </c>
      <c r="J12" s="4">
        <v>44</v>
      </c>
      <c r="K12" s="36" t="s">
        <v>369</v>
      </c>
      <c r="L12" s="5">
        <v>19</v>
      </c>
      <c r="M12" s="5">
        <v>9</v>
      </c>
      <c r="N12" s="5">
        <v>6</v>
      </c>
      <c r="O12" s="5">
        <v>9</v>
      </c>
      <c r="P12" s="3">
        <f>J12-SUM(K12:O12)</f>
        <v>1</v>
      </c>
    </row>
    <row r="13" spans="1:16" s="20" customFormat="1" x14ac:dyDescent="0.15">
      <c r="A13" s="21" t="s">
        <v>4</v>
      </c>
      <c r="B13" s="18"/>
      <c r="C13" s="18">
        <f>C12/B12</f>
        <v>2.2727272727272728E-2</v>
      </c>
      <c r="D13" s="18">
        <f>D12/B12</f>
        <v>0.40909090909090912</v>
      </c>
      <c r="E13" s="18">
        <f>E12/B12</f>
        <v>0.20454545454545456</v>
      </c>
      <c r="F13" s="18">
        <f>F12/B12</f>
        <v>4.5454545454545456E-2</v>
      </c>
      <c r="G13" s="18">
        <f>G12/B12</f>
        <v>0.29545454545454547</v>
      </c>
      <c r="H13" s="19">
        <f>H12/B12</f>
        <v>2.2727272727272728E-2</v>
      </c>
      <c r="J13" s="21"/>
      <c r="K13" s="37" t="s">
        <v>369</v>
      </c>
      <c r="L13" s="18">
        <f>L12/J12</f>
        <v>0.43181818181818182</v>
      </c>
      <c r="M13" s="18">
        <f>M12/J12</f>
        <v>0.20454545454545456</v>
      </c>
      <c r="N13" s="18">
        <f>N12/J12</f>
        <v>0.13636363636363635</v>
      </c>
      <c r="O13" s="18">
        <f>O12/J12</f>
        <v>0.20454545454545456</v>
      </c>
      <c r="P13" s="19">
        <f>P12/J12</f>
        <v>2.2727272727272728E-2</v>
      </c>
    </row>
    <row r="14" spans="1:16" x14ac:dyDescent="0.15">
      <c r="A14" s="4" t="s">
        <v>23</v>
      </c>
      <c r="B14" s="5">
        <v>172</v>
      </c>
      <c r="C14" s="5">
        <v>1</v>
      </c>
      <c r="D14" s="5">
        <v>40</v>
      </c>
      <c r="E14" s="5">
        <v>42</v>
      </c>
      <c r="F14" s="5">
        <v>14</v>
      </c>
      <c r="G14" s="5">
        <v>71</v>
      </c>
      <c r="H14" s="3">
        <f>B14-SUM(C14:G14)</f>
        <v>4</v>
      </c>
      <c r="J14" s="4">
        <v>172</v>
      </c>
      <c r="K14" s="5">
        <v>4</v>
      </c>
      <c r="L14" s="5">
        <v>46</v>
      </c>
      <c r="M14" s="5">
        <v>42</v>
      </c>
      <c r="N14" s="5">
        <v>15</v>
      </c>
      <c r="O14" s="5">
        <v>60</v>
      </c>
      <c r="P14" s="3">
        <f>J14-SUM(K14:O14)</f>
        <v>5</v>
      </c>
    </row>
    <row r="15" spans="1:16" s="20" customFormat="1" x14ac:dyDescent="0.15">
      <c r="A15" s="21" t="s">
        <v>4</v>
      </c>
      <c r="B15" s="18"/>
      <c r="C15" s="18">
        <f>C14/B14</f>
        <v>5.8139534883720929E-3</v>
      </c>
      <c r="D15" s="18">
        <f>D14/B14</f>
        <v>0.23255813953488372</v>
      </c>
      <c r="E15" s="18">
        <f>E14/B14</f>
        <v>0.2441860465116279</v>
      </c>
      <c r="F15" s="18">
        <f>F14/B14</f>
        <v>8.1395348837209308E-2</v>
      </c>
      <c r="G15" s="18">
        <f>G14/B14</f>
        <v>0.41279069767441862</v>
      </c>
      <c r="H15" s="19">
        <f>H14/B14</f>
        <v>2.3255813953488372E-2</v>
      </c>
      <c r="J15" s="21"/>
      <c r="K15" s="18">
        <f>K14/J14</f>
        <v>2.3255813953488372E-2</v>
      </c>
      <c r="L15" s="18">
        <f>L14/J14</f>
        <v>0.26744186046511625</v>
      </c>
      <c r="M15" s="18">
        <f>M14/J14</f>
        <v>0.2441860465116279</v>
      </c>
      <c r="N15" s="18">
        <f>N14/J14</f>
        <v>8.7209302325581398E-2</v>
      </c>
      <c r="O15" s="18">
        <f>O14/J14</f>
        <v>0.34883720930232559</v>
      </c>
      <c r="P15" s="19">
        <f>P14/J14</f>
        <v>2.9069767441860465E-2</v>
      </c>
    </row>
    <row r="16" spans="1:16" x14ac:dyDescent="0.15">
      <c r="A16" s="4" t="s">
        <v>24</v>
      </c>
      <c r="B16" s="5">
        <v>42</v>
      </c>
      <c r="C16" s="36" t="s">
        <v>369</v>
      </c>
      <c r="D16" s="5">
        <v>8</v>
      </c>
      <c r="E16" s="5">
        <v>15</v>
      </c>
      <c r="F16" s="5">
        <v>3</v>
      </c>
      <c r="G16" s="5">
        <v>14</v>
      </c>
      <c r="H16" s="3">
        <f>B16-SUM(C16:G16)</f>
        <v>2</v>
      </c>
      <c r="J16" s="4">
        <v>42</v>
      </c>
      <c r="K16" s="36" t="s">
        <v>369</v>
      </c>
      <c r="L16" s="5">
        <v>10</v>
      </c>
      <c r="M16" s="5">
        <v>10</v>
      </c>
      <c r="N16" s="5">
        <v>5</v>
      </c>
      <c r="O16" s="5">
        <v>14</v>
      </c>
      <c r="P16" s="3">
        <f>J16-SUM(K16:O16)</f>
        <v>3</v>
      </c>
    </row>
    <row r="17" spans="1:16" s="20" customFormat="1" x14ac:dyDescent="0.15">
      <c r="A17" s="21" t="s">
        <v>4</v>
      </c>
      <c r="B17" s="18"/>
      <c r="C17" s="37" t="s">
        <v>369</v>
      </c>
      <c r="D17" s="18">
        <f>D16/B16</f>
        <v>0.19047619047619047</v>
      </c>
      <c r="E17" s="18">
        <f>E16/B16</f>
        <v>0.35714285714285715</v>
      </c>
      <c r="F17" s="18">
        <f>F16/B16</f>
        <v>7.1428571428571425E-2</v>
      </c>
      <c r="G17" s="18">
        <f>G16/B16</f>
        <v>0.33333333333333331</v>
      </c>
      <c r="H17" s="19">
        <f>H16/B16</f>
        <v>4.7619047619047616E-2</v>
      </c>
      <c r="J17" s="21"/>
      <c r="K17" s="37" t="s">
        <v>369</v>
      </c>
      <c r="L17" s="18">
        <f>L16/J16</f>
        <v>0.23809523809523808</v>
      </c>
      <c r="M17" s="18">
        <f>M16/J16</f>
        <v>0.23809523809523808</v>
      </c>
      <c r="N17" s="18">
        <f>N16/J16</f>
        <v>0.11904761904761904</v>
      </c>
      <c r="O17" s="18">
        <f>O16/J16</f>
        <v>0.33333333333333331</v>
      </c>
      <c r="P17" s="19">
        <f>P16/J16</f>
        <v>7.1428571428571425E-2</v>
      </c>
    </row>
    <row r="18" spans="1:16" x14ac:dyDescent="0.15">
      <c r="A18" s="4" t="s">
        <v>25</v>
      </c>
      <c r="B18" s="5">
        <v>147</v>
      </c>
      <c r="C18" s="5">
        <v>2</v>
      </c>
      <c r="D18" s="5">
        <v>32</v>
      </c>
      <c r="E18" s="5">
        <v>40</v>
      </c>
      <c r="F18" s="5">
        <v>17</v>
      </c>
      <c r="G18" s="5">
        <v>54</v>
      </c>
      <c r="H18" s="3">
        <f>B18-SUM(C18:G18)</f>
        <v>2</v>
      </c>
      <c r="J18" s="4">
        <v>147</v>
      </c>
      <c r="K18" s="5">
        <v>2</v>
      </c>
      <c r="L18" s="5">
        <v>34</v>
      </c>
      <c r="M18" s="5">
        <v>46</v>
      </c>
      <c r="N18" s="5">
        <v>14</v>
      </c>
      <c r="O18" s="5">
        <v>49</v>
      </c>
      <c r="P18" s="3">
        <f>J18-SUM(K18:O18)</f>
        <v>2</v>
      </c>
    </row>
    <row r="19" spans="1:16" s="20" customFormat="1" x14ac:dyDescent="0.15">
      <c r="A19" s="21" t="s">
        <v>4</v>
      </c>
      <c r="B19" s="18"/>
      <c r="C19" s="18">
        <f>C18/B18</f>
        <v>1.3605442176870748E-2</v>
      </c>
      <c r="D19" s="18">
        <f>D18/B18</f>
        <v>0.21768707482993196</v>
      </c>
      <c r="E19" s="18">
        <f>E18/B18</f>
        <v>0.27210884353741499</v>
      </c>
      <c r="F19" s="18">
        <f>F18/B18</f>
        <v>0.11564625850340136</v>
      </c>
      <c r="G19" s="18">
        <f>G18/B18</f>
        <v>0.36734693877551022</v>
      </c>
      <c r="H19" s="19">
        <f>H18/B18</f>
        <v>1.3605442176870748E-2</v>
      </c>
      <c r="J19" s="21"/>
      <c r="K19" s="18">
        <f>K18/J18</f>
        <v>1.3605442176870748E-2</v>
      </c>
      <c r="L19" s="18">
        <f>L18/J18</f>
        <v>0.23129251700680273</v>
      </c>
      <c r="M19" s="18">
        <f>M18/J18</f>
        <v>0.31292517006802723</v>
      </c>
      <c r="N19" s="18">
        <f>N18/J18</f>
        <v>9.5238095238095233E-2</v>
      </c>
      <c r="O19" s="18">
        <f>O18/J18</f>
        <v>0.33333333333333331</v>
      </c>
      <c r="P19" s="19">
        <f>P18/J18</f>
        <v>1.3605442176870748E-2</v>
      </c>
    </row>
    <row r="20" spans="1:16" x14ac:dyDescent="0.15">
      <c r="A20" s="4" t="s">
        <v>26</v>
      </c>
      <c r="B20" s="5">
        <v>103</v>
      </c>
      <c r="C20" s="5">
        <v>1</v>
      </c>
      <c r="D20" s="5">
        <v>21</v>
      </c>
      <c r="E20" s="5">
        <v>26</v>
      </c>
      <c r="F20" s="5">
        <v>11</v>
      </c>
      <c r="G20" s="5">
        <v>44</v>
      </c>
      <c r="H20" s="41" t="s">
        <v>369</v>
      </c>
      <c r="J20" s="4">
        <v>103</v>
      </c>
      <c r="K20" s="5">
        <v>3</v>
      </c>
      <c r="L20" s="5">
        <v>30</v>
      </c>
      <c r="M20" s="5">
        <v>26</v>
      </c>
      <c r="N20" s="5">
        <v>9</v>
      </c>
      <c r="O20" s="5">
        <v>35</v>
      </c>
      <c r="P20" s="3">
        <f>J20-SUM(K20:O20)</f>
        <v>0</v>
      </c>
    </row>
    <row r="21" spans="1:16" s="20" customFormat="1" x14ac:dyDescent="0.15">
      <c r="A21" s="21" t="s">
        <v>4</v>
      </c>
      <c r="B21" s="18"/>
      <c r="C21" s="18">
        <f>C20/B20</f>
        <v>9.7087378640776691E-3</v>
      </c>
      <c r="D21" s="18">
        <f>D20/B20</f>
        <v>0.20388349514563106</v>
      </c>
      <c r="E21" s="18">
        <f>E20/B20</f>
        <v>0.25242718446601942</v>
      </c>
      <c r="F21" s="18">
        <f>F20/B20</f>
        <v>0.10679611650485436</v>
      </c>
      <c r="G21" s="18">
        <f>G20/B20</f>
        <v>0.42718446601941745</v>
      </c>
      <c r="H21" s="45" t="s">
        <v>369</v>
      </c>
      <c r="J21" s="21"/>
      <c r="K21" s="18">
        <f>K20/J20</f>
        <v>2.9126213592233011E-2</v>
      </c>
      <c r="L21" s="18">
        <f>L20/J20</f>
        <v>0.29126213592233008</v>
      </c>
      <c r="M21" s="18">
        <f>M20/J20</f>
        <v>0.25242718446601942</v>
      </c>
      <c r="N21" s="18">
        <f>N20/J20</f>
        <v>8.7378640776699032E-2</v>
      </c>
      <c r="O21" s="18">
        <f>O20/J20</f>
        <v>0.33980582524271846</v>
      </c>
      <c r="P21" s="19">
        <f>P20/J20</f>
        <v>0</v>
      </c>
    </row>
    <row r="22" spans="1:16" x14ac:dyDescent="0.15">
      <c r="A22" s="4" t="s">
        <v>27</v>
      </c>
      <c r="B22" s="5">
        <v>74</v>
      </c>
      <c r="C22" s="36" t="s">
        <v>369</v>
      </c>
      <c r="D22" s="5">
        <v>15</v>
      </c>
      <c r="E22" s="5">
        <v>18</v>
      </c>
      <c r="F22" s="5">
        <v>3</v>
      </c>
      <c r="G22" s="5">
        <v>31</v>
      </c>
      <c r="H22" s="3">
        <f>B22-SUM(C22:G22)</f>
        <v>7</v>
      </c>
      <c r="J22" s="4">
        <v>74</v>
      </c>
      <c r="K22" s="36" t="s">
        <v>369</v>
      </c>
      <c r="L22" s="5">
        <v>21</v>
      </c>
      <c r="M22" s="5">
        <v>20</v>
      </c>
      <c r="N22" s="5">
        <v>6</v>
      </c>
      <c r="O22" s="5">
        <v>22</v>
      </c>
      <c r="P22" s="3">
        <f>J22-SUM(K22:O22)</f>
        <v>5</v>
      </c>
    </row>
    <row r="23" spans="1:16" s="20" customFormat="1" x14ac:dyDescent="0.15">
      <c r="A23" s="21" t="s">
        <v>4</v>
      </c>
      <c r="B23" s="18"/>
      <c r="C23" s="37" t="s">
        <v>369</v>
      </c>
      <c r="D23" s="18">
        <f>D22/B22</f>
        <v>0.20270270270270271</v>
      </c>
      <c r="E23" s="18">
        <f>E22/B22</f>
        <v>0.24324324324324326</v>
      </c>
      <c r="F23" s="18">
        <f>F22/B22</f>
        <v>4.0540540540540543E-2</v>
      </c>
      <c r="G23" s="18">
        <f>G22/B22</f>
        <v>0.41891891891891891</v>
      </c>
      <c r="H23" s="19">
        <f>H22/B22</f>
        <v>9.45945945945946E-2</v>
      </c>
      <c r="J23" s="21"/>
      <c r="K23" s="37" t="s">
        <v>369</v>
      </c>
      <c r="L23" s="18">
        <f>L22/J22</f>
        <v>0.28378378378378377</v>
      </c>
      <c r="M23" s="18">
        <f>M22/J22</f>
        <v>0.27027027027027029</v>
      </c>
      <c r="N23" s="18">
        <f>N22/J22</f>
        <v>8.1081081081081086E-2</v>
      </c>
      <c r="O23" s="18">
        <f>O22/J22</f>
        <v>0.29729729729729731</v>
      </c>
      <c r="P23" s="19">
        <f>P22/J22</f>
        <v>6.7567567567567571E-2</v>
      </c>
    </row>
    <row r="24" spans="1:16" x14ac:dyDescent="0.15">
      <c r="A24" s="4" t="s">
        <v>28</v>
      </c>
      <c r="B24" s="5">
        <v>111</v>
      </c>
      <c r="C24" s="36" t="s">
        <v>369</v>
      </c>
      <c r="D24" s="5">
        <v>26</v>
      </c>
      <c r="E24" s="5">
        <v>36</v>
      </c>
      <c r="F24" s="5">
        <v>9</v>
      </c>
      <c r="G24" s="5">
        <v>36</v>
      </c>
      <c r="H24" s="3">
        <f>B24-SUM(C24:G24)</f>
        <v>4</v>
      </c>
      <c r="J24" s="4">
        <v>111</v>
      </c>
      <c r="K24" s="5">
        <v>1</v>
      </c>
      <c r="L24" s="5">
        <v>25</v>
      </c>
      <c r="M24" s="5">
        <v>38</v>
      </c>
      <c r="N24" s="5">
        <v>9</v>
      </c>
      <c r="O24" s="5">
        <v>33</v>
      </c>
      <c r="P24" s="3">
        <f>J24-SUM(K24:O24)</f>
        <v>5</v>
      </c>
    </row>
    <row r="25" spans="1:16" s="20" customFormat="1" x14ac:dyDescent="0.15">
      <c r="A25" s="21" t="s">
        <v>4</v>
      </c>
      <c r="B25" s="18"/>
      <c r="C25" s="37" t="s">
        <v>369</v>
      </c>
      <c r="D25" s="18">
        <f>D24/B24</f>
        <v>0.23423423423423423</v>
      </c>
      <c r="E25" s="18">
        <f>E24/B24</f>
        <v>0.32432432432432434</v>
      </c>
      <c r="F25" s="18">
        <f>F24/B24</f>
        <v>8.1081081081081086E-2</v>
      </c>
      <c r="G25" s="18">
        <f>G24/B24</f>
        <v>0.32432432432432434</v>
      </c>
      <c r="H25" s="19">
        <f>H24/B24</f>
        <v>3.6036036036036036E-2</v>
      </c>
      <c r="J25" s="21"/>
      <c r="K25" s="18">
        <f>K24/J24</f>
        <v>9.0090090090090089E-3</v>
      </c>
      <c r="L25" s="18">
        <f>L24/J24</f>
        <v>0.22522522522522523</v>
      </c>
      <c r="M25" s="18">
        <f>M24/J24</f>
        <v>0.34234234234234234</v>
      </c>
      <c r="N25" s="18">
        <f>N24/J24</f>
        <v>8.1081081081081086E-2</v>
      </c>
      <c r="O25" s="18">
        <f>O24/J24</f>
        <v>0.29729729729729731</v>
      </c>
      <c r="P25" s="19">
        <f>P24/J24</f>
        <v>4.5045045045045043E-2</v>
      </c>
    </row>
    <row r="26" spans="1:16" x14ac:dyDescent="0.15">
      <c r="A26" s="4" t="s">
        <v>29</v>
      </c>
      <c r="B26" s="5">
        <v>55</v>
      </c>
      <c r="C26" s="36" t="s">
        <v>369</v>
      </c>
      <c r="D26" s="5">
        <v>7</v>
      </c>
      <c r="E26" s="5">
        <v>7</v>
      </c>
      <c r="F26" s="5">
        <v>6</v>
      </c>
      <c r="G26" s="5">
        <v>35</v>
      </c>
      <c r="H26" s="41" t="s">
        <v>369</v>
      </c>
      <c r="J26" s="4">
        <v>55</v>
      </c>
      <c r="K26" s="36" t="s">
        <v>369</v>
      </c>
      <c r="L26" s="5">
        <v>8</v>
      </c>
      <c r="M26" s="5">
        <v>6</v>
      </c>
      <c r="N26" s="5">
        <v>5</v>
      </c>
      <c r="O26" s="5">
        <v>36</v>
      </c>
      <c r="P26" s="41" t="s">
        <v>369</v>
      </c>
    </row>
    <row r="27" spans="1:16" s="20" customFormat="1" x14ac:dyDescent="0.15">
      <c r="A27" s="23" t="s">
        <v>4</v>
      </c>
      <c r="B27" s="24"/>
      <c r="C27" s="38" t="s">
        <v>369</v>
      </c>
      <c r="D27" s="24">
        <f>D26/B26</f>
        <v>0.12727272727272726</v>
      </c>
      <c r="E27" s="24">
        <f>E26/B26</f>
        <v>0.12727272727272726</v>
      </c>
      <c r="F27" s="24">
        <f>F26/B26</f>
        <v>0.10909090909090909</v>
      </c>
      <c r="G27" s="24">
        <f>G26/B26</f>
        <v>0.63636363636363635</v>
      </c>
      <c r="H27" s="42" t="s">
        <v>369</v>
      </c>
      <c r="J27" s="23"/>
      <c r="K27" s="38" t="s">
        <v>369</v>
      </c>
      <c r="L27" s="24">
        <f>L26/J26</f>
        <v>0.14545454545454545</v>
      </c>
      <c r="M27" s="24">
        <f>M26/J26</f>
        <v>0.10909090909090909</v>
      </c>
      <c r="N27" s="24">
        <f>N26/J26</f>
        <v>9.0909090909090912E-2</v>
      </c>
      <c r="O27" s="24">
        <f>O26/J26</f>
        <v>0.65454545454545454</v>
      </c>
      <c r="P27" s="42" t="s">
        <v>369</v>
      </c>
    </row>
    <row r="28" spans="1:16" x14ac:dyDescent="0.15">
      <c r="A28" s="1" t="s">
        <v>212</v>
      </c>
    </row>
    <row r="29" spans="1:16" x14ac:dyDescent="0.15">
      <c r="A29" s="9" t="s">
        <v>30</v>
      </c>
      <c r="B29" s="10">
        <v>411</v>
      </c>
      <c r="C29" s="10">
        <v>4</v>
      </c>
      <c r="D29" s="10">
        <v>102</v>
      </c>
      <c r="E29" s="10">
        <v>105</v>
      </c>
      <c r="F29" s="10">
        <v>43</v>
      </c>
      <c r="G29" s="10">
        <v>148</v>
      </c>
      <c r="H29" s="11">
        <f>B29-SUM(C29:G29)</f>
        <v>9</v>
      </c>
      <c r="J29" s="9">
        <v>411</v>
      </c>
      <c r="K29" s="10">
        <v>7</v>
      </c>
      <c r="L29" s="10">
        <v>103</v>
      </c>
      <c r="M29" s="10">
        <v>117</v>
      </c>
      <c r="N29" s="10">
        <v>43</v>
      </c>
      <c r="O29" s="10">
        <v>127</v>
      </c>
      <c r="P29" s="11">
        <f>J29-SUM(K29:O29)</f>
        <v>14</v>
      </c>
    </row>
    <row r="30" spans="1:16" s="20" customFormat="1" x14ac:dyDescent="0.15">
      <c r="A30" s="21" t="s">
        <v>31</v>
      </c>
      <c r="B30" s="18"/>
      <c r="C30" s="30">
        <f>C29/B29</f>
        <v>9.7323600973236012E-3</v>
      </c>
      <c r="D30" s="30">
        <f>D29/B29</f>
        <v>0.24817518248175183</v>
      </c>
      <c r="E30" s="30">
        <f>E29/B29</f>
        <v>0.25547445255474455</v>
      </c>
      <c r="F30" s="30">
        <f>F29/B29</f>
        <v>0.10462287104622871</v>
      </c>
      <c r="G30" s="30">
        <f>G29/B29</f>
        <v>0.36009732360097324</v>
      </c>
      <c r="H30" s="27">
        <f>H29/B29</f>
        <v>2.1897810218978103E-2</v>
      </c>
      <c r="J30" s="21"/>
      <c r="K30" s="30">
        <f>K29/J29</f>
        <v>1.7031630170316302E-2</v>
      </c>
      <c r="L30" s="30">
        <f>L29/J29</f>
        <v>0.25060827250608275</v>
      </c>
      <c r="M30" s="30">
        <f>M29/J29</f>
        <v>0.28467153284671531</v>
      </c>
      <c r="N30" s="30">
        <f>N29/J29</f>
        <v>0.10462287104622871</v>
      </c>
      <c r="O30" s="30">
        <f>O29/J29</f>
        <v>0.30900243309002434</v>
      </c>
      <c r="P30" s="27">
        <f>P29/J29</f>
        <v>3.4063260340632603E-2</v>
      </c>
    </row>
    <row r="31" spans="1:16" x14ac:dyDescent="0.15">
      <c r="A31" s="4" t="s">
        <v>32</v>
      </c>
      <c r="B31" s="5">
        <v>196</v>
      </c>
      <c r="C31" s="5">
        <v>1</v>
      </c>
      <c r="D31" s="5">
        <v>42</v>
      </c>
      <c r="E31" s="5">
        <v>58</v>
      </c>
      <c r="F31" s="5">
        <v>19</v>
      </c>
      <c r="G31" s="5">
        <v>67</v>
      </c>
      <c r="H31" s="3">
        <f>B31-SUM(C31:G31)</f>
        <v>9</v>
      </c>
      <c r="J31" s="4">
        <v>196</v>
      </c>
      <c r="K31" s="5">
        <v>5</v>
      </c>
      <c r="L31" s="5">
        <v>49</v>
      </c>
      <c r="M31" s="5">
        <v>44</v>
      </c>
      <c r="N31" s="5">
        <v>25</v>
      </c>
      <c r="O31" s="5">
        <v>65</v>
      </c>
      <c r="P31" s="3">
        <f>J31-SUM(K31:O31)</f>
        <v>8</v>
      </c>
    </row>
    <row r="32" spans="1:16" s="20" customFormat="1" x14ac:dyDescent="0.15">
      <c r="A32" s="21" t="s">
        <v>33</v>
      </c>
      <c r="B32" s="18"/>
      <c r="C32" s="18">
        <f>C31/B31</f>
        <v>5.1020408163265302E-3</v>
      </c>
      <c r="D32" s="18">
        <f>D31/B31</f>
        <v>0.21428571428571427</v>
      </c>
      <c r="E32" s="18">
        <f>E31/B31</f>
        <v>0.29591836734693877</v>
      </c>
      <c r="F32" s="18">
        <f>F31/B31</f>
        <v>9.6938775510204078E-2</v>
      </c>
      <c r="G32" s="18">
        <f>G31/B31</f>
        <v>0.34183673469387754</v>
      </c>
      <c r="H32" s="19">
        <f>H31/B31</f>
        <v>4.5918367346938778E-2</v>
      </c>
      <c r="J32" s="21"/>
      <c r="K32" s="18">
        <f>K31/J31</f>
        <v>2.5510204081632654E-2</v>
      </c>
      <c r="L32" s="18">
        <f>L31/J31</f>
        <v>0.25</v>
      </c>
      <c r="M32" s="18">
        <f>M31/J31</f>
        <v>0.22448979591836735</v>
      </c>
      <c r="N32" s="18">
        <f>N31/J31</f>
        <v>0.12755102040816327</v>
      </c>
      <c r="O32" s="18">
        <f>O31/J31</f>
        <v>0.33163265306122447</v>
      </c>
      <c r="P32" s="19">
        <f>P31/J31</f>
        <v>4.0816326530612242E-2</v>
      </c>
    </row>
    <row r="33" spans="1:16" x14ac:dyDescent="0.15">
      <c r="A33" s="4" t="s">
        <v>34</v>
      </c>
      <c r="B33" s="5">
        <v>556</v>
      </c>
      <c r="C33" s="5">
        <v>5</v>
      </c>
      <c r="D33" s="5">
        <v>121</v>
      </c>
      <c r="E33" s="5">
        <v>117</v>
      </c>
      <c r="F33" s="5">
        <v>34</v>
      </c>
      <c r="G33" s="5">
        <v>263</v>
      </c>
      <c r="H33" s="3">
        <f>B33-SUM(C33:G33)</f>
        <v>16</v>
      </c>
      <c r="J33" s="4">
        <v>556</v>
      </c>
      <c r="K33" s="5">
        <v>8</v>
      </c>
      <c r="L33" s="5">
        <v>151</v>
      </c>
      <c r="M33" s="5">
        <v>128</v>
      </c>
      <c r="N33" s="5">
        <v>44</v>
      </c>
      <c r="O33" s="5">
        <v>207</v>
      </c>
      <c r="P33" s="3">
        <f>J33-SUM(K33:O33)</f>
        <v>18</v>
      </c>
    </row>
    <row r="34" spans="1:16" s="20" customFormat="1" x14ac:dyDescent="0.15">
      <c r="A34" s="23" t="s">
        <v>35</v>
      </c>
      <c r="B34" s="24"/>
      <c r="C34" s="24">
        <f>C33/B33</f>
        <v>8.9928057553956831E-3</v>
      </c>
      <c r="D34" s="24">
        <f>D33/B33</f>
        <v>0.21762589928057555</v>
      </c>
      <c r="E34" s="24">
        <f>E33/B33</f>
        <v>0.21043165467625899</v>
      </c>
      <c r="F34" s="24">
        <f>F33/B33</f>
        <v>6.1151079136690649E-2</v>
      </c>
      <c r="G34" s="24">
        <f>G33/B33</f>
        <v>0.47302158273381295</v>
      </c>
      <c r="H34" s="25">
        <f>H33/B33</f>
        <v>2.8776978417266189E-2</v>
      </c>
      <c r="J34" s="23"/>
      <c r="K34" s="24">
        <f>K33/J33</f>
        <v>1.4388489208633094E-2</v>
      </c>
      <c r="L34" s="24">
        <f>L33/J33</f>
        <v>0.27158273381294962</v>
      </c>
      <c r="M34" s="24">
        <f>M33/J33</f>
        <v>0.23021582733812951</v>
      </c>
      <c r="N34" s="24">
        <f>N33/J33</f>
        <v>7.9136690647482008E-2</v>
      </c>
      <c r="O34" s="24">
        <f>O33/J33</f>
        <v>0.37230215827338131</v>
      </c>
      <c r="P34" s="25">
        <f>P33/J33</f>
        <v>3.237410071942446E-2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152</v>
      </c>
      <c r="J2" s="1" t="s">
        <v>355</v>
      </c>
    </row>
    <row r="3" spans="1:16" x14ac:dyDescent="0.15">
      <c r="J3" s="1" t="s">
        <v>354</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90</v>
      </c>
      <c r="D6" s="5">
        <v>401</v>
      </c>
      <c r="E6" s="5">
        <v>317</v>
      </c>
      <c r="F6" s="5">
        <v>230</v>
      </c>
      <c r="G6" s="5">
        <v>100</v>
      </c>
      <c r="H6" s="3">
        <f>B6-SUM(C6:G6)</f>
        <v>32</v>
      </c>
      <c r="J6" s="4">
        <v>1170</v>
      </c>
      <c r="K6" s="5">
        <v>31</v>
      </c>
      <c r="L6" s="5">
        <v>324</v>
      </c>
      <c r="M6" s="5">
        <v>289</v>
      </c>
      <c r="N6" s="5">
        <v>123</v>
      </c>
      <c r="O6" s="5">
        <v>362</v>
      </c>
      <c r="P6" s="3">
        <f>J6-SUM(K6:O6)</f>
        <v>41</v>
      </c>
    </row>
    <row r="7" spans="1:16" s="20" customFormat="1" x14ac:dyDescent="0.15">
      <c r="A7" s="21" t="s">
        <v>4</v>
      </c>
      <c r="B7" s="18"/>
      <c r="C7" s="18">
        <f>C6/B6</f>
        <v>7.6923076923076927E-2</v>
      </c>
      <c r="D7" s="18">
        <f>D6/B6</f>
        <v>0.34273504273504274</v>
      </c>
      <c r="E7" s="18">
        <f>E6/B6</f>
        <v>0.27094017094017092</v>
      </c>
      <c r="F7" s="18">
        <f>F6/B6</f>
        <v>0.19658119658119658</v>
      </c>
      <c r="G7" s="18">
        <f>G6/B6</f>
        <v>8.5470085470085472E-2</v>
      </c>
      <c r="H7" s="19">
        <f>H6/B6</f>
        <v>2.735042735042735E-2</v>
      </c>
      <c r="J7" s="21"/>
      <c r="K7" s="18">
        <f>K6/J6</f>
        <v>2.6495726495726495E-2</v>
      </c>
      <c r="L7" s="18">
        <f>L6/J6</f>
        <v>0.27692307692307694</v>
      </c>
      <c r="M7" s="18">
        <f>M6/J6</f>
        <v>0.24700854700854702</v>
      </c>
      <c r="N7" s="18">
        <f>N6/J6</f>
        <v>0.10512820512820513</v>
      </c>
      <c r="O7" s="18">
        <f>O6/J6</f>
        <v>0.30940170940170941</v>
      </c>
      <c r="P7" s="19">
        <f>P6/J6</f>
        <v>3.5042735042735043E-2</v>
      </c>
    </row>
    <row r="8" spans="1:16" x14ac:dyDescent="0.15">
      <c r="A8" s="4" t="s">
        <v>20</v>
      </c>
      <c r="B8" s="5">
        <v>200</v>
      </c>
      <c r="C8" s="5">
        <v>24</v>
      </c>
      <c r="D8" s="5">
        <v>69</v>
      </c>
      <c r="E8" s="5">
        <v>46</v>
      </c>
      <c r="F8" s="5">
        <v>39</v>
      </c>
      <c r="G8" s="5">
        <v>16</v>
      </c>
      <c r="H8" s="3">
        <f>B8-SUM(C8:G8)</f>
        <v>6</v>
      </c>
      <c r="J8" s="4">
        <v>200</v>
      </c>
      <c r="K8" s="5">
        <v>8</v>
      </c>
      <c r="L8" s="5">
        <v>55</v>
      </c>
      <c r="M8" s="5">
        <v>36</v>
      </c>
      <c r="N8" s="5">
        <v>14</v>
      </c>
      <c r="O8" s="5">
        <v>80</v>
      </c>
      <c r="P8" s="3">
        <f>J8-SUM(K8:O8)</f>
        <v>7</v>
      </c>
    </row>
    <row r="9" spans="1:16" s="20" customFormat="1" x14ac:dyDescent="0.15">
      <c r="A9" s="21" t="s">
        <v>4</v>
      </c>
      <c r="B9" s="18"/>
      <c r="C9" s="18">
        <f>C8/B8</f>
        <v>0.12</v>
      </c>
      <c r="D9" s="18">
        <f>D8/B8</f>
        <v>0.34499999999999997</v>
      </c>
      <c r="E9" s="18">
        <f>E8/B8</f>
        <v>0.23</v>
      </c>
      <c r="F9" s="18">
        <f>F8/B8</f>
        <v>0.19500000000000001</v>
      </c>
      <c r="G9" s="18">
        <f>G8/B8</f>
        <v>0.08</v>
      </c>
      <c r="H9" s="19">
        <f>H8/B8</f>
        <v>0.03</v>
      </c>
      <c r="J9" s="21"/>
      <c r="K9" s="18">
        <f>K8/J8</f>
        <v>0.04</v>
      </c>
      <c r="L9" s="18">
        <f>L8/J8</f>
        <v>0.27500000000000002</v>
      </c>
      <c r="M9" s="18">
        <f>M8/J8</f>
        <v>0.18</v>
      </c>
      <c r="N9" s="18">
        <f>N8/J8</f>
        <v>7.0000000000000007E-2</v>
      </c>
      <c r="O9" s="18">
        <f>O8/J8</f>
        <v>0.4</v>
      </c>
      <c r="P9" s="19">
        <f>P8/J8</f>
        <v>3.5000000000000003E-2</v>
      </c>
    </row>
    <row r="10" spans="1:16" x14ac:dyDescent="0.15">
      <c r="A10" s="4" t="s">
        <v>21</v>
      </c>
      <c r="B10" s="5">
        <v>208</v>
      </c>
      <c r="C10" s="5">
        <v>19</v>
      </c>
      <c r="D10" s="5">
        <v>73</v>
      </c>
      <c r="E10" s="5">
        <v>57</v>
      </c>
      <c r="F10" s="5">
        <v>35</v>
      </c>
      <c r="G10" s="5">
        <v>17</v>
      </c>
      <c r="H10" s="3">
        <f>B10-SUM(C10:G10)</f>
        <v>7</v>
      </c>
      <c r="J10" s="4">
        <v>208</v>
      </c>
      <c r="K10" s="5">
        <v>8</v>
      </c>
      <c r="L10" s="5">
        <v>58</v>
      </c>
      <c r="M10" s="5">
        <v>49</v>
      </c>
      <c r="N10" s="5">
        <v>17</v>
      </c>
      <c r="O10" s="5">
        <v>66</v>
      </c>
      <c r="P10" s="3">
        <f>J10-SUM(K10:O10)</f>
        <v>10</v>
      </c>
    </row>
    <row r="11" spans="1:16" s="20" customFormat="1" x14ac:dyDescent="0.15">
      <c r="A11" s="21" t="s">
        <v>4</v>
      </c>
      <c r="B11" s="18"/>
      <c r="C11" s="18">
        <f>C10/B10</f>
        <v>9.1346153846153841E-2</v>
      </c>
      <c r="D11" s="18">
        <f>D10/B10</f>
        <v>0.35096153846153844</v>
      </c>
      <c r="E11" s="18">
        <f>E10/B10</f>
        <v>0.27403846153846156</v>
      </c>
      <c r="F11" s="18">
        <f>F10/B10</f>
        <v>0.16826923076923078</v>
      </c>
      <c r="G11" s="18">
        <f>G10/B10</f>
        <v>8.1730769230769232E-2</v>
      </c>
      <c r="H11" s="19">
        <f>H10/B10</f>
        <v>3.3653846153846152E-2</v>
      </c>
      <c r="J11" s="21"/>
      <c r="K11" s="18">
        <f>K10/J10</f>
        <v>3.8461538461538464E-2</v>
      </c>
      <c r="L11" s="18">
        <f>L10/J10</f>
        <v>0.27884615384615385</v>
      </c>
      <c r="M11" s="18">
        <f>M10/J10</f>
        <v>0.23557692307692307</v>
      </c>
      <c r="N11" s="18">
        <f>N10/J10</f>
        <v>8.1730769230769232E-2</v>
      </c>
      <c r="O11" s="18">
        <f>O10/J10</f>
        <v>0.31730769230769229</v>
      </c>
      <c r="P11" s="19">
        <f>P10/J10</f>
        <v>4.807692307692308E-2</v>
      </c>
    </row>
    <row r="12" spans="1:16" x14ac:dyDescent="0.15">
      <c r="A12" s="4" t="s">
        <v>22</v>
      </c>
      <c r="B12" s="5">
        <v>44</v>
      </c>
      <c r="C12" s="5">
        <v>5</v>
      </c>
      <c r="D12" s="5">
        <v>17</v>
      </c>
      <c r="E12" s="5">
        <v>14</v>
      </c>
      <c r="F12" s="5">
        <v>4</v>
      </c>
      <c r="G12" s="5">
        <v>2</v>
      </c>
      <c r="H12" s="3">
        <f>B12-SUM(C12:G12)</f>
        <v>2</v>
      </c>
      <c r="J12" s="4">
        <v>44</v>
      </c>
      <c r="K12" s="36" t="s">
        <v>369</v>
      </c>
      <c r="L12" s="5">
        <v>17</v>
      </c>
      <c r="M12" s="5">
        <v>16</v>
      </c>
      <c r="N12" s="5">
        <v>3</v>
      </c>
      <c r="O12" s="5">
        <v>7</v>
      </c>
      <c r="P12" s="3">
        <f>J12-SUM(K12:O12)</f>
        <v>1</v>
      </c>
    </row>
    <row r="13" spans="1:16" s="20" customFormat="1" x14ac:dyDescent="0.15">
      <c r="A13" s="21" t="s">
        <v>4</v>
      </c>
      <c r="B13" s="18"/>
      <c r="C13" s="18">
        <f>C12/B12</f>
        <v>0.11363636363636363</v>
      </c>
      <c r="D13" s="18">
        <f>D12/B12</f>
        <v>0.38636363636363635</v>
      </c>
      <c r="E13" s="18">
        <f>E12/B12</f>
        <v>0.31818181818181818</v>
      </c>
      <c r="F13" s="18">
        <f>F12/B12</f>
        <v>9.0909090909090912E-2</v>
      </c>
      <c r="G13" s="18">
        <f>G12/B12</f>
        <v>4.5454545454545456E-2</v>
      </c>
      <c r="H13" s="19">
        <f>H12/B12</f>
        <v>4.5454545454545456E-2</v>
      </c>
      <c r="J13" s="21"/>
      <c r="K13" s="37" t="s">
        <v>369</v>
      </c>
      <c r="L13" s="18">
        <f>L12/J12</f>
        <v>0.38636363636363635</v>
      </c>
      <c r="M13" s="18">
        <f>M12/J12</f>
        <v>0.36363636363636365</v>
      </c>
      <c r="N13" s="18">
        <f>N12/J12</f>
        <v>6.8181818181818177E-2</v>
      </c>
      <c r="O13" s="18">
        <f>O12/J12</f>
        <v>0.15909090909090909</v>
      </c>
      <c r="P13" s="19">
        <f>P12/J12</f>
        <v>2.2727272727272728E-2</v>
      </c>
    </row>
    <row r="14" spans="1:16" x14ac:dyDescent="0.15">
      <c r="A14" s="4" t="s">
        <v>23</v>
      </c>
      <c r="B14" s="5">
        <v>172</v>
      </c>
      <c r="C14" s="5">
        <v>15</v>
      </c>
      <c r="D14" s="5">
        <v>68</v>
      </c>
      <c r="E14" s="5">
        <v>43</v>
      </c>
      <c r="F14" s="5">
        <v>32</v>
      </c>
      <c r="G14" s="5">
        <v>12</v>
      </c>
      <c r="H14" s="3">
        <f>B14-SUM(C14:G14)</f>
        <v>2</v>
      </c>
      <c r="J14" s="4">
        <v>172</v>
      </c>
      <c r="K14" s="5">
        <v>3</v>
      </c>
      <c r="L14" s="5">
        <v>58</v>
      </c>
      <c r="M14" s="5">
        <v>47</v>
      </c>
      <c r="N14" s="5">
        <v>9</v>
      </c>
      <c r="O14" s="5">
        <v>50</v>
      </c>
      <c r="P14" s="3">
        <f>J14-SUM(K14:O14)</f>
        <v>5</v>
      </c>
    </row>
    <row r="15" spans="1:16" s="20" customFormat="1" x14ac:dyDescent="0.15">
      <c r="A15" s="21" t="s">
        <v>4</v>
      </c>
      <c r="B15" s="18"/>
      <c r="C15" s="18">
        <f>C14/B14</f>
        <v>8.7209302325581398E-2</v>
      </c>
      <c r="D15" s="18">
        <f>D14/B14</f>
        <v>0.39534883720930231</v>
      </c>
      <c r="E15" s="18">
        <f>E14/B14</f>
        <v>0.25</v>
      </c>
      <c r="F15" s="18">
        <f>F14/B14</f>
        <v>0.18604651162790697</v>
      </c>
      <c r="G15" s="18">
        <f>G14/B14</f>
        <v>6.9767441860465115E-2</v>
      </c>
      <c r="H15" s="19">
        <f>H14/B14</f>
        <v>1.1627906976744186E-2</v>
      </c>
      <c r="J15" s="21"/>
      <c r="K15" s="18">
        <f>K14/J14</f>
        <v>1.7441860465116279E-2</v>
      </c>
      <c r="L15" s="18">
        <f>L14/J14</f>
        <v>0.33720930232558138</v>
      </c>
      <c r="M15" s="18">
        <f>M14/J14</f>
        <v>0.27325581395348836</v>
      </c>
      <c r="N15" s="18">
        <f>N14/J14</f>
        <v>5.232558139534884E-2</v>
      </c>
      <c r="O15" s="18">
        <f>O14/J14</f>
        <v>0.29069767441860467</v>
      </c>
      <c r="P15" s="19">
        <f>P14/J14</f>
        <v>2.9069767441860465E-2</v>
      </c>
    </row>
    <row r="16" spans="1:16" x14ac:dyDescent="0.15">
      <c r="A16" s="4" t="s">
        <v>24</v>
      </c>
      <c r="B16" s="5">
        <v>42</v>
      </c>
      <c r="C16" s="5">
        <v>1</v>
      </c>
      <c r="D16" s="5">
        <v>6</v>
      </c>
      <c r="E16" s="5">
        <v>15</v>
      </c>
      <c r="F16" s="5">
        <v>11</v>
      </c>
      <c r="G16" s="5">
        <v>6</v>
      </c>
      <c r="H16" s="3">
        <f>B16-SUM(C16:G16)</f>
        <v>3</v>
      </c>
      <c r="J16" s="4">
        <v>42</v>
      </c>
      <c r="K16" s="36" t="s">
        <v>369</v>
      </c>
      <c r="L16" s="5">
        <v>9</v>
      </c>
      <c r="M16" s="5">
        <v>16</v>
      </c>
      <c r="N16" s="5">
        <v>5</v>
      </c>
      <c r="O16" s="5">
        <v>10</v>
      </c>
      <c r="P16" s="3">
        <f>J16-SUM(K16:O16)</f>
        <v>2</v>
      </c>
    </row>
    <row r="17" spans="1:16" s="20" customFormat="1" x14ac:dyDescent="0.15">
      <c r="A17" s="21" t="s">
        <v>4</v>
      </c>
      <c r="B17" s="18"/>
      <c r="C17" s="18">
        <f>C16/B16</f>
        <v>2.3809523809523808E-2</v>
      </c>
      <c r="D17" s="18">
        <f>D16/B16</f>
        <v>0.14285714285714285</v>
      </c>
      <c r="E17" s="18">
        <f>E16/B16</f>
        <v>0.35714285714285715</v>
      </c>
      <c r="F17" s="18">
        <f>F16/B16</f>
        <v>0.26190476190476192</v>
      </c>
      <c r="G17" s="18">
        <f>G16/B16</f>
        <v>0.14285714285714285</v>
      </c>
      <c r="H17" s="19">
        <f>H16/B16</f>
        <v>7.1428571428571425E-2</v>
      </c>
      <c r="J17" s="21"/>
      <c r="K17" s="37" t="s">
        <v>369</v>
      </c>
      <c r="L17" s="18">
        <f>L16/J16</f>
        <v>0.21428571428571427</v>
      </c>
      <c r="M17" s="18">
        <f>M16/J16</f>
        <v>0.38095238095238093</v>
      </c>
      <c r="N17" s="18">
        <f>N16/J16</f>
        <v>0.11904761904761904</v>
      </c>
      <c r="O17" s="18">
        <f>O16/J16</f>
        <v>0.23809523809523808</v>
      </c>
      <c r="P17" s="19">
        <f>P16/J16</f>
        <v>4.7619047619047616E-2</v>
      </c>
    </row>
    <row r="18" spans="1:16" x14ac:dyDescent="0.15">
      <c r="A18" s="4" t="s">
        <v>25</v>
      </c>
      <c r="B18" s="5">
        <v>147</v>
      </c>
      <c r="C18" s="5">
        <v>9</v>
      </c>
      <c r="D18" s="5">
        <v>60</v>
      </c>
      <c r="E18" s="5">
        <v>36</v>
      </c>
      <c r="F18" s="5">
        <v>29</v>
      </c>
      <c r="G18" s="5">
        <v>11</v>
      </c>
      <c r="H18" s="3">
        <f>B18-SUM(C18:G18)</f>
        <v>2</v>
      </c>
      <c r="J18" s="4">
        <v>147</v>
      </c>
      <c r="K18" s="5">
        <v>5</v>
      </c>
      <c r="L18" s="5">
        <v>37</v>
      </c>
      <c r="M18" s="5">
        <v>25</v>
      </c>
      <c r="N18" s="5">
        <v>22</v>
      </c>
      <c r="O18" s="5">
        <v>55</v>
      </c>
      <c r="P18" s="3">
        <f>J18-SUM(K18:O18)</f>
        <v>3</v>
      </c>
    </row>
    <row r="19" spans="1:16" s="20" customFormat="1" x14ac:dyDescent="0.15">
      <c r="A19" s="21" t="s">
        <v>4</v>
      </c>
      <c r="B19" s="18"/>
      <c r="C19" s="18">
        <f>C18/B18</f>
        <v>6.1224489795918366E-2</v>
      </c>
      <c r="D19" s="18">
        <f>D18/B18</f>
        <v>0.40816326530612246</v>
      </c>
      <c r="E19" s="18">
        <f>E18/B18</f>
        <v>0.24489795918367346</v>
      </c>
      <c r="F19" s="18">
        <f>F18/B18</f>
        <v>0.19727891156462585</v>
      </c>
      <c r="G19" s="18">
        <f>G18/B18</f>
        <v>7.4829931972789115E-2</v>
      </c>
      <c r="H19" s="19">
        <f>H18/B18</f>
        <v>1.3605442176870748E-2</v>
      </c>
      <c r="J19" s="21"/>
      <c r="K19" s="18">
        <f>K18/J18</f>
        <v>3.4013605442176874E-2</v>
      </c>
      <c r="L19" s="18">
        <f>L18/J18</f>
        <v>0.25170068027210885</v>
      </c>
      <c r="M19" s="18">
        <f>M18/J18</f>
        <v>0.17006802721088435</v>
      </c>
      <c r="N19" s="18">
        <f>N18/J18</f>
        <v>0.14965986394557823</v>
      </c>
      <c r="O19" s="18">
        <f>O18/J18</f>
        <v>0.37414965986394561</v>
      </c>
      <c r="P19" s="19">
        <f>P18/J18</f>
        <v>2.0408163265306121E-2</v>
      </c>
    </row>
    <row r="20" spans="1:16" x14ac:dyDescent="0.15">
      <c r="A20" s="4" t="s">
        <v>26</v>
      </c>
      <c r="B20" s="5">
        <v>103</v>
      </c>
      <c r="C20" s="5">
        <v>3</v>
      </c>
      <c r="D20" s="5">
        <v>28</v>
      </c>
      <c r="E20" s="5">
        <v>33</v>
      </c>
      <c r="F20" s="5">
        <v>28</v>
      </c>
      <c r="G20" s="5">
        <v>11</v>
      </c>
      <c r="H20" s="3">
        <f>B20-SUM(C20:G20)</f>
        <v>0</v>
      </c>
      <c r="J20" s="4">
        <v>103</v>
      </c>
      <c r="K20" s="5">
        <v>4</v>
      </c>
      <c r="L20" s="5">
        <v>24</v>
      </c>
      <c r="M20" s="5">
        <v>31</v>
      </c>
      <c r="N20" s="5">
        <v>25</v>
      </c>
      <c r="O20" s="5">
        <v>17</v>
      </c>
      <c r="P20" s="3">
        <f>J20-SUM(K20:O20)</f>
        <v>2</v>
      </c>
    </row>
    <row r="21" spans="1:16" s="20" customFormat="1" x14ac:dyDescent="0.15">
      <c r="A21" s="21" t="s">
        <v>4</v>
      </c>
      <c r="B21" s="18"/>
      <c r="C21" s="18">
        <f>C20/B20</f>
        <v>2.9126213592233011E-2</v>
      </c>
      <c r="D21" s="18">
        <f>D20/B20</f>
        <v>0.27184466019417475</v>
      </c>
      <c r="E21" s="18">
        <f>E20/B20</f>
        <v>0.32038834951456313</v>
      </c>
      <c r="F21" s="18">
        <f>F20/B20</f>
        <v>0.27184466019417475</v>
      </c>
      <c r="G21" s="18">
        <f>G20/B20</f>
        <v>0.10679611650485436</v>
      </c>
      <c r="H21" s="19">
        <f>H20/B20</f>
        <v>0</v>
      </c>
      <c r="J21" s="21"/>
      <c r="K21" s="18">
        <f>K20/J20</f>
        <v>3.8834951456310676E-2</v>
      </c>
      <c r="L21" s="18">
        <f>L20/J20</f>
        <v>0.23300970873786409</v>
      </c>
      <c r="M21" s="18">
        <f>M20/J20</f>
        <v>0.30097087378640774</v>
      </c>
      <c r="N21" s="18">
        <f>N20/J20</f>
        <v>0.24271844660194175</v>
      </c>
      <c r="O21" s="18">
        <f>O20/J20</f>
        <v>0.1650485436893204</v>
      </c>
      <c r="P21" s="19">
        <f>P20/J20</f>
        <v>1.9417475728155338E-2</v>
      </c>
    </row>
    <row r="22" spans="1:16" x14ac:dyDescent="0.15">
      <c r="A22" s="4" t="s">
        <v>27</v>
      </c>
      <c r="B22" s="5">
        <v>74</v>
      </c>
      <c r="C22" s="5">
        <v>4</v>
      </c>
      <c r="D22" s="5">
        <v>29</v>
      </c>
      <c r="E22" s="5">
        <v>14</v>
      </c>
      <c r="F22" s="5">
        <v>18</v>
      </c>
      <c r="G22" s="5">
        <v>5</v>
      </c>
      <c r="H22" s="3">
        <f>B22-SUM(C22:G22)</f>
        <v>4</v>
      </c>
      <c r="J22" s="4">
        <v>74</v>
      </c>
      <c r="K22" s="36" t="s">
        <v>369</v>
      </c>
      <c r="L22" s="5">
        <v>23</v>
      </c>
      <c r="M22" s="5">
        <v>22</v>
      </c>
      <c r="N22" s="5">
        <v>9</v>
      </c>
      <c r="O22" s="5">
        <v>16</v>
      </c>
      <c r="P22" s="3">
        <f>J22-SUM(K22:O22)</f>
        <v>4</v>
      </c>
    </row>
    <row r="23" spans="1:16" s="20" customFormat="1" x14ac:dyDescent="0.15">
      <c r="A23" s="21" t="s">
        <v>4</v>
      </c>
      <c r="B23" s="18"/>
      <c r="C23" s="18">
        <f>C22/B22</f>
        <v>5.4054054054054057E-2</v>
      </c>
      <c r="D23" s="18">
        <f>D22/B22</f>
        <v>0.39189189189189189</v>
      </c>
      <c r="E23" s="18">
        <f>E22/B22</f>
        <v>0.1891891891891892</v>
      </c>
      <c r="F23" s="18">
        <f>F22/B22</f>
        <v>0.24324324324324326</v>
      </c>
      <c r="G23" s="18">
        <f>G22/B22</f>
        <v>6.7567567567567571E-2</v>
      </c>
      <c r="H23" s="19">
        <f>H22/B22</f>
        <v>5.4054054054054057E-2</v>
      </c>
      <c r="J23" s="21"/>
      <c r="K23" s="37" t="s">
        <v>369</v>
      </c>
      <c r="L23" s="18">
        <f>L22/J22</f>
        <v>0.3108108108108108</v>
      </c>
      <c r="M23" s="18">
        <f>M22/J22</f>
        <v>0.29729729729729731</v>
      </c>
      <c r="N23" s="18">
        <f>N22/J22</f>
        <v>0.12162162162162163</v>
      </c>
      <c r="O23" s="18">
        <f>O22/J22</f>
        <v>0.21621621621621623</v>
      </c>
      <c r="P23" s="19">
        <f>P22/J22</f>
        <v>5.4054054054054057E-2</v>
      </c>
    </row>
    <row r="24" spans="1:16" x14ac:dyDescent="0.15">
      <c r="A24" s="4" t="s">
        <v>28</v>
      </c>
      <c r="B24" s="5">
        <v>111</v>
      </c>
      <c r="C24" s="5">
        <v>2</v>
      </c>
      <c r="D24" s="5">
        <v>25</v>
      </c>
      <c r="E24" s="5">
        <v>39</v>
      </c>
      <c r="F24" s="5">
        <v>32</v>
      </c>
      <c r="G24" s="5">
        <v>10</v>
      </c>
      <c r="H24" s="3">
        <f>B24-SUM(C24:G24)</f>
        <v>3</v>
      </c>
      <c r="J24" s="4">
        <v>111</v>
      </c>
      <c r="K24" s="5">
        <v>1</v>
      </c>
      <c r="L24" s="5">
        <v>23</v>
      </c>
      <c r="M24" s="5">
        <v>41</v>
      </c>
      <c r="N24" s="5">
        <v>17</v>
      </c>
      <c r="O24" s="5">
        <v>25</v>
      </c>
      <c r="P24" s="3">
        <f>J24-SUM(K24:O24)</f>
        <v>4</v>
      </c>
    </row>
    <row r="25" spans="1:16" s="20" customFormat="1" x14ac:dyDescent="0.15">
      <c r="A25" s="21" t="s">
        <v>4</v>
      </c>
      <c r="B25" s="18"/>
      <c r="C25" s="18">
        <f>C24/B24</f>
        <v>1.8018018018018018E-2</v>
      </c>
      <c r="D25" s="18">
        <f>D24/B24</f>
        <v>0.22522522522522523</v>
      </c>
      <c r="E25" s="18">
        <f>E24/B24</f>
        <v>0.35135135135135137</v>
      </c>
      <c r="F25" s="18">
        <f>F24/B24</f>
        <v>0.28828828828828829</v>
      </c>
      <c r="G25" s="18">
        <f>G24/B24</f>
        <v>9.0090090090090086E-2</v>
      </c>
      <c r="H25" s="19">
        <f>H24/B24</f>
        <v>2.7027027027027029E-2</v>
      </c>
      <c r="J25" s="21"/>
      <c r="K25" s="18">
        <f>K24/J24</f>
        <v>9.0090090090090089E-3</v>
      </c>
      <c r="L25" s="18">
        <f>L24/J24</f>
        <v>0.2072072072072072</v>
      </c>
      <c r="M25" s="18">
        <f>M24/J24</f>
        <v>0.36936936936936937</v>
      </c>
      <c r="N25" s="18">
        <f>N24/J24</f>
        <v>0.15315315315315314</v>
      </c>
      <c r="O25" s="18">
        <f>O24/J24</f>
        <v>0.22522522522522523</v>
      </c>
      <c r="P25" s="19">
        <f>P24/J24</f>
        <v>3.6036036036036036E-2</v>
      </c>
    </row>
    <row r="26" spans="1:16" x14ac:dyDescent="0.15">
      <c r="A26" s="4" t="s">
        <v>29</v>
      </c>
      <c r="B26" s="5">
        <v>55</v>
      </c>
      <c r="C26" s="5">
        <v>7</v>
      </c>
      <c r="D26" s="5">
        <v>19</v>
      </c>
      <c r="E26" s="5">
        <v>18</v>
      </c>
      <c r="F26" s="5">
        <v>1</v>
      </c>
      <c r="G26" s="5">
        <v>9</v>
      </c>
      <c r="H26" s="3">
        <f>B26-SUM(C26:G26)</f>
        <v>1</v>
      </c>
      <c r="J26" s="4">
        <v>55</v>
      </c>
      <c r="K26" s="5">
        <v>1</v>
      </c>
      <c r="L26" s="5">
        <v>15</v>
      </c>
      <c r="M26" s="5">
        <v>5</v>
      </c>
      <c r="N26" s="5">
        <v>1</v>
      </c>
      <c r="O26" s="5">
        <v>32</v>
      </c>
      <c r="P26" s="3">
        <f>J26-SUM(K26:O26)</f>
        <v>1</v>
      </c>
    </row>
    <row r="27" spans="1:16" s="20" customFormat="1" x14ac:dyDescent="0.15">
      <c r="A27" s="23" t="s">
        <v>4</v>
      </c>
      <c r="B27" s="24"/>
      <c r="C27" s="24">
        <f>C26/B26</f>
        <v>0.12727272727272726</v>
      </c>
      <c r="D27" s="24">
        <f>D26/B26</f>
        <v>0.34545454545454546</v>
      </c>
      <c r="E27" s="24">
        <f>E26/B26</f>
        <v>0.32727272727272727</v>
      </c>
      <c r="F27" s="24">
        <f>F26/B26</f>
        <v>1.8181818181818181E-2</v>
      </c>
      <c r="G27" s="24">
        <f>G26/B26</f>
        <v>0.16363636363636364</v>
      </c>
      <c r="H27" s="25">
        <f>H26/B26</f>
        <v>1.8181818181818181E-2</v>
      </c>
      <c r="J27" s="23"/>
      <c r="K27" s="24">
        <f>K26/J26</f>
        <v>1.8181818181818181E-2</v>
      </c>
      <c r="L27" s="24">
        <f>L26/J26</f>
        <v>0.27272727272727271</v>
      </c>
      <c r="M27" s="24">
        <f>M26/J26</f>
        <v>9.0909090909090912E-2</v>
      </c>
      <c r="N27" s="24">
        <f>N26/J26</f>
        <v>1.8181818181818181E-2</v>
      </c>
      <c r="O27" s="24">
        <f>O26/J26</f>
        <v>0.58181818181818179</v>
      </c>
      <c r="P27" s="25">
        <f>P26/J26</f>
        <v>1.8181818181818181E-2</v>
      </c>
    </row>
    <row r="28" spans="1:16" x14ac:dyDescent="0.15">
      <c r="A28" s="1" t="s">
        <v>212</v>
      </c>
    </row>
    <row r="29" spans="1:16" x14ac:dyDescent="0.15">
      <c r="A29" s="9" t="s">
        <v>30</v>
      </c>
      <c r="B29" s="10">
        <v>411</v>
      </c>
      <c r="C29" s="10">
        <v>19</v>
      </c>
      <c r="D29" s="10">
        <v>135</v>
      </c>
      <c r="E29" s="10">
        <v>117</v>
      </c>
      <c r="F29" s="10">
        <v>98</v>
      </c>
      <c r="G29" s="10">
        <v>32</v>
      </c>
      <c r="H29" s="11">
        <f>B29-SUM(C29:G29)</f>
        <v>10</v>
      </c>
      <c r="J29" s="9">
        <v>411</v>
      </c>
      <c r="K29" s="10">
        <v>10</v>
      </c>
      <c r="L29" s="10">
        <v>110</v>
      </c>
      <c r="M29" s="10">
        <v>105</v>
      </c>
      <c r="N29" s="10">
        <v>50</v>
      </c>
      <c r="O29" s="10">
        <v>124</v>
      </c>
      <c r="P29" s="11">
        <f>J29-SUM(K29:O29)</f>
        <v>12</v>
      </c>
    </row>
    <row r="30" spans="1:16" s="20" customFormat="1" x14ac:dyDescent="0.15">
      <c r="A30" s="21" t="s">
        <v>31</v>
      </c>
      <c r="B30" s="18"/>
      <c r="C30" s="30">
        <f>C29/B29</f>
        <v>4.6228710462287104E-2</v>
      </c>
      <c r="D30" s="30">
        <f>D29/B29</f>
        <v>0.32846715328467152</v>
      </c>
      <c r="E30" s="30">
        <f>E29/B29</f>
        <v>0.28467153284671531</v>
      </c>
      <c r="F30" s="30">
        <f>F29/B29</f>
        <v>0.23844282238442821</v>
      </c>
      <c r="G30" s="30">
        <f>G29/B29</f>
        <v>7.785888077858881E-2</v>
      </c>
      <c r="H30" s="27">
        <f>H29/B29</f>
        <v>2.4330900243309004E-2</v>
      </c>
      <c r="J30" s="21"/>
      <c r="K30" s="30">
        <f>K29/J29</f>
        <v>2.4330900243309004E-2</v>
      </c>
      <c r="L30" s="30">
        <f>L29/J29</f>
        <v>0.26763990267639903</v>
      </c>
      <c r="M30" s="30">
        <f>M29/J29</f>
        <v>0.25547445255474455</v>
      </c>
      <c r="N30" s="30">
        <f>N29/J29</f>
        <v>0.12165450121654502</v>
      </c>
      <c r="O30" s="30">
        <f>O29/J29</f>
        <v>0.30170316301703165</v>
      </c>
      <c r="P30" s="27">
        <f>P29/J29</f>
        <v>2.9197080291970802E-2</v>
      </c>
    </row>
    <row r="31" spans="1:16" x14ac:dyDescent="0.15">
      <c r="A31" s="4" t="s">
        <v>32</v>
      </c>
      <c r="B31" s="5">
        <v>196</v>
      </c>
      <c r="C31" s="5">
        <v>20</v>
      </c>
      <c r="D31" s="5">
        <v>56</v>
      </c>
      <c r="E31" s="5">
        <v>68</v>
      </c>
      <c r="F31" s="5">
        <v>33</v>
      </c>
      <c r="G31" s="5">
        <v>13</v>
      </c>
      <c r="H31" s="3">
        <f>B31-SUM(C31:G31)</f>
        <v>6</v>
      </c>
      <c r="J31" s="4">
        <v>196</v>
      </c>
      <c r="K31" s="5">
        <v>8</v>
      </c>
      <c r="L31" s="5">
        <v>54</v>
      </c>
      <c r="M31" s="5">
        <v>60</v>
      </c>
      <c r="N31" s="5">
        <v>23</v>
      </c>
      <c r="O31" s="5">
        <v>43</v>
      </c>
      <c r="P31" s="3">
        <f>J31-SUM(K31:O31)</f>
        <v>8</v>
      </c>
    </row>
    <row r="32" spans="1:16" s="20" customFormat="1" x14ac:dyDescent="0.15">
      <c r="A32" s="21" t="s">
        <v>33</v>
      </c>
      <c r="B32" s="18"/>
      <c r="C32" s="18">
        <f>C31/B31</f>
        <v>0.10204081632653061</v>
      </c>
      <c r="D32" s="18">
        <f>D31/B31</f>
        <v>0.2857142857142857</v>
      </c>
      <c r="E32" s="18">
        <f>E31/B31</f>
        <v>0.34693877551020408</v>
      </c>
      <c r="F32" s="18">
        <f>F31/B31</f>
        <v>0.1683673469387755</v>
      </c>
      <c r="G32" s="18">
        <f>G31/B31</f>
        <v>6.6326530612244902E-2</v>
      </c>
      <c r="H32" s="19">
        <f>H31/B31</f>
        <v>3.0612244897959183E-2</v>
      </c>
      <c r="J32" s="21"/>
      <c r="K32" s="18">
        <f>K31/J31</f>
        <v>4.0816326530612242E-2</v>
      </c>
      <c r="L32" s="18">
        <f>L31/J31</f>
        <v>0.27551020408163263</v>
      </c>
      <c r="M32" s="18">
        <f>M31/J31</f>
        <v>0.30612244897959184</v>
      </c>
      <c r="N32" s="18">
        <f>N31/J31</f>
        <v>0.11734693877551021</v>
      </c>
      <c r="O32" s="18">
        <f>O31/J31</f>
        <v>0.21938775510204081</v>
      </c>
      <c r="P32" s="19">
        <f>P31/J31</f>
        <v>4.0816326530612242E-2</v>
      </c>
    </row>
    <row r="33" spans="1:16" x14ac:dyDescent="0.15">
      <c r="A33" s="4" t="s">
        <v>34</v>
      </c>
      <c r="B33" s="5">
        <v>556</v>
      </c>
      <c r="C33" s="5">
        <v>51</v>
      </c>
      <c r="D33" s="5">
        <v>209</v>
      </c>
      <c r="E33" s="5">
        <v>131</v>
      </c>
      <c r="F33" s="5">
        <v>97</v>
      </c>
      <c r="G33" s="5">
        <v>54</v>
      </c>
      <c r="H33" s="3">
        <f>B33-SUM(C33:G33)</f>
        <v>14</v>
      </c>
      <c r="J33" s="4">
        <v>556</v>
      </c>
      <c r="K33" s="5">
        <v>13</v>
      </c>
      <c r="L33" s="5">
        <v>159</v>
      </c>
      <c r="M33" s="5">
        <v>124</v>
      </c>
      <c r="N33" s="5">
        <v>48</v>
      </c>
      <c r="O33" s="5">
        <v>193</v>
      </c>
      <c r="P33" s="3">
        <f>J33-SUM(K33:O33)</f>
        <v>19</v>
      </c>
    </row>
    <row r="34" spans="1:16" s="20" customFormat="1" x14ac:dyDescent="0.15">
      <c r="A34" s="23" t="s">
        <v>35</v>
      </c>
      <c r="B34" s="24"/>
      <c r="C34" s="24">
        <f>C33/B33</f>
        <v>9.172661870503597E-2</v>
      </c>
      <c r="D34" s="24">
        <f>D33/B33</f>
        <v>0.37589928057553956</v>
      </c>
      <c r="E34" s="24">
        <f>E33/B33</f>
        <v>0.23561151079136691</v>
      </c>
      <c r="F34" s="24">
        <f>F33/B33</f>
        <v>0.17446043165467626</v>
      </c>
      <c r="G34" s="24">
        <f>G33/B33</f>
        <v>9.7122302158273388E-2</v>
      </c>
      <c r="H34" s="25">
        <f>H33/B33</f>
        <v>2.5179856115107913E-2</v>
      </c>
      <c r="J34" s="23"/>
      <c r="K34" s="24">
        <f>K33/J33</f>
        <v>2.3381294964028777E-2</v>
      </c>
      <c r="L34" s="24">
        <f>L33/J33</f>
        <v>0.28597122302158273</v>
      </c>
      <c r="M34" s="24">
        <f>M33/J33</f>
        <v>0.22302158273381295</v>
      </c>
      <c r="N34" s="24">
        <f>N33/J33</f>
        <v>8.6330935251798566E-2</v>
      </c>
      <c r="O34" s="24">
        <f>O33/J33</f>
        <v>0.34712230215827339</v>
      </c>
      <c r="P34" s="25">
        <f>P33/J33</f>
        <v>3.41726618705036E-2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153</v>
      </c>
      <c r="J2" s="1" t="s">
        <v>352</v>
      </c>
    </row>
    <row r="3" spans="1:16" x14ac:dyDescent="0.15">
      <c r="J3" s="1" t="s">
        <v>353</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24</v>
      </c>
      <c r="D6" s="5">
        <v>266</v>
      </c>
      <c r="E6" s="5">
        <v>330</v>
      </c>
      <c r="F6" s="5">
        <v>211</v>
      </c>
      <c r="G6" s="5">
        <v>306</v>
      </c>
      <c r="H6" s="3">
        <f>B6-SUM(C6:G6)</f>
        <v>33</v>
      </c>
      <c r="J6" s="4">
        <v>1170</v>
      </c>
      <c r="K6" s="5">
        <v>35</v>
      </c>
      <c r="L6" s="5">
        <v>477</v>
      </c>
      <c r="M6" s="5">
        <v>305</v>
      </c>
      <c r="N6" s="5">
        <v>139</v>
      </c>
      <c r="O6" s="5">
        <v>179</v>
      </c>
      <c r="P6" s="3">
        <f>J6-SUM(K6:O6)</f>
        <v>35</v>
      </c>
    </row>
    <row r="7" spans="1:16" s="20" customFormat="1" x14ac:dyDescent="0.15">
      <c r="A7" s="21" t="s">
        <v>4</v>
      </c>
      <c r="B7" s="18"/>
      <c r="C7" s="18">
        <f>C6/B6</f>
        <v>2.0512820512820513E-2</v>
      </c>
      <c r="D7" s="18">
        <f>D6/B6</f>
        <v>0.22735042735042735</v>
      </c>
      <c r="E7" s="18">
        <f>E6/B6</f>
        <v>0.28205128205128205</v>
      </c>
      <c r="F7" s="18">
        <f>F6/B6</f>
        <v>0.18034188034188034</v>
      </c>
      <c r="G7" s="18">
        <f>G6/B6</f>
        <v>0.26153846153846155</v>
      </c>
      <c r="H7" s="19">
        <f>H6/B6</f>
        <v>2.8205128205128206E-2</v>
      </c>
      <c r="J7" s="21"/>
      <c r="K7" s="18">
        <f>K6/J6</f>
        <v>2.9914529914529916E-2</v>
      </c>
      <c r="L7" s="18">
        <f>L6/J6</f>
        <v>0.40769230769230769</v>
      </c>
      <c r="M7" s="18">
        <f>M6/J6</f>
        <v>0.2606837606837607</v>
      </c>
      <c r="N7" s="18">
        <f>N6/J6</f>
        <v>0.1188034188034188</v>
      </c>
      <c r="O7" s="18">
        <f>O6/J6</f>
        <v>0.152991452991453</v>
      </c>
      <c r="P7" s="19">
        <f>P6/J6</f>
        <v>2.9914529914529916E-2</v>
      </c>
    </row>
    <row r="8" spans="1:16" x14ac:dyDescent="0.15">
      <c r="A8" s="4" t="s">
        <v>20</v>
      </c>
      <c r="B8" s="5">
        <v>200</v>
      </c>
      <c r="C8" s="5">
        <v>5</v>
      </c>
      <c r="D8" s="5">
        <v>54</v>
      </c>
      <c r="E8" s="5">
        <v>49</v>
      </c>
      <c r="F8" s="5">
        <v>37</v>
      </c>
      <c r="G8" s="5">
        <v>48</v>
      </c>
      <c r="H8" s="3">
        <f>B8-SUM(C8:G8)</f>
        <v>7</v>
      </c>
      <c r="J8" s="4">
        <v>200</v>
      </c>
      <c r="K8" s="5">
        <v>7</v>
      </c>
      <c r="L8" s="5">
        <v>77</v>
      </c>
      <c r="M8" s="5">
        <v>50</v>
      </c>
      <c r="N8" s="5">
        <v>24</v>
      </c>
      <c r="O8" s="5">
        <v>35</v>
      </c>
      <c r="P8" s="3">
        <f>J8-SUM(K8:O8)</f>
        <v>7</v>
      </c>
    </row>
    <row r="9" spans="1:16" s="20" customFormat="1" x14ac:dyDescent="0.15">
      <c r="A9" s="21" t="s">
        <v>4</v>
      </c>
      <c r="B9" s="18"/>
      <c r="C9" s="18">
        <f>C8/B8</f>
        <v>2.5000000000000001E-2</v>
      </c>
      <c r="D9" s="18">
        <f>D8/B8</f>
        <v>0.27</v>
      </c>
      <c r="E9" s="18">
        <f>E8/B8</f>
        <v>0.245</v>
      </c>
      <c r="F9" s="18">
        <f>F8/B8</f>
        <v>0.185</v>
      </c>
      <c r="G9" s="18">
        <f>G8/B8</f>
        <v>0.24</v>
      </c>
      <c r="H9" s="19">
        <f>H8/B8</f>
        <v>3.5000000000000003E-2</v>
      </c>
      <c r="J9" s="21"/>
      <c r="K9" s="18">
        <f>K8/J8</f>
        <v>3.5000000000000003E-2</v>
      </c>
      <c r="L9" s="18">
        <f>L8/J8</f>
        <v>0.38500000000000001</v>
      </c>
      <c r="M9" s="18">
        <f>M8/J8</f>
        <v>0.25</v>
      </c>
      <c r="N9" s="18">
        <f>N8/J8</f>
        <v>0.12</v>
      </c>
      <c r="O9" s="18">
        <f>O8/J8</f>
        <v>0.17499999999999999</v>
      </c>
      <c r="P9" s="19">
        <f>P8/J8</f>
        <v>3.5000000000000003E-2</v>
      </c>
    </row>
    <row r="10" spans="1:16" x14ac:dyDescent="0.15">
      <c r="A10" s="4" t="s">
        <v>21</v>
      </c>
      <c r="B10" s="5">
        <v>208</v>
      </c>
      <c r="C10" s="5">
        <v>11</v>
      </c>
      <c r="D10" s="5">
        <v>39</v>
      </c>
      <c r="E10" s="5">
        <v>58</v>
      </c>
      <c r="F10" s="5">
        <v>43</v>
      </c>
      <c r="G10" s="5">
        <v>50</v>
      </c>
      <c r="H10" s="3">
        <f>B10-SUM(C10:G10)</f>
        <v>7</v>
      </c>
      <c r="J10" s="4">
        <v>208</v>
      </c>
      <c r="K10" s="5">
        <v>9</v>
      </c>
      <c r="L10" s="5">
        <v>92</v>
      </c>
      <c r="M10" s="5">
        <v>49</v>
      </c>
      <c r="N10" s="5">
        <v>22</v>
      </c>
      <c r="O10" s="5">
        <v>28</v>
      </c>
      <c r="P10" s="3">
        <f>J10-SUM(K10:O10)</f>
        <v>8</v>
      </c>
    </row>
    <row r="11" spans="1:16" s="20" customFormat="1" x14ac:dyDescent="0.15">
      <c r="A11" s="21" t="s">
        <v>4</v>
      </c>
      <c r="B11" s="18"/>
      <c r="C11" s="18">
        <f>C10/B10</f>
        <v>5.2884615384615384E-2</v>
      </c>
      <c r="D11" s="18">
        <f>D10/B10</f>
        <v>0.1875</v>
      </c>
      <c r="E11" s="18">
        <f>E10/B10</f>
        <v>0.27884615384615385</v>
      </c>
      <c r="F11" s="18">
        <f>F10/B10</f>
        <v>0.20673076923076922</v>
      </c>
      <c r="G11" s="18">
        <f>G10/B10</f>
        <v>0.24038461538461539</v>
      </c>
      <c r="H11" s="19">
        <f>H10/B10</f>
        <v>3.3653846153846152E-2</v>
      </c>
      <c r="J11" s="21"/>
      <c r="K11" s="18">
        <f>K10/J10</f>
        <v>4.3269230769230768E-2</v>
      </c>
      <c r="L11" s="18">
        <f>L10/J10</f>
        <v>0.44230769230769229</v>
      </c>
      <c r="M11" s="18">
        <f>M10/J10</f>
        <v>0.23557692307692307</v>
      </c>
      <c r="N11" s="18">
        <f>N10/J10</f>
        <v>0.10576923076923077</v>
      </c>
      <c r="O11" s="18">
        <f>O10/J10</f>
        <v>0.13461538461538461</v>
      </c>
      <c r="P11" s="19">
        <f>P10/J10</f>
        <v>3.8461538461538464E-2</v>
      </c>
    </row>
    <row r="12" spans="1:16" x14ac:dyDescent="0.15">
      <c r="A12" s="4" t="s">
        <v>22</v>
      </c>
      <c r="B12" s="5">
        <v>44</v>
      </c>
      <c r="C12" s="5">
        <v>1</v>
      </c>
      <c r="D12" s="5">
        <v>14</v>
      </c>
      <c r="E12" s="5">
        <v>10</v>
      </c>
      <c r="F12" s="5">
        <v>8</v>
      </c>
      <c r="G12" s="5">
        <v>10</v>
      </c>
      <c r="H12" s="3">
        <f>B12-SUM(C12:G12)</f>
        <v>1</v>
      </c>
      <c r="J12" s="4">
        <v>44</v>
      </c>
      <c r="K12" s="5">
        <v>2</v>
      </c>
      <c r="L12" s="5">
        <v>16</v>
      </c>
      <c r="M12" s="5">
        <v>20</v>
      </c>
      <c r="N12" s="5">
        <v>2</v>
      </c>
      <c r="O12" s="5">
        <v>3</v>
      </c>
      <c r="P12" s="3">
        <f>J12-SUM(K12:O12)</f>
        <v>1</v>
      </c>
    </row>
    <row r="13" spans="1:16" s="20" customFormat="1" x14ac:dyDescent="0.15">
      <c r="A13" s="21" t="s">
        <v>4</v>
      </c>
      <c r="B13" s="18"/>
      <c r="C13" s="18">
        <f>C12/B12</f>
        <v>2.2727272727272728E-2</v>
      </c>
      <c r="D13" s="18">
        <f>D12/B12</f>
        <v>0.31818181818181818</v>
      </c>
      <c r="E13" s="18">
        <f>E12/B12</f>
        <v>0.22727272727272727</v>
      </c>
      <c r="F13" s="18">
        <f>F12/B12</f>
        <v>0.18181818181818182</v>
      </c>
      <c r="G13" s="18">
        <f>G12/B12</f>
        <v>0.22727272727272727</v>
      </c>
      <c r="H13" s="19">
        <f>H12/B12</f>
        <v>2.2727272727272728E-2</v>
      </c>
      <c r="J13" s="21"/>
      <c r="K13" s="18">
        <f>K12/J12</f>
        <v>4.5454545454545456E-2</v>
      </c>
      <c r="L13" s="18">
        <f>L12/J12</f>
        <v>0.36363636363636365</v>
      </c>
      <c r="M13" s="18">
        <f>M12/J12</f>
        <v>0.45454545454545453</v>
      </c>
      <c r="N13" s="18">
        <f>N12/J12</f>
        <v>4.5454545454545456E-2</v>
      </c>
      <c r="O13" s="18">
        <f>O12/J12</f>
        <v>6.8181818181818177E-2</v>
      </c>
      <c r="P13" s="19">
        <f>P12/J12</f>
        <v>2.2727272727272728E-2</v>
      </c>
    </row>
    <row r="14" spans="1:16" x14ac:dyDescent="0.15">
      <c r="A14" s="4" t="s">
        <v>23</v>
      </c>
      <c r="B14" s="5">
        <v>172</v>
      </c>
      <c r="C14" s="5">
        <v>2</v>
      </c>
      <c r="D14" s="5">
        <v>48</v>
      </c>
      <c r="E14" s="5">
        <v>56</v>
      </c>
      <c r="F14" s="5">
        <v>22</v>
      </c>
      <c r="G14" s="5">
        <v>41</v>
      </c>
      <c r="H14" s="3">
        <f>B14-SUM(C14:G14)</f>
        <v>3</v>
      </c>
      <c r="J14" s="4">
        <v>172</v>
      </c>
      <c r="K14" s="5">
        <v>6</v>
      </c>
      <c r="L14" s="5">
        <v>77</v>
      </c>
      <c r="M14" s="5">
        <v>43</v>
      </c>
      <c r="N14" s="5">
        <v>19</v>
      </c>
      <c r="O14" s="5">
        <v>23</v>
      </c>
      <c r="P14" s="3">
        <f>J14-SUM(K14:O14)</f>
        <v>4</v>
      </c>
    </row>
    <row r="15" spans="1:16" s="20" customFormat="1" x14ac:dyDescent="0.15">
      <c r="A15" s="21" t="s">
        <v>4</v>
      </c>
      <c r="B15" s="18"/>
      <c r="C15" s="18">
        <f>C14/B14</f>
        <v>1.1627906976744186E-2</v>
      </c>
      <c r="D15" s="18">
        <f>D14/B14</f>
        <v>0.27906976744186046</v>
      </c>
      <c r="E15" s="18">
        <f>E14/B14</f>
        <v>0.32558139534883723</v>
      </c>
      <c r="F15" s="18">
        <f>F14/B14</f>
        <v>0.12790697674418605</v>
      </c>
      <c r="G15" s="18">
        <f>G14/B14</f>
        <v>0.23837209302325582</v>
      </c>
      <c r="H15" s="19">
        <f>H14/B14</f>
        <v>1.7441860465116279E-2</v>
      </c>
      <c r="J15" s="21"/>
      <c r="K15" s="18">
        <f>K14/J14</f>
        <v>3.4883720930232558E-2</v>
      </c>
      <c r="L15" s="18">
        <f>L14/J14</f>
        <v>0.44767441860465118</v>
      </c>
      <c r="M15" s="18">
        <f>M14/J14</f>
        <v>0.25</v>
      </c>
      <c r="N15" s="18">
        <f>N14/J14</f>
        <v>0.11046511627906977</v>
      </c>
      <c r="O15" s="18">
        <f>O14/J14</f>
        <v>0.13372093023255813</v>
      </c>
      <c r="P15" s="19">
        <f>P14/J14</f>
        <v>2.3255813953488372E-2</v>
      </c>
    </row>
    <row r="16" spans="1:16" x14ac:dyDescent="0.15">
      <c r="A16" s="4" t="s">
        <v>24</v>
      </c>
      <c r="B16" s="5">
        <v>42</v>
      </c>
      <c r="C16" s="5">
        <v>1</v>
      </c>
      <c r="D16" s="5">
        <v>10</v>
      </c>
      <c r="E16" s="5">
        <v>15</v>
      </c>
      <c r="F16" s="5">
        <v>7</v>
      </c>
      <c r="G16" s="5">
        <v>7</v>
      </c>
      <c r="H16" s="3">
        <f>B16-SUM(C16:G16)</f>
        <v>2</v>
      </c>
      <c r="J16" s="4">
        <v>42</v>
      </c>
      <c r="K16" s="36" t="s">
        <v>369</v>
      </c>
      <c r="L16" s="5">
        <v>15</v>
      </c>
      <c r="M16" s="5">
        <v>14</v>
      </c>
      <c r="N16" s="5">
        <v>5</v>
      </c>
      <c r="O16" s="5">
        <v>5</v>
      </c>
      <c r="P16" s="3">
        <f>J16-SUM(K16:O16)</f>
        <v>3</v>
      </c>
    </row>
    <row r="17" spans="1:16" s="20" customFormat="1" x14ac:dyDescent="0.15">
      <c r="A17" s="21" t="s">
        <v>4</v>
      </c>
      <c r="B17" s="18"/>
      <c r="C17" s="18">
        <f>C16/B16</f>
        <v>2.3809523809523808E-2</v>
      </c>
      <c r="D17" s="18">
        <f>D16/B16</f>
        <v>0.23809523809523808</v>
      </c>
      <c r="E17" s="18">
        <f>E16/B16</f>
        <v>0.35714285714285715</v>
      </c>
      <c r="F17" s="18">
        <f>F16/B16</f>
        <v>0.16666666666666666</v>
      </c>
      <c r="G17" s="18">
        <f>G16/B16</f>
        <v>0.16666666666666666</v>
      </c>
      <c r="H17" s="19">
        <f>H16/B16</f>
        <v>4.7619047619047616E-2</v>
      </c>
      <c r="J17" s="21"/>
      <c r="K17" s="37" t="s">
        <v>369</v>
      </c>
      <c r="L17" s="18">
        <f>L16/J16</f>
        <v>0.35714285714285715</v>
      </c>
      <c r="M17" s="18">
        <f>M16/J16</f>
        <v>0.33333333333333331</v>
      </c>
      <c r="N17" s="18">
        <f>N16/J16</f>
        <v>0.11904761904761904</v>
      </c>
      <c r="O17" s="18">
        <f>O16/J16</f>
        <v>0.11904761904761904</v>
      </c>
      <c r="P17" s="19">
        <f>P16/J16</f>
        <v>7.1428571428571425E-2</v>
      </c>
    </row>
    <row r="18" spans="1:16" x14ac:dyDescent="0.15">
      <c r="A18" s="4" t="s">
        <v>25</v>
      </c>
      <c r="B18" s="5">
        <v>147</v>
      </c>
      <c r="C18" s="5">
        <v>2</v>
      </c>
      <c r="D18" s="5">
        <v>39</v>
      </c>
      <c r="E18" s="5">
        <v>41</v>
      </c>
      <c r="F18" s="5">
        <v>30</v>
      </c>
      <c r="G18" s="5">
        <v>33</v>
      </c>
      <c r="H18" s="3">
        <f>B18-SUM(C18:G18)</f>
        <v>2</v>
      </c>
      <c r="J18" s="4">
        <v>147</v>
      </c>
      <c r="K18" s="5">
        <v>3</v>
      </c>
      <c r="L18" s="5">
        <v>55</v>
      </c>
      <c r="M18" s="5">
        <v>39</v>
      </c>
      <c r="N18" s="5">
        <v>25</v>
      </c>
      <c r="O18" s="5">
        <v>22</v>
      </c>
      <c r="P18" s="3">
        <f>J18-SUM(K18:O18)</f>
        <v>3</v>
      </c>
    </row>
    <row r="19" spans="1:16" s="20" customFormat="1" x14ac:dyDescent="0.15">
      <c r="A19" s="21" t="s">
        <v>4</v>
      </c>
      <c r="B19" s="18"/>
      <c r="C19" s="18">
        <f>C18/B18</f>
        <v>1.3605442176870748E-2</v>
      </c>
      <c r="D19" s="18">
        <f>D18/B18</f>
        <v>0.26530612244897961</v>
      </c>
      <c r="E19" s="18">
        <f>E18/B18</f>
        <v>0.27891156462585032</v>
      </c>
      <c r="F19" s="18">
        <f>F18/B18</f>
        <v>0.20408163265306123</v>
      </c>
      <c r="G19" s="18">
        <f>G18/B18</f>
        <v>0.22448979591836735</v>
      </c>
      <c r="H19" s="19">
        <f>H18/B18</f>
        <v>1.3605442176870748E-2</v>
      </c>
      <c r="J19" s="21"/>
      <c r="K19" s="18">
        <f>K18/J18</f>
        <v>2.0408163265306121E-2</v>
      </c>
      <c r="L19" s="18">
        <f>L18/J18</f>
        <v>0.37414965986394561</v>
      </c>
      <c r="M19" s="18">
        <f>M18/J18</f>
        <v>0.26530612244897961</v>
      </c>
      <c r="N19" s="18">
        <f>N18/J18</f>
        <v>0.17006802721088435</v>
      </c>
      <c r="O19" s="18">
        <f>O18/J18</f>
        <v>0.14965986394557823</v>
      </c>
      <c r="P19" s="19">
        <f>P18/J18</f>
        <v>2.0408163265306121E-2</v>
      </c>
    </row>
    <row r="20" spans="1:16" x14ac:dyDescent="0.15">
      <c r="A20" s="4" t="s">
        <v>26</v>
      </c>
      <c r="B20" s="5">
        <v>103</v>
      </c>
      <c r="C20" s="36" t="s">
        <v>369</v>
      </c>
      <c r="D20" s="5">
        <v>21</v>
      </c>
      <c r="E20" s="5">
        <v>28</v>
      </c>
      <c r="F20" s="5">
        <v>16</v>
      </c>
      <c r="G20" s="5">
        <v>37</v>
      </c>
      <c r="H20" s="3">
        <f>B20-SUM(C20:G20)</f>
        <v>1</v>
      </c>
      <c r="J20" s="4">
        <v>103</v>
      </c>
      <c r="K20" s="5">
        <v>5</v>
      </c>
      <c r="L20" s="5">
        <v>40</v>
      </c>
      <c r="M20" s="5">
        <v>27</v>
      </c>
      <c r="N20" s="5">
        <v>10</v>
      </c>
      <c r="O20" s="5">
        <v>21</v>
      </c>
      <c r="P20" s="3">
        <f>J20-SUM(K20:O20)</f>
        <v>0</v>
      </c>
    </row>
    <row r="21" spans="1:16" s="20" customFormat="1" x14ac:dyDescent="0.15">
      <c r="A21" s="21" t="s">
        <v>4</v>
      </c>
      <c r="B21" s="18"/>
      <c r="C21" s="37" t="s">
        <v>369</v>
      </c>
      <c r="D21" s="18">
        <f>D20/B20</f>
        <v>0.20388349514563106</v>
      </c>
      <c r="E21" s="18">
        <f>E20/B20</f>
        <v>0.27184466019417475</v>
      </c>
      <c r="F21" s="18">
        <f>F20/B20</f>
        <v>0.1553398058252427</v>
      </c>
      <c r="G21" s="18">
        <f>G20/B20</f>
        <v>0.35922330097087379</v>
      </c>
      <c r="H21" s="19">
        <f>H20/B20</f>
        <v>9.7087378640776691E-3</v>
      </c>
      <c r="J21" s="21"/>
      <c r="K21" s="18">
        <f>K20/J20</f>
        <v>4.8543689320388349E-2</v>
      </c>
      <c r="L21" s="18">
        <f>L20/J20</f>
        <v>0.38834951456310679</v>
      </c>
      <c r="M21" s="18">
        <f>M20/J20</f>
        <v>0.26213592233009708</v>
      </c>
      <c r="N21" s="18">
        <f>N20/J20</f>
        <v>9.7087378640776698E-2</v>
      </c>
      <c r="O21" s="18">
        <f>O20/J20</f>
        <v>0.20388349514563106</v>
      </c>
      <c r="P21" s="19">
        <f>P20/J20</f>
        <v>0</v>
      </c>
    </row>
    <row r="22" spans="1:16" x14ac:dyDescent="0.15">
      <c r="A22" s="4" t="s">
        <v>27</v>
      </c>
      <c r="B22" s="5">
        <v>74</v>
      </c>
      <c r="C22" s="5">
        <v>1</v>
      </c>
      <c r="D22" s="5">
        <v>14</v>
      </c>
      <c r="E22" s="5">
        <v>23</v>
      </c>
      <c r="F22" s="5">
        <v>14</v>
      </c>
      <c r="G22" s="5">
        <v>18</v>
      </c>
      <c r="H22" s="3">
        <f>B22-SUM(C22:G22)</f>
        <v>4</v>
      </c>
      <c r="J22" s="4">
        <v>74</v>
      </c>
      <c r="K22" s="36" t="s">
        <v>369</v>
      </c>
      <c r="L22" s="5">
        <v>34</v>
      </c>
      <c r="M22" s="5">
        <v>19</v>
      </c>
      <c r="N22" s="5">
        <v>6</v>
      </c>
      <c r="O22" s="5">
        <v>11</v>
      </c>
      <c r="P22" s="3">
        <f>J22-SUM(K22:O22)</f>
        <v>4</v>
      </c>
    </row>
    <row r="23" spans="1:16" s="20" customFormat="1" x14ac:dyDescent="0.15">
      <c r="A23" s="21" t="s">
        <v>4</v>
      </c>
      <c r="B23" s="18"/>
      <c r="C23" s="18">
        <f>C22/B22</f>
        <v>1.3513513513513514E-2</v>
      </c>
      <c r="D23" s="18">
        <f>D22/B22</f>
        <v>0.1891891891891892</v>
      </c>
      <c r="E23" s="18">
        <f>E22/B22</f>
        <v>0.3108108108108108</v>
      </c>
      <c r="F23" s="18">
        <f>F22/B22</f>
        <v>0.1891891891891892</v>
      </c>
      <c r="G23" s="18">
        <f>G22/B22</f>
        <v>0.24324324324324326</v>
      </c>
      <c r="H23" s="19">
        <f>H22/B22</f>
        <v>5.4054054054054057E-2</v>
      </c>
      <c r="J23" s="21"/>
      <c r="K23" s="37" t="s">
        <v>369</v>
      </c>
      <c r="L23" s="18">
        <f>L22/J22</f>
        <v>0.45945945945945948</v>
      </c>
      <c r="M23" s="18">
        <f>M22/J22</f>
        <v>0.25675675675675674</v>
      </c>
      <c r="N23" s="18">
        <f>N22/J22</f>
        <v>8.1081081081081086E-2</v>
      </c>
      <c r="O23" s="18">
        <f>O22/J22</f>
        <v>0.14864864864864866</v>
      </c>
      <c r="P23" s="19">
        <f>P22/J22</f>
        <v>5.4054054054054057E-2</v>
      </c>
    </row>
    <row r="24" spans="1:16" x14ac:dyDescent="0.15">
      <c r="A24" s="4" t="s">
        <v>28</v>
      </c>
      <c r="B24" s="5">
        <v>111</v>
      </c>
      <c r="C24" s="36" t="s">
        <v>369</v>
      </c>
      <c r="D24" s="5">
        <v>14</v>
      </c>
      <c r="E24" s="5">
        <v>38</v>
      </c>
      <c r="F24" s="5">
        <v>26</v>
      </c>
      <c r="G24" s="5">
        <v>29</v>
      </c>
      <c r="H24" s="3">
        <f>B24-SUM(C24:G24)</f>
        <v>4</v>
      </c>
      <c r="J24" s="4">
        <v>111</v>
      </c>
      <c r="K24" s="5">
        <v>1</v>
      </c>
      <c r="L24" s="5">
        <v>39</v>
      </c>
      <c r="M24" s="5">
        <v>37</v>
      </c>
      <c r="N24" s="5">
        <v>16</v>
      </c>
      <c r="O24" s="5">
        <v>15</v>
      </c>
      <c r="P24" s="3">
        <f>J24-SUM(K24:O24)</f>
        <v>3</v>
      </c>
    </row>
    <row r="25" spans="1:16" s="20" customFormat="1" x14ac:dyDescent="0.15">
      <c r="A25" s="21" t="s">
        <v>4</v>
      </c>
      <c r="B25" s="18"/>
      <c r="C25" s="37" t="s">
        <v>369</v>
      </c>
      <c r="D25" s="18">
        <f>D24/B24</f>
        <v>0.12612612612612611</v>
      </c>
      <c r="E25" s="18">
        <f>E24/B24</f>
        <v>0.34234234234234234</v>
      </c>
      <c r="F25" s="18">
        <f>F24/B24</f>
        <v>0.23423423423423423</v>
      </c>
      <c r="G25" s="18">
        <f>G24/B24</f>
        <v>0.26126126126126126</v>
      </c>
      <c r="H25" s="19">
        <f>H24/B24</f>
        <v>3.6036036036036036E-2</v>
      </c>
      <c r="J25" s="21"/>
      <c r="K25" s="18">
        <f>K24/J24</f>
        <v>9.0090090090090089E-3</v>
      </c>
      <c r="L25" s="18">
        <f>L24/J24</f>
        <v>0.35135135135135137</v>
      </c>
      <c r="M25" s="18">
        <f>M24/J24</f>
        <v>0.33333333333333331</v>
      </c>
      <c r="N25" s="18">
        <f>N24/J24</f>
        <v>0.14414414414414414</v>
      </c>
      <c r="O25" s="18">
        <f>O24/J24</f>
        <v>0.13513513513513514</v>
      </c>
      <c r="P25" s="19">
        <f>P24/J24</f>
        <v>2.7027027027027029E-2</v>
      </c>
    </row>
    <row r="26" spans="1:16" x14ac:dyDescent="0.15">
      <c r="A26" s="4" t="s">
        <v>29</v>
      </c>
      <c r="B26" s="5">
        <v>55</v>
      </c>
      <c r="C26" s="5">
        <v>1</v>
      </c>
      <c r="D26" s="5">
        <v>9</v>
      </c>
      <c r="E26" s="5">
        <v>12</v>
      </c>
      <c r="F26" s="5">
        <v>6</v>
      </c>
      <c r="G26" s="5">
        <v>27</v>
      </c>
      <c r="H26" s="41" t="s">
        <v>369</v>
      </c>
      <c r="J26" s="4">
        <v>55</v>
      </c>
      <c r="K26" s="5">
        <v>2</v>
      </c>
      <c r="L26" s="5">
        <v>25</v>
      </c>
      <c r="M26" s="5">
        <v>6</v>
      </c>
      <c r="N26" s="5">
        <v>7</v>
      </c>
      <c r="O26" s="5">
        <v>15</v>
      </c>
      <c r="P26" s="41" t="s">
        <v>369</v>
      </c>
    </row>
    <row r="27" spans="1:16" s="20" customFormat="1" x14ac:dyDescent="0.15">
      <c r="A27" s="23" t="s">
        <v>4</v>
      </c>
      <c r="B27" s="24"/>
      <c r="C27" s="24">
        <f>C26/B26</f>
        <v>1.8181818181818181E-2</v>
      </c>
      <c r="D27" s="24">
        <f>D26/B26</f>
        <v>0.16363636363636364</v>
      </c>
      <c r="E27" s="24">
        <f>E26/B26</f>
        <v>0.21818181818181817</v>
      </c>
      <c r="F27" s="24">
        <f>F26/B26</f>
        <v>0.10909090909090909</v>
      </c>
      <c r="G27" s="24">
        <f>G26/B26</f>
        <v>0.49090909090909091</v>
      </c>
      <c r="H27" s="42" t="s">
        <v>369</v>
      </c>
      <c r="J27" s="23"/>
      <c r="K27" s="24">
        <f>K26/J26</f>
        <v>3.6363636363636362E-2</v>
      </c>
      <c r="L27" s="24">
        <f>L26/J26</f>
        <v>0.45454545454545453</v>
      </c>
      <c r="M27" s="24">
        <f>M26/J26</f>
        <v>0.10909090909090909</v>
      </c>
      <c r="N27" s="24">
        <f>N26/J26</f>
        <v>0.12727272727272726</v>
      </c>
      <c r="O27" s="24">
        <f>O26/J26</f>
        <v>0.27272727272727271</v>
      </c>
      <c r="P27" s="42" t="s">
        <v>369</v>
      </c>
    </row>
    <row r="28" spans="1:16" x14ac:dyDescent="0.15">
      <c r="A28" s="1" t="s">
        <v>212</v>
      </c>
    </row>
    <row r="29" spans="1:16" x14ac:dyDescent="0.15">
      <c r="A29" s="9" t="s">
        <v>30</v>
      </c>
      <c r="B29" s="10">
        <v>411</v>
      </c>
      <c r="C29" s="10">
        <v>8</v>
      </c>
      <c r="D29" s="10">
        <v>85</v>
      </c>
      <c r="E29" s="10">
        <v>129</v>
      </c>
      <c r="F29" s="10">
        <v>77</v>
      </c>
      <c r="G29" s="10">
        <v>102</v>
      </c>
      <c r="H29" s="11">
        <f>B29-SUM(C29:G29)</f>
        <v>10</v>
      </c>
      <c r="J29" s="9">
        <v>411</v>
      </c>
      <c r="K29" s="10">
        <v>11</v>
      </c>
      <c r="L29" s="10">
        <v>150</v>
      </c>
      <c r="M29" s="10">
        <v>122</v>
      </c>
      <c r="N29" s="10">
        <v>60</v>
      </c>
      <c r="O29" s="10">
        <v>59</v>
      </c>
      <c r="P29" s="11">
        <f>J29-SUM(K29:O29)</f>
        <v>9</v>
      </c>
    </row>
    <row r="30" spans="1:16" s="20" customFormat="1" x14ac:dyDescent="0.15">
      <c r="A30" s="21" t="s">
        <v>31</v>
      </c>
      <c r="B30" s="18"/>
      <c r="C30" s="30">
        <f>C29/B29</f>
        <v>1.9464720194647202E-2</v>
      </c>
      <c r="D30" s="30">
        <f>D29/B29</f>
        <v>0.20681265206812652</v>
      </c>
      <c r="E30" s="30">
        <f>E29/B29</f>
        <v>0.31386861313868614</v>
      </c>
      <c r="F30" s="30">
        <f>F29/B29</f>
        <v>0.18734793187347931</v>
      </c>
      <c r="G30" s="30">
        <f>G29/B29</f>
        <v>0.24817518248175183</v>
      </c>
      <c r="H30" s="27">
        <f>H29/B29</f>
        <v>2.4330900243309004E-2</v>
      </c>
      <c r="J30" s="21"/>
      <c r="K30" s="30">
        <f>K29/J29</f>
        <v>2.6763990267639901E-2</v>
      </c>
      <c r="L30" s="30">
        <f>L29/J29</f>
        <v>0.36496350364963503</v>
      </c>
      <c r="M30" s="30">
        <f>M29/J29</f>
        <v>0.29683698296836986</v>
      </c>
      <c r="N30" s="30">
        <f>N29/J29</f>
        <v>0.145985401459854</v>
      </c>
      <c r="O30" s="30">
        <f>O29/J29</f>
        <v>0.14355231143552311</v>
      </c>
      <c r="P30" s="27">
        <f>P29/J29</f>
        <v>2.1897810218978103E-2</v>
      </c>
    </row>
    <row r="31" spans="1:16" x14ac:dyDescent="0.15">
      <c r="A31" s="4" t="s">
        <v>32</v>
      </c>
      <c r="B31" s="5">
        <v>196</v>
      </c>
      <c r="C31" s="5">
        <v>5</v>
      </c>
      <c r="D31" s="5">
        <v>45</v>
      </c>
      <c r="E31" s="5">
        <v>59</v>
      </c>
      <c r="F31" s="5">
        <v>40</v>
      </c>
      <c r="G31" s="5">
        <v>40</v>
      </c>
      <c r="H31" s="3">
        <f>B31-SUM(C31:G31)</f>
        <v>7</v>
      </c>
      <c r="J31" s="4">
        <v>196</v>
      </c>
      <c r="K31" s="5">
        <v>7</v>
      </c>
      <c r="L31" s="5">
        <v>93</v>
      </c>
      <c r="M31" s="5">
        <v>52</v>
      </c>
      <c r="N31" s="5">
        <v>15</v>
      </c>
      <c r="O31" s="5">
        <v>23</v>
      </c>
      <c r="P31" s="3">
        <f>J31-SUM(K31:O31)</f>
        <v>6</v>
      </c>
    </row>
    <row r="32" spans="1:16" s="20" customFormat="1" x14ac:dyDescent="0.15">
      <c r="A32" s="21" t="s">
        <v>33</v>
      </c>
      <c r="B32" s="18"/>
      <c r="C32" s="18">
        <f>C31/B31</f>
        <v>2.5510204081632654E-2</v>
      </c>
      <c r="D32" s="18">
        <f>D31/B31</f>
        <v>0.22959183673469388</v>
      </c>
      <c r="E32" s="18">
        <f>E31/B31</f>
        <v>0.30102040816326531</v>
      </c>
      <c r="F32" s="18">
        <f>F31/B31</f>
        <v>0.20408163265306123</v>
      </c>
      <c r="G32" s="18">
        <f>G31/B31</f>
        <v>0.20408163265306123</v>
      </c>
      <c r="H32" s="19">
        <f>H31/B31</f>
        <v>3.5714285714285712E-2</v>
      </c>
      <c r="J32" s="21"/>
      <c r="K32" s="18">
        <f>K31/J31</f>
        <v>3.5714285714285712E-2</v>
      </c>
      <c r="L32" s="18">
        <f>L31/J31</f>
        <v>0.47448979591836737</v>
      </c>
      <c r="M32" s="18">
        <f>M31/J31</f>
        <v>0.26530612244897961</v>
      </c>
      <c r="N32" s="18">
        <f>N31/J31</f>
        <v>7.6530612244897961E-2</v>
      </c>
      <c r="O32" s="18">
        <f>O31/J31</f>
        <v>0.11734693877551021</v>
      </c>
      <c r="P32" s="19">
        <f>P31/J31</f>
        <v>3.0612244897959183E-2</v>
      </c>
    </row>
    <row r="33" spans="1:16" x14ac:dyDescent="0.15">
      <c r="A33" s="4" t="s">
        <v>34</v>
      </c>
      <c r="B33" s="5">
        <v>556</v>
      </c>
      <c r="C33" s="5">
        <v>11</v>
      </c>
      <c r="D33" s="5">
        <v>135</v>
      </c>
      <c r="E33" s="5">
        <v>142</v>
      </c>
      <c r="F33" s="5">
        <v>92</v>
      </c>
      <c r="G33" s="5">
        <v>162</v>
      </c>
      <c r="H33" s="3">
        <f>B33-SUM(C33:G33)</f>
        <v>14</v>
      </c>
      <c r="J33" s="4">
        <v>556</v>
      </c>
      <c r="K33" s="5">
        <v>17</v>
      </c>
      <c r="L33" s="5">
        <v>232</v>
      </c>
      <c r="M33" s="5">
        <v>129</v>
      </c>
      <c r="N33" s="5">
        <v>63</v>
      </c>
      <c r="O33" s="5">
        <v>97</v>
      </c>
      <c r="P33" s="3">
        <f>J33-SUM(K33:O33)</f>
        <v>18</v>
      </c>
    </row>
    <row r="34" spans="1:16" s="20" customFormat="1" x14ac:dyDescent="0.15">
      <c r="A34" s="23" t="s">
        <v>35</v>
      </c>
      <c r="B34" s="24"/>
      <c r="C34" s="24">
        <f>C33/B33</f>
        <v>1.9784172661870502E-2</v>
      </c>
      <c r="D34" s="24">
        <f>D33/B33</f>
        <v>0.24280575539568344</v>
      </c>
      <c r="E34" s="24">
        <f>E33/B33</f>
        <v>0.25539568345323743</v>
      </c>
      <c r="F34" s="24">
        <f>F33/B33</f>
        <v>0.16546762589928057</v>
      </c>
      <c r="G34" s="24">
        <f>G33/B33</f>
        <v>0.29136690647482016</v>
      </c>
      <c r="H34" s="25">
        <f>H33/B33</f>
        <v>2.5179856115107913E-2</v>
      </c>
      <c r="J34" s="23"/>
      <c r="K34" s="24">
        <f>K33/J33</f>
        <v>3.0575539568345324E-2</v>
      </c>
      <c r="L34" s="24">
        <f>L33/J33</f>
        <v>0.41726618705035973</v>
      </c>
      <c r="M34" s="24">
        <f>M33/J33</f>
        <v>0.23201438848920863</v>
      </c>
      <c r="N34" s="24">
        <f>N33/J33</f>
        <v>0.11330935251798561</v>
      </c>
      <c r="O34" s="24">
        <f>O33/J33</f>
        <v>0.17446043165467626</v>
      </c>
      <c r="P34" s="25">
        <f>P33/J33</f>
        <v>3.237410071942446E-2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view="pageBreakPreview" topLeftCell="A10"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9" x14ac:dyDescent="0.15">
      <c r="A1" s="1" t="s">
        <v>36</v>
      </c>
      <c r="H1" s="1" t="s">
        <v>3</v>
      </c>
    </row>
    <row r="2" spans="1:19" x14ac:dyDescent="0.15">
      <c r="A2" s="1" t="s">
        <v>3</v>
      </c>
    </row>
    <row r="3" spans="1:19" s="2" customFormat="1" ht="127.5" customHeight="1" x14ac:dyDescent="0.15">
      <c r="A3" s="6" t="s">
        <v>4</v>
      </c>
      <c r="B3" s="7" t="s">
        <v>5</v>
      </c>
      <c r="C3" s="7" t="s">
        <v>37</v>
      </c>
      <c r="D3" s="7" t="s">
        <v>38</v>
      </c>
      <c r="E3" s="7" t="s">
        <v>39</v>
      </c>
      <c r="F3" s="8" t="s">
        <v>9</v>
      </c>
      <c r="H3" s="6" t="s">
        <v>5</v>
      </c>
      <c r="I3" s="7" t="s">
        <v>40</v>
      </c>
      <c r="J3" s="7" t="s">
        <v>41</v>
      </c>
      <c r="K3" s="7" t="s">
        <v>42</v>
      </c>
      <c r="L3" s="7" t="s">
        <v>43</v>
      </c>
      <c r="M3" s="7" t="s">
        <v>44</v>
      </c>
      <c r="N3" s="7" t="s">
        <v>45</v>
      </c>
      <c r="O3" s="7" t="s">
        <v>46</v>
      </c>
      <c r="P3" s="7" t="s">
        <v>47</v>
      </c>
      <c r="Q3" s="7" t="s">
        <v>48</v>
      </c>
      <c r="R3" s="7" t="s">
        <v>49</v>
      </c>
      <c r="S3" s="8" t="s">
        <v>9</v>
      </c>
    </row>
    <row r="4" spans="1:19" x14ac:dyDescent="0.15">
      <c r="A4" s="4" t="s">
        <v>19</v>
      </c>
      <c r="B4" s="5">
        <v>1170</v>
      </c>
      <c r="C4" s="5">
        <f>'1'!N4+'1'!O4+'1'!P4</f>
        <v>308</v>
      </c>
      <c r="D4" s="5">
        <f>'1'!Q4+'1'!R4</f>
        <v>341</v>
      </c>
      <c r="E4" s="5">
        <f>'1'!S4+'1'!T4</f>
        <v>506</v>
      </c>
      <c r="F4" s="3">
        <f>B4-C4-D4-E4</f>
        <v>15</v>
      </c>
      <c r="H4" s="4">
        <v>1170</v>
      </c>
      <c r="I4" s="5">
        <v>200</v>
      </c>
      <c r="J4" s="5">
        <v>208</v>
      </c>
      <c r="K4" s="5">
        <v>44</v>
      </c>
      <c r="L4" s="5">
        <v>172</v>
      </c>
      <c r="M4" s="5">
        <v>42</v>
      </c>
      <c r="N4" s="5">
        <v>147</v>
      </c>
      <c r="O4" s="5">
        <v>103</v>
      </c>
      <c r="P4" s="5">
        <v>74</v>
      </c>
      <c r="Q4" s="5">
        <v>111</v>
      </c>
      <c r="R4" s="5">
        <v>55</v>
      </c>
      <c r="S4" s="3">
        <f>H4-SUM(I4:R4)</f>
        <v>14</v>
      </c>
    </row>
    <row r="5" spans="1:19" s="20" customFormat="1" x14ac:dyDescent="0.15">
      <c r="A5" s="21" t="s">
        <v>4</v>
      </c>
      <c r="B5" s="18"/>
      <c r="C5" s="18">
        <f>C4/B4</f>
        <v>0.26324786324786326</v>
      </c>
      <c r="D5" s="18">
        <f>D4/B4</f>
        <v>0.29145299145299147</v>
      </c>
      <c r="E5" s="18">
        <f>E4/B4</f>
        <v>0.4324786324786325</v>
      </c>
      <c r="F5" s="19">
        <f>F4/B4</f>
        <v>1.282051282051282E-2</v>
      </c>
      <c r="H5" s="21"/>
      <c r="I5" s="18">
        <f>I4/H4</f>
        <v>0.17094017094017094</v>
      </c>
      <c r="J5" s="18">
        <f>J4/H4</f>
        <v>0.17777777777777778</v>
      </c>
      <c r="K5" s="18">
        <f>K4/H4</f>
        <v>3.7606837606837605E-2</v>
      </c>
      <c r="L5" s="18">
        <f>L4/H4</f>
        <v>0.14700854700854701</v>
      </c>
      <c r="M5" s="18">
        <f>M4/H4</f>
        <v>3.5897435897435895E-2</v>
      </c>
      <c r="N5" s="18">
        <f>N4/H4</f>
        <v>0.12564102564102564</v>
      </c>
      <c r="O5" s="18">
        <f>O4/H4</f>
        <v>8.8034188034188041E-2</v>
      </c>
      <c r="P5" s="18">
        <f>P4/H4</f>
        <v>6.3247863247863245E-2</v>
      </c>
      <c r="Q5" s="18">
        <f>Q4/H4</f>
        <v>9.4871794871794868E-2</v>
      </c>
      <c r="R5" s="18">
        <f>R4/H4</f>
        <v>4.7008547008547008E-2</v>
      </c>
      <c r="S5" s="19">
        <f>S4/H4</f>
        <v>1.1965811965811967E-2</v>
      </c>
    </row>
    <row r="6" spans="1:19" x14ac:dyDescent="0.15">
      <c r="A6" s="4" t="s">
        <v>20</v>
      </c>
      <c r="B6" s="5">
        <v>200</v>
      </c>
      <c r="C6" s="5">
        <f>'1'!N6+'1'!O6+'1'!P6</f>
        <v>49</v>
      </c>
      <c r="D6" s="5">
        <f>'1'!Q6+'1'!R6</f>
        <v>68</v>
      </c>
      <c r="E6" s="5">
        <f>'1'!S6+'1'!T6</f>
        <v>81</v>
      </c>
      <c r="F6" s="3">
        <f>B6-C6-D6-E6</f>
        <v>2</v>
      </c>
      <c r="H6" s="4">
        <v>200</v>
      </c>
      <c r="I6" s="5">
        <v>200</v>
      </c>
      <c r="J6" s="36" t="s">
        <v>369</v>
      </c>
      <c r="K6" s="36" t="s">
        <v>369</v>
      </c>
      <c r="L6" s="36" t="s">
        <v>369</v>
      </c>
      <c r="M6" s="36" t="s">
        <v>369</v>
      </c>
      <c r="N6" s="36" t="s">
        <v>369</v>
      </c>
      <c r="O6" s="36" t="s">
        <v>369</v>
      </c>
      <c r="P6" s="36" t="s">
        <v>369</v>
      </c>
      <c r="Q6" s="36" t="s">
        <v>369</v>
      </c>
      <c r="R6" s="36" t="s">
        <v>369</v>
      </c>
      <c r="S6" s="41" t="s">
        <v>369</v>
      </c>
    </row>
    <row r="7" spans="1:19" s="20" customFormat="1" x14ac:dyDescent="0.15">
      <c r="A7" s="21" t="s">
        <v>4</v>
      </c>
      <c r="B7" s="18"/>
      <c r="C7" s="18">
        <f>C6/B6</f>
        <v>0.245</v>
      </c>
      <c r="D7" s="18">
        <f>D6/B6</f>
        <v>0.34</v>
      </c>
      <c r="E7" s="18">
        <f>E6/B6</f>
        <v>0.40500000000000003</v>
      </c>
      <c r="F7" s="19">
        <f>F6/B6</f>
        <v>0.01</v>
      </c>
      <c r="H7" s="21"/>
      <c r="I7" s="43">
        <v>1</v>
      </c>
      <c r="J7" s="37" t="s">
        <v>369</v>
      </c>
      <c r="K7" s="37" t="s">
        <v>369</v>
      </c>
      <c r="L7" s="37" t="s">
        <v>369</v>
      </c>
      <c r="M7" s="37" t="s">
        <v>369</v>
      </c>
      <c r="N7" s="37" t="s">
        <v>369</v>
      </c>
      <c r="O7" s="37" t="s">
        <v>369</v>
      </c>
      <c r="P7" s="37" t="s">
        <v>369</v>
      </c>
      <c r="Q7" s="37" t="s">
        <v>369</v>
      </c>
      <c r="R7" s="37" t="s">
        <v>369</v>
      </c>
      <c r="S7" s="45" t="s">
        <v>369</v>
      </c>
    </row>
    <row r="8" spans="1:19" x14ac:dyDescent="0.15">
      <c r="A8" s="4" t="s">
        <v>21</v>
      </c>
      <c r="B8" s="5">
        <v>208</v>
      </c>
      <c r="C8" s="5">
        <f>'1'!N8+'1'!O8+'1'!P8</f>
        <v>59</v>
      </c>
      <c r="D8" s="5">
        <f>'1'!Q8+'1'!R8</f>
        <v>64</v>
      </c>
      <c r="E8" s="5">
        <f>'1'!S8+'1'!T8</f>
        <v>84</v>
      </c>
      <c r="F8" s="3">
        <f>B8-C8-D8-E8</f>
        <v>1</v>
      </c>
      <c r="H8" s="4">
        <v>208</v>
      </c>
      <c r="I8" s="36" t="s">
        <v>369</v>
      </c>
      <c r="J8" s="5">
        <v>208</v>
      </c>
      <c r="K8" s="36" t="s">
        <v>369</v>
      </c>
      <c r="L8" s="36" t="s">
        <v>369</v>
      </c>
      <c r="M8" s="36" t="s">
        <v>369</v>
      </c>
      <c r="N8" s="36" t="s">
        <v>369</v>
      </c>
      <c r="O8" s="36" t="s">
        <v>369</v>
      </c>
      <c r="P8" s="36" t="s">
        <v>369</v>
      </c>
      <c r="Q8" s="36" t="s">
        <v>369</v>
      </c>
      <c r="R8" s="36" t="s">
        <v>369</v>
      </c>
      <c r="S8" s="41" t="s">
        <v>369</v>
      </c>
    </row>
    <row r="9" spans="1:19" s="20" customFormat="1" x14ac:dyDescent="0.15">
      <c r="A9" s="21" t="s">
        <v>4</v>
      </c>
      <c r="B9" s="18"/>
      <c r="C9" s="18">
        <f>C8/B8</f>
        <v>0.28365384615384615</v>
      </c>
      <c r="D9" s="18">
        <f>D8/B8</f>
        <v>0.30769230769230771</v>
      </c>
      <c r="E9" s="18">
        <f>E8/B8</f>
        <v>0.40384615384615385</v>
      </c>
      <c r="F9" s="19">
        <f>F8/B8</f>
        <v>4.807692307692308E-3</v>
      </c>
      <c r="H9" s="21"/>
      <c r="I9" s="37" t="s">
        <v>369</v>
      </c>
      <c r="J9" s="43">
        <v>1</v>
      </c>
      <c r="K9" s="37" t="s">
        <v>369</v>
      </c>
      <c r="L9" s="37" t="s">
        <v>369</v>
      </c>
      <c r="M9" s="37" t="s">
        <v>369</v>
      </c>
      <c r="N9" s="37" t="s">
        <v>369</v>
      </c>
      <c r="O9" s="37" t="s">
        <v>369</v>
      </c>
      <c r="P9" s="37" t="s">
        <v>369</v>
      </c>
      <c r="Q9" s="37" t="s">
        <v>369</v>
      </c>
      <c r="R9" s="37" t="s">
        <v>369</v>
      </c>
      <c r="S9" s="45" t="s">
        <v>369</v>
      </c>
    </row>
    <row r="10" spans="1:19" x14ac:dyDescent="0.15">
      <c r="A10" s="4" t="s">
        <v>22</v>
      </c>
      <c r="B10" s="5">
        <v>44</v>
      </c>
      <c r="C10" s="5">
        <f>'1'!O10</f>
        <v>4</v>
      </c>
      <c r="D10" s="5">
        <f>'1'!Q10+'1'!R10</f>
        <v>15</v>
      </c>
      <c r="E10" s="5">
        <f>'1'!S10+'1'!T10</f>
        <v>22</v>
      </c>
      <c r="F10" s="3">
        <f>B10-C10-D10-E10</f>
        <v>3</v>
      </c>
      <c r="H10" s="4">
        <v>44</v>
      </c>
      <c r="I10" s="36" t="s">
        <v>369</v>
      </c>
      <c r="J10" s="36" t="s">
        <v>369</v>
      </c>
      <c r="K10" s="5">
        <v>44</v>
      </c>
      <c r="L10" s="36" t="s">
        <v>369</v>
      </c>
      <c r="M10" s="36" t="s">
        <v>369</v>
      </c>
      <c r="N10" s="36" t="s">
        <v>369</v>
      </c>
      <c r="O10" s="36" t="s">
        <v>369</v>
      </c>
      <c r="P10" s="36" t="s">
        <v>369</v>
      </c>
      <c r="Q10" s="36" t="s">
        <v>369</v>
      </c>
      <c r="R10" s="36" t="s">
        <v>369</v>
      </c>
      <c r="S10" s="41" t="s">
        <v>369</v>
      </c>
    </row>
    <row r="11" spans="1:19" s="20" customFormat="1" x14ac:dyDescent="0.15">
      <c r="A11" s="21" t="s">
        <v>4</v>
      </c>
      <c r="B11" s="18"/>
      <c r="C11" s="18">
        <f>C10/B10</f>
        <v>9.0909090909090912E-2</v>
      </c>
      <c r="D11" s="18">
        <f>D10/B10</f>
        <v>0.34090909090909088</v>
      </c>
      <c r="E11" s="18">
        <f>E10/B10</f>
        <v>0.5</v>
      </c>
      <c r="F11" s="19">
        <f>F10/B10</f>
        <v>6.8181818181818177E-2</v>
      </c>
      <c r="H11" s="21"/>
      <c r="I11" s="37" t="s">
        <v>369</v>
      </c>
      <c r="J11" s="37" t="s">
        <v>369</v>
      </c>
      <c r="K11" s="43">
        <v>1</v>
      </c>
      <c r="L11" s="37" t="s">
        <v>369</v>
      </c>
      <c r="M11" s="37" t="s">
        <v>369</v>
      </c>
      <c r="N11" s="37" t="s">
        <v>369</v>
      </c>
      <c r="O11" s="37" t="s">
        <v>369</v>
      </c>
      <c r="P11" s="37" t="s">
        <v>369</v>
      </c>
      <c r="Q11" s="37" t="s">
        <v>369</v>
      </c>
      <c r="R11" s="37" t="s">
        <v>369</v>
      </c>
      <c r="S11" s="45" t="s">
        <v>369</v>
      </c>
    </row>
    <row r="12" spans="1:19" x14ac:dyDescent="0.15">
      <c r="A12" s="4" t="s">
        <v>23</v>
      </c>
      <c r="B12" s="5">
        <v>172</v>
      </c>
      <c r="C12" s="5">
        <f>'1'!N12+'1'!O12+'1'!P12</f>
        <v>48</v>
      </c>
      <c r="D12" s="5">
        <f>'1'!Q12+'1'!R12</f>
        <v>56</v>
      </c>
      <c r="E12" s="5">
        <f>'1'!S12+'1'!T12</f>
        <v>67</v>
      </c>
      <c r="F12" s="3">
        <f>B12-C12-D12-E12</f>
        <v>1</v>
      </c>
      <c r="H12" s="4">
        <v>172</v>
      </c>
      <c r="I12" s="36" t="s">
        <v>369</v>
      </c>
      <c r="J12" s="36" t="s">
        <v>369</v>
      </c>
      <c r="K12" s="36" t="s">
        <v>369</v>
      </c>
      <c r="L12" s="5">
        <v>172</v>
      </c>
      <c r="M12" s="36" t="s">
        <v>369</v>
      </c>
      <c r="N12" s="36" t="s">
        <v>369</v>
      </c>
      <c r="O12" s="36" t="s">
        <v>369</v>
      </c>
      <c r="P12" s="36" t="s">
        <v>369</v>
      </c>
      <c r="Q12" s="36" t="s">
        <v>369</v>
      </c>
      <c r="R12" s="36" t="s">
        <v>369</v>
      </c>
      <c r="S12" s="41" t="s">
        <v>369</v>
      </c>
    </row>
    <row r="13" spans="1:19" s="20" customFormat="1" x14ac:dyDescent="0.15">
      <c r="A13" s="21" t="s">
        <v>4</v>
      </c>
      <c r="B13" s="18"/>
      <c r="C13" s="18">
        <f>C12/B12</f>
        <v>0.27906976744186046</v>
      </c>
      <c r="D13" s="18">
        <f>D12/B12</f>
        <v>0.32558139534883723</v>
      </c>
      <c r="E13" s="18">
        <f>E12/B12</f>
        <v>0.38953488372093026</v>
      </c>
      <c r="F13" s="19">
        <f>F12/B12</f>
        <v>5.8139534883720929E-3</v>
      </c>
      <c r="H13" s="21"/>
      <c r="I13" s="37" t="s">
        <v>369</v>
      </c>
      <c r="J13" s="37" t="s">
        <v>369</v>
      </c>
      <c r="K13" s="37" t="s">
        <v>369</v>
      </c>
      <c r="L13" s="43">
        <v>1</v>
      </c>
      <c r="M13" s="37" t="s">
        <v>369</v>
      </c>
      <c r="N13" s="37" t="s">
        <v>369</v>
      </c>
      <c r="O13" s="37" t="s">
        <v>369</v>
      </c>
      <c r="P13" s="37" t="s">
        <v>369</v>
      </c>
      <c r="Q13" s="37" t="s">
        <v>369</v>
      </c>
      <c r="R13" s="37" t="s">
        <v>369</v>
      </c>
      <c r="S13" s="45" t="s">
        <v>369</v>
      </c>
    </row>
    <row r="14" spans="1:19" x14ac:dyDescent="0.15">
      <c r="A14" s="4" t="s">
        <v>24</v>
      </c>
      <c r="B14" s="5">
        <v>42</v>
      </c>
      <c r="C14" s="5">
        <f>'1'!O14</f>
        <v>3</v>
      </c>
      <c r="D14" s="5">
        <f>'1'!Q14+'1'!R14</f>
        <v>9</v>
      </c>
      <c r="E14" s="5">
        <f>'1'!S14+'1'!T14</f>
        <v>26</v>
      </c>
      <c r="F14" s="3">
        <f>B14-C14-D14-E14</f>
        <v>4</v>
      </c>
      <c r="H14" s="4">
        <v>42</v>
      </c>
      <c r="I14" s="36" t="s">
        <v>369</v>
      </c>
      <c r="J14" s="36" t="s">
        <v>369</v>
      </c>
      <c r="K14" s="36" t="s">
        <v>369</v>
      </c>
      <c r="L14" s="36" t="s">
        <v>369</v>
      </c>
      <c r="M14" s="5">
        <v>42</v>
      </c>
      <c r="N14" s="36" t="s">
        <v>369</v>
      </c>
      <c r="O14" s="36" t="s">
        <v>369</v>
      </c>
      <c r="P14" s="36" t="s">
        <v>369</v>
      </c>
      <c r="Q14" s="36" t="s">
        <v>369</v>
      </c>
      <c r="R14" s="36" t="s">
        <v>369</v>
      </c>
      <c r="S14" s="41" t="s">
        <v>369</v>
      </c>
    </row>
    <row r="15" spans="1:19" s="20" customFormat="1" x14ac:dyDescent="0.15">
      <c r="A15" s="21" t="s">
        <v>4</v>
      </c>
      <c r="B15" s="18"/>
      <c r="C15" s="18">
        <f>C14/B14</f>
        <v>7.1428571428571425E-2</v>
      </c>
      <c r="D15" s="18">
        <f>D14/B14</f>
        <v>0.21428571428571427</v>
      </c>
      <c r="E15" s="18">
        <f>E14/B14</f>
        <v>0.61904761904761907</v>
      </c>
      <c r="F15" s="19">
        <f>F14/B14</f>
        <v>9.5238095238095233E-2</v>
      </c>
      <c r="H15" s="21"/>
      <c r="I15" s="37" t="s">
        <v>369</v>
      </c>
      <c r="J15" s="37" t="s">
        <v>369</v>
      </c>
      <c r="K15" s="37" t="s">
        <v>369</v>
      </c>
      <c r="L15" s="37" t="s">
        <v>369</v>
      </c>
      <c r="M15" s="43">
        <v>1</v>
      </c>
      <c r="N15" s="37" t="s">
        <v>369</v>
      </c>
      <c r="O15" s="37" t="s">
        <v>369</v>
      </c>
      <c r="P15" s="37" t="s">
        <v>369</v>
      </c>
      <c r="Q15" s="37" t="s">
        <v>369</v>
      </c>
      <c r="R15" s="37" t="s">
        <v>369</v>
      </c>
      <c r="S15" s="45" t="s">
        <v>369</v>
      </c>
    </row>
    <row r="16" spans="1:19" x14ac:dyDescent="0.15">
      <c r="A16" s="4" t="s">
        <v>25</v>
      </c>
      <c r="B16" s="5">
        <v>147</v>
      </c>
      <c r="C16" s="5">
        <f>'1'!N16+'1'!O16+'1'!P16</f>
        <v>45</v>
      </c>
      <c r="D16" s="5">
        <f>'1'!Q16+'1'!R16</f>
        <v>37</v>
      </c>
      <c r="E16" s="5">
        <f>'1'!S16+'1'!T16</f>
        <v>64</v>
      </c>
      <c r="F16" s="3">
        <f>B16-C16-D16-E16</f>
        <v>1</v>
      </c>
      <c r="H16" s="4">
        <v>147</v>
      </c>
      <c r="I16" s="36" t="s">
        <v>369</v>
      </c>
      <c r="J16" s="36" t="s">
        <v>369</v>
      </c>
      <c r="K16" s="36" t="s">
        <v>369</v>
      </c>
      <c r="L16" s="36" t="s">
        <v>369</v>
      </c>
      <c r="M16" s="36" t="s">
        <v>369</v>
      </c>
      <c r="N16" s="5">
        <v>147</v>
      </c>
      <c r="O16" s="36" t="s">
        <v>369</v>
      </c>
      <c r="P16" s="36" t="s">
        <v>369</v>
      </c>
      <c r="Q16" s="36" t="s">
        <v>369</v>
      </c>
      <c r="R16" s="36" t="s">
        <v>369</v>
      </c>
      <c r="S16" s="41" t="s">
        <v>369</v>
      </c>
    </row>
    <row r="17" spans="1:19" s="20" customFormat="1" x14ac:dyDescent="0.15">
      <c r="A17" s="21" t="s">
        <v>4</v>
      </c>
      <c r="B17" s="18"/>
      <c r="C17" s="18">
        <f>C16/B16</f>
        <v>0.30612244897959184</v>
      </c>
      <c r="D17" s="18">
        <f>D16/B16</f>
        <v>0.25170068027210885</v>
      </c>
      <c r="E17" s="18">
        <f>E16/B16</f>
        <v>0.43537414965986393</v>
      </c>
      <c r="F17" s="19">
        <f>F16/B16</f>
        <v>6.8027210884353739E-3</v>
      </c>
      <c r="H17" s="21"/>
      <c r="I17" s="37" t="s">
        <v>369</v>
      </c>
      <c r="J17" s="37" t="s">
        <v>369</v>
      </c>
      <c r="K17" s="37" t="s">
        <v>369</v>
      </c>
      <c r="L17" s="37" t="s">
        <v>369</v>
      </c>
      <c r="M17" s="37" t="s">
        <v>369</v>
      </c>
      <c r="N17" s="43">
        <v>1</v>
      </c>
      <c r="O17" s="37" t="s">
        <v>369</v>
      </c>
      <c r="P17" s="37" t="s">
        <v>369</v>
      </c>
      <c r="Q17" s="37" t="s">
        <v>369</v>
      </c>
      <c r="R17" s="37" t="s">
        <v>369</v>
      </c>
      <c r="S17" s="45" t="s">
        <v>369</v>
      </c>
    </row>
    <row r="18" spans="1:19" x14ac:dyDescent="0.15">
      <c r="A18" s="4" t="s">
        <v>26</v>
      </c>
      <c r="B18" s="5">
        <v>103</v>
      </c>
      <c r="C18" s="5">
        <f>'1'!N18+'1'!O18+'1'!P18</f>
        <v>23</v>
      </c>
      <c r="D18" s="5">
        <f>'1'!Q18+'1'!R18</f>
        <v>20</v>
      </c>
      <c r="E18" s="5">
        <f>'1'!S18+'1'!T18</f>
        <v>58</v>
      </c>
      <c r="F18" s="3">
        <f>B18-C18-D18-E18</f>
        <v>2</v>
      </c>
      <c r="H18" s="4">
        <v>103</v>
      </c>
      <c r="I18" s="36" t="s">
        <v>369</v>
      </c>
      <c r="J18" s="36" t="s">
        <v>369</v>
      </c>
      <c r="K18" s="36" t="s">
        <v>369</v>
      </c>
      <c r="L18" s="36" t="s">
        <v>369</v>
      </c>
      <c r="M18" s="36" t="s">
        <v>369</v>
      </c>
      <c r="N18" s="36" t="s">
        <v>369</v>
      </c>
      <c r="O18" s="5">
        <v>103</v>
      </c>
      <c r="P18" s="36" t="s">
        <v>369</v>
      </c>
      <c r="Q18" s="36" t="s">
        <v>369</v>
      </c>
      <c r="R18" s="36" t="s">
        <v>369</v>
      </c>
      <c r="S18" s="41" t="s">
        <v>369</v>
      </c>
    </row>
    <row r="19" spans="1:19" s="20" customFormat="1" x14ac:dyDescent="0.15">
      <c r="A19" s="21" t="s">
        <v>4</v>
      </c>
      <c r="B19" s="18"/>
      <c r="C19" s="18">
        <f>C18/B18</f>
        <v>0.22330097087378642</v>
      </c>
      <c r="D19" s="18">
        <f>D18/B18</f>
        <v>0.1941747572815534</v>
      </c>
      <c r="E19" s="18">
        <f>E18/B18</f>
        <v>0.56310679611650483</v>
      </c>
      <c r="F19" s="19">
        <f>F18/B18</f>
        <v>1.9417475728155338E-2</v>
      </c>
      <c r="H19" s="21"/>
      <c r="I19" s="37" t="s">
        <v>369</v>
      </c>
      <c r="J19" s="37" t="s">
        <v>369</v>
      </c>
      <c r="K19" s="37" t="s">
        <v>369</v>
      </c>
      <c r="L19" s="37" t="s">
        <v>369</v>
      </c>
      <c r="M19" s="37" t="s">
        <v>369</v>
      </c>
      <c r="N19" s="37" t="s">
        <v>369</v>
      </c>
      <c r="O19" s="43">
        <v>1</v>
      </c>
      <c r="P19" s="37" t="s">
        <v>369</v>
      </c>
      <c r="Q19" s="37" t="s">
        <v>369</v>
      </c>
      <c r="R19" s="37" t="s">
        <v>369</v>
      </c>
      <c r="S19" s="45" t="s">
        <v>369</v>
      </c>
    </row>
    <row r="20" spans="1:19" x14ac:dyDescent="0.15">
      <c r="A20" s="4" t="s">
        <v>27</v>
      </c>
      <c r="B20" s="5">
        <v>74</v>
      </c>
      <c r="C20" s="5">
        <f>'1'!O20</f>
        <v>4</v>
      </c>
      <c r="D20" s="5">
        <f>'1'!Q20+'1'!R20</f>
        <v>26</v>
      </c>
      <c r="E20" s="5">
        <f>'1'!S20+'1'!T20</f>
        <v>35</v>
      </c>
      <c r="F20" s="3">
        <f>B20-C20-D20-E20</f>
        <v>9</v>
      </c>
      <c r="H20" s="4">
        <v>74</v>
      </c>
      <c r="I20" s="36" t="s">
        <v>369</v>
      </c>
      <c r="J20" s="36" t="s">
        <v>369</v>
      </c>
      <c r="K20" s="36" t="s">
        <v>369</v>
      </c>
      <c r="L20" s="36" t="s">
        <v>369</v>
      </c>
      <c r="M20" s="36" t="s">
        <v>369</v>
      </c>
      <c r="N20" s="36" t="s">
        <v>369</v>
      </c>
      <c r="O20" s="36" t="s">
        <v>369</v>
      </c>
      <c r="P20" s="5">
        <v>74</v>
      </c>
      <c r="Q20" s="36" t="s">
        <v>369</v>
      </c>
      <c r="R20" s="36" t="s">
        <v>369</v>
      </c>
      <c r="S20" s="41" t="s">
        <v>369</v>
      </c>
    </row>
    <row r="21" spans="1:19" s="20" customFormat="1" x14ac:dyDescent="0.15">
      <c r="A21" s="21" t="s">
        <v>4</v>
      </c>
      <c r="B21" s="18"/>
      <c r="C21" s="18">
        <f>C20/B20</f>
        <v>5.4054054054054057E-2</v>
      </c>
      <c r="D21" s="18">
        <f>D20/B20</f>
        <v>0.35135135135135137</v>
      </c>
      <c r="E21" s="18">
        <f>E20/B20</f>
        <v>0.47297297297297297</v>
      </c>
      <c r="F21" s="19">
        <f>F20/B20</f>
        <v>0.12162162162162163</v>
      </c>
      <c r="H21" s="21"/>
      <c r="I21" s="37" t="s">
        <v>369</v>
      </c>
      <c r="J21" s="37" t="s">
        <v>369</v>
      </c>
      <c r="K21" s="37" t="s">
        <v>369</v>
      </c>
      <c r="L21" s="37" t="s">
        <v>369</v>
      </c>
      <c r="M21" s="37" t="s">
        <v>369</v>
      </c>
      <c r="N21" s="37" t="s">
        <v>369</v>
      </c>
      <c r="O21" s="37" t="s">
        <v>369</v>
      </c>
      <c r="P21" s="43">
        <v>1</v>
      </c>
      <c r="Q21" s="37" t="s">
        <v>369</v>
      </c>
      <c r="R21" s="37" t="s">
        <v>369</v>
      </c>
      <c r="S21" s="45" t="s">
        <v>369</v>
      </c>
    </row>
    <row r="22" spans="1:19" x14ac:dyDescent="0.15">
      <c r="A22" s="4" t="s">
        <v>28</v>
      </c>
      <c r="B22" s="5">
        <v>111</v>
      </c>
      <c r="C22" s="5">
        <f>'1'!N22+'1'!O22+'1'!P22</f>
        <v>24</v>
      </c>
      <c r="D22" s="5">
        <f>'1'!Q22+'1'!R22</f>
        <v>27</v>
      </c>
      <c r="E22" s="5">
        <f>'1'!S22+'1'!T22</f>
        <v>59</v>
      </c>
      <c r="F22" s="3">
        <f>B22-C22-D22-E22</f>
        <v>1</v>
      </c>
      <c r="H22" s="4">
        <v>111</v>
      </c>
      <c r="I22" s="36" t="s">
        <v>369</v>
      </c>
      <c r="J22" s="36" t="s">
        <v>369</v>
      </c>
      <c r="K22" s="36" t="s">
        <v>369</v>
      </c>
      <c r="L22" s="36" t="s">
        <v>369</v>
      </c>
      <c r="M22" s="36" t="s">
        <v>369</v>
      </c>
      <c r="N22" s="36" t="s">
        <v>369</v>
      </c>
      <c r="O22" s="36" t="s">
        <v>369</v>
      </c>
      <c r="P22" s="36" t="s">
        <v>369</v>
      </c>
      <c r="Q22" s="5">
        <v>111</v>
      </c>
      <c r="R22" s="36" t="s">
        <v>369</v>
      </c>
      <c r="S22" s="41" t="s">
        <v>369</v>
      </c>
    </row>
    <row r="23" spans="1:19" s="20" customFormat="1" x14ac:dyDescent="0.15">
      <c r="A23" s="21" t="s">
        <v>4</v>
      </c>
      <c r="B23" s="18"/>
      <c r="C23" s="18">
        <f>C22/B22</f>
        <v>0.21621621621621623</v>
      </c>
      <c r="D23" s="18">
        <f>D22/B22</f>
        <v>0.24324324324324326</v>
      </c>
      <c r="E23" s="18">
        <f>E22/B22</f>
        <v>0.53153153153153154</v>
      </c>
      <c r="F23" s="19">
        <f>F22/B22</f>
        <v>9.0090090090090089E-3</v>
      </c>
      <c r="H23" s="21"/>
      <c r="I23" s="37" t="s">
        <v>369</v>
      </c>
      <c r="J23" s="37" t="s">
        <v>369</v>
      </c>
      <c r="K23" s="37" t="s">
        <v>369</v>
      </c>
      <c r="L23" s="37" t="s">
        <v>369</v>
      </c>
      <c r="M23" s="37" t="s">
        <v>369</v>
      </c>
      <c r="N23" s="37" t="s">
        <v>369</v>
      </c>
      <c r="O23" s="37" t="s">
        <v>369</v>
      </c>
      <c r="P23" s="37" t="s">
        <v>369</v>
      </c>
      <c r="Q23" s="43">
        <v>1</v>
      </c>
      <c r="R23" s="37" t="s">
        <v>369</v>
      </c>
      <c r="S23" s="45" t="s">
        <v>369</v>
      </c>
    </row>
    <row r="24" spans="1:19" x14ac:dyDescent="0.15">
      <c r="A24" s="4" t="s">
        <v>29</v>
      </c>
      <c r="B24" s="5">
        <v>55</v>
      </c>
      <c r="C24" s="5">
        <f>'1'!O24</f>
        <v>17</v>
      </c>
      <c r="D24" s="5">
        <f>'1'!Q24+'1'!R24</f>
        <v>16</v>
      </c>
      <c r="E24" s="5">
        <f>'1'!S24+'1'!T24</f>
        <v>8</v>
      </c>
      <c r="F24" s="3">
        <f>B24-C24-D24-E24</f>
        <v>14</v>
      </c>
      <c r="H24" s="4">
        <v>55</v>
      </c>
      <c r="I24" s="36" t="s">
        <v>369</v>
      </c>
      <c r="J24" s="36" t="s">
        <v>369</v>
      </c>
      <c r="K24" s="36" t="s">
        <v>369</v>
      </c>
      <c r="L24" s="36" t="s">
        <v>369</v>
      </c>
      <c r="M24" s="36" t="s">
        <v>369</v>
      </c>
      <c r="N24" s="36" t="s">
        <v>369</v>
      </c>
      <c r="O24" s="36" t="s">
        <v>369</v>
      </c>
      <c r="P24" s="36" t="s">
        <v>369</v>
      </c>
      <c r="Q24" s="36" t="s">
        <v>369</v>
      </c>
      <c r="R24" s="5">
        <v>55</v>
      </c>
      <c r="S24" s="41" t="s">
        <v>369</v>
      </c>
    </row>
    <row r="25" spans="1:19" s="20" customFormat="1" x14ac:dyDescent="0.15">
      <c r="A25" s="23" t="s">
        <v>4</v>
      </c>
      <c r="B25" s="24"/>
      <c r="C25" s="24">
        <f>C24/B24</f>
        <v>0.30909090909090908</v>
      </c>
      <c r="D25" s="24">
        <f>D24/B24</f>
        <v>0.29090909090909089</v>
      </c>
      <c r="E25" s="24">
        <f>E24/B24</f>
        <v>0.14545454545454545</v>
      </c>
      <c r="F25" s="25">
        <f>F24/B24</f>
        <v>0.25454545454545452</v>
      </c>
      <c r="H25" s="23"/>
      <c r="I25" s="38" t="s">
        <v>369</v>
      </c>
      <c r="J25" s="38" t="s">
        <v>369</v>
      </c>
      <c r="K25" s="38" t="s">
        <v>369</v>
      </c>
      <c r="L25" s="38" t="s">
        <v>369</v>
      </c>
      <c r="M25" s="38" t="s">
        <v>369</v>
      </c>
      <c r="N25" s="38" t="s">
        <v>369</v>
      </c>
      <c r="O25" s="38" t="s">
        <v>369</v>
      </c>
      <c r="P25" s="38" t="s">
        <v>369</v>
      </c>
      <c r="Q25" s="38" t="s">
        <v>369</v>
      </c>
      <c r="R25" s="44">
        <v>1</v>
      </c>
      <c r="S25" s="42" t="s">
        <v>369</v>
      </c>
    </row>
    <row r="26" spans="1:19" x14ac:dyDescent="0.15">
      <c r="A26" s="1" t="s">
        <v>213</v>
      </c>
    </row>
    <row r="27" spans="1:19" x14ac:dyDescent="0.15">
      <c r="A27" s="9" t="s">
        <v>30</v>
      </c>
      <c r="B27" s="10">
        <v>411</v>
      </c>
      <c r="C27" s="10">
        <f>'1'!N27+'1'!O27+'1'!P27</f>
        <v>111</v>
      </c>
      <c r="D27" s="10">
        <f>'1'!Q27+'1'!R27</f>
        <v>94</v>
      </c>
      <c r="E27" s="10">
        <f>'1'!S27+'1'!T27</f>
        <v>204</v>
      </c>
      <c r="F27" s="11">
        <f>B27-C27-D27-E27</f>
        <v>2</v>
      </c>
      <c r="H27" s="9">
        <v>411</v>
      </c>
      <c r="I27" s="10">
        <v>54</v>
      </c>
      <c r="J27" s="10">
        <v>65</v>
      </c>
      <c r="K27" s="10">
        <v>27</v>
      </c>
      <c r="L27" s="10">
        <v>72</v>
      </c>
      <c r="M27" s="10">
        <v>18</v>
      </c>
      <c r="N27" s="10">
        <v>60</v>
      </c>
      <c r="O27" s="10">
        <v>43</v>
      </c>
      <c r="P27" s="10">
        <v>29</v>
      </c>
      <c r="Q27" s="10">
        <v>41</v>
      </c>
      <c r="R27" s="10">
        <v>2</v>
      </c>
      <c r="S27" s="40" t="s">
        <v>369</v>
      </c>
    </row>
    <row r="28" spans="1:19" s="20" customFormat="1" x14ac:dyDescent="0.15">
      <c r="A28" s="21" t="s">
        <v>31</v>
      </c>
      <c r="B28" s="18"/>
      <c r="C28" s="18">
        <f>C27/B27</f>
        <v>0.27007299270072993</v>
      </c>
      <c r="D28" s="18">
        <f>D27/B27</f>
        <v>0.22871046228710462</v>
      </c>
      <c r="E28" s="18">
        <f>E27/B27</f>
        <v>0.49635036496350365</v>
      </c>
      <c r="F28" s="19">
        <f>F27/B27</f>
        <v>4.8661800486618006E-3</v>
      </c>
      <c r="H28" s="21"/>
      <c r="I28" s="18">
        <f>I27/H27</f>
        <v>0.13138686131386862</v>
      </c>
      <c r="J28" s="18">
        <f>J27/H27</f>
        <v>0.15815085158150852</v>
      </c>
      <c r="K28" s="18">
        <f>K27/H27</f>
        <v>6.569343065693431E-2</v>
      </c>
      <c r="L28" s="18">
        <f>L27/H27</f>
        <v>0.17518248175182483</v>
      </c>
      <c r="M28" s="18">
        <f>M27/H27</f>
        <v>4.3795620437956206E-2</v>
      </c>
      <c r="N28" s="18">
        <f>N27/H27</f>
        <v>0.145985401459854</v>
      </c>
      <c r="O28" s="18">
        <f>O27/H27</f>
        <v>0.10462287104622871</v>
      </c>
      <c r="P28" s="18">
        <f>P27/H27</f>
        <v>7.0559610705596104E-2</v>
      </c>
      <c r="Q28" s="18">
        <f>Q27/H27</f>
        <v>9.9756690997566913E-2</v>
      </c>
      <c r="R28" s="18">
        <f>R27/H27</f>
        <v>4.8661800486618006E-3</v>
      </c>
      <c r="S28" s="45" t="s">
        <v>369</v>
      </c>
    </row>
    <row r="29" spans="1:19" x14ac:dyDescent="0.15">
      <c r="A29" s="4" t="s">
        <v>32</v>
      </c>
      <c r="B29" s="5">
        <v>196</v>
      </c>
      <c r="C29" s="5">
        <f>'1'!O29</f>
        <v>18</v>
      </c>
      <c r="D29" s="5">
        <f>'1'!Q29+'1'!R29</f>
        <v>71</v>
      </c>
      <c r="E29" s="5">
        <f>'1'!S29+'1'!T29</f>
        <v>76</v>
      </c>
      <c r="F29" s="3">
        <f>B29-C29-D29-E29</f>
        <v>31</v>
      </c>
      <c r="H29" s="4">
        <v>196</v>
      </c>
      <c r="I29" s="5">
        <v>37</v>
      </c>
      <c r="J29" s="5">
        <v>40</v>
      </c>
      <c r="K29" s="5">
        <v>6</v>
      </c>
      <c r="L29" s="5">
        <v>26</v>
      </c>
      <c r="M29" s="5">
        <v>7</v>
      </c>
      <c r="N29" s="5">
        <v>20</v>
      </c>
      <c r="O29" s="5">
        <v>19</v>
      </c>
      <c r="P29" s="5">
        <v>15</v>
      </c>
      <c r="Q29" s="5">
        <v>20</v>
      </c>
      <c r="R29" s="5">
        <v>4</v>
      </c>
      <c r="S29" s="3">
        <f>H29-SUM(I29:R29)</f>
        <v>2</v>
      </c>
    </row>
    <row r="30" spans="1:19" s="20" customFormat="1" x14ac:dyDescent="0.15">
      <c r="A30" s="21" t="s">
        <v>33</v>
      </c>
      <c r="B30" s="18"/>
      <c r="C30" s="18">
        <f>C29/B29</f>
        <v>9.1836734693877556E-2</v>
      </c>
      <c r="D30" s="18">
        <f>D29/B29</f>
        <v>0.36224489795918369</v>
      </c>
      <c r="E30" s="18">
        <f>E29/B29</f>
        <v>0.38775510204081631</v>
      </c>
      <c r="F30" s="19">
        <f>F29/B29</f>
        <v>0.15816326530612246</v>
      </c>
      <c r="H30" s="21"/>
      <c r="I30" s="18">
        <f>I29/H29</f>
        <v>0.18877551020408162</v>
      </c>
      <c r="J30" s="18">
        <f>J29/H29</f>
        <v>0.20408163265306123</v>
      </c>
      <c r="K30" s="18">
        <f>K29/H29</f>
        <v>3.0612244897959183E-2</v>
      </c>
      <c r="L30" s="18">
        <f>L29/H29</f>
        <v>0.1326530612244898</v>
      </c>
      <c r="M30" s="18">
        <f>M29/H29</f>
        <v>3.5714285714285712E-2</v>
      </c>
      <c r="N30" s="18">
        <f>N29/H29</f>
        <v>0.10204081632653061</v>
      </c>
      <c r="O30" s="18">
        <f>O29/H29</f>
        <v>9.6938775510204078E-2</v>
      </c>
      <c r="P30" s="18">
        <f>P29/H29</f>
        <v>7.6530612244897961E-2</v>
      </c>
      <c r="Q30" s="18">
        <f>Q29/H29</f>
        <v>0.10204081632653061</v>
      </c>
      <c r="R30" s="18">
        <f>R29/H29</f>
        <v>2.0408163265306121E-2</v>
      </c>
      <c r="S30" s="19">
        <f>S29/H29</f>
        <v>1.020408163265306E-2</v>
      </c>
    </row>
    <row r="31" spans="1:19" x14ac:dyDescent="0.15">
      <c r="A31" s="4" t="s">
        <v>34</v>
      </c>
      <c r="B31" s="5">
        <v>556</v>
      </c>
      <c r="C31" s="5">
        <f>'1'!N31+'1'!O31+'1'!P31</f>
        <v>149</v>
      </c>
      <c r="D31" s="5">
        <f>'1'!Q31+'1'!R31</f>
        <v>175</v>
      </c>
      <c r="E31" s="5">
        <f>'1'!S31+'1'!T31</f>
        <v>225</v>
      </c>
      <c r="F31" s="3">
        <f>B31-C31-D31-E31</f>
        <v>7</v>
      </c>
      <c r="H31" s="4">
        <v>556</v>
      </c>
      <c r="I31" s="5">
        <v>109</v>
      </c>
      <c r="J31" s="5">
        <v>103</v>
      </c>
      <c r="K31" s="5">
        <v>11</v>
      </c>
      <c r="L31" s="5">
        <v>74</v>
      </c>
      <c r="M31" s="5">
        <v>17</v>
      </c>
      <c r="N31" s="5">
        <v>67</v>
      </c>
      <c r="O31" s="5">
        <v>41</v>
      </c>
      <c r="P31" s="5">
        <v>30</v>
      </c>
      <c r="Q31" s="5">
        <v>49</v>
      </c>
      <c r="R31" s="5">
        <v>49</v>
      </c>
      <c r="S31" s="3">
        <f>H31-SUM(I31:R31)</f>
        <v>6</v>
      </c>
    </row>
    <row r="32" spans="1:19" s="20" customFormat="1" x14ac:dyDescent="0.15">
      <c r="A32" s="23" t="s">
        <v>35</v>
      </c>
      <c r="B32" s="24"/>
      <c r="C32" s="24">
        <f>C31/B31</f>
        <v>0.26798561151079137</v>
      </c>
      <c r="D32" s="24">
        <f>D31/B31</f>
        <v>0.31474820143884891</v>
      </c>
      <c r="E32" s="24">
        <f>E31/B31</f>
        <v>0.40467625899280574</v>
      </c>
      <c r="F32" s="25">
        <f>F31/B31</f>
        <v>1.2589928057553957E-2</v>
      </c>
      <c r="H32" s="23"/>
      <c r="I32" s="24">
        <f>I31/H31</f>
        <v>0.1960431654676259</v>
      </c>
      <c r="J32" s="24">
        <f>J31/H31</f>
        <v>0.18525179856115107</v>
      </c>
      <c r="K32" s="24">
        <f>K31/H31</f>
        <v>1.9784172661870502E-2</v>
      </c>
      <c r="L32" s="24">
        <f>L31/H31</f>
        <v>0.13309352517985612</v>
      </c>
      <c r="M32" s="24">
        <f>M31/H31</f>
        <v>3.0575539568345324E-2</v>
      </c>
      <c r="N32" s="24">
        <f>N31/H31</f>
        <v>0.12050359712230216</v>
      </c>
      <c r="O32" s="24">
        <f>O31/H31</f>
        <v>7.3741007194244604E-2</v>
      </c>
      <c r="P32" s="24">
        <f>P31/H31</f>
        <v>5.3956834532374098E-2</v>
      </c>
      <c r="Q32" s="24">
        <f>Q31/H31</f>
        <v>8.8129496402877691E-2</v>
      </c>
      <c r="R32" s="24">
        <f>R31/H31</f>
        <v>8.8129496402877691E-2</v>
      </c>
      <c r="S32" s="25">
        <f>S31/H31</f>
        <v>1.0791366906474821E-2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154</v>
      </c>
      <c r="J2" s="1" t="s">
        <v>228</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221</v>
      </c>
      <c r="D6" s="5">
        <v>645</v>
      </c>
      <c r="E6" s="5">
        <v>127</v>
      </c>
      <c r="F6" s="5">
        <v>58</v>
      </c>
      <c r="G6" s="5">
        <v>88</v>
      </c>
      <c r="H6" s="3">
        <f>B6-SUM(C6:G6)</f>
        <v>31</v>
      </c>
      <c r="J6" s="4">
        <v>1170</v>
      </c>
      <c r="K6" s="5">
        <v>30</v>
      </c>
      <c r="L6" s="5">
        <v>358</v>
      </c>
      <c r="M6" s="5">
        <v>305</v>
      </c>
      <c r="N6" s="5">
        <v>139</v>
      </c>
      <c r="O6" s="5">
        <v>301</v>
      </c>
      <c r="P6" s="3">
        <f>J6-SUM(K6:O6)</f>
        <v>37</v>
      </c>
    </row>
    <row r="7" spans="1:16" s="20" customFormat="1" x14ac:dyDescent="0.15">
      <c r="A7" s="21" t="s">
        <v>4</v>
      </c>
      <c r="B7" s="18"/>
      <c r="C7" s="18">
        <f>C6/B6</f>
        <v>0.18888888888888888</v>
      </c>
      <c r="D7" s="18">
        <f>D6/B6</f>
        <v>0.55128205128205132</v>
      </c>
      <c r="E7" s="18">
        <f>E6/B6</f>
        <v>0.10854700854700855</v>
      </c>
      <c r="F7" s="18">
        <f>F6/B6</f>
        <v>4.957264957264957E-2</v>
      </c>
      <c r="G7" s="18">
        <f>G6/B6</f>
        <v>7.521367521367521E-2</v>
      </c>
      <c r="H7" s="19">
        <f>H6/B6</f>
        <v>2.6495726495726495E-2</v>
      </c>
      <c r="J7" s="21"/>
      <c r="K7" s="18">
        <f>K6/J6</f>
        <v>2.564102564102564E-2</v>
      </c>
      <c r="L7" s="18">
        <f>L6/J6</f>
        <v>0.30598290598290601</v>
      </c>
      <c r="M7" s="18">
        <f>M6/J6</f>
        <v>0.2606837606837607</v>
      </c>
      <c r="N7" s="18">
        <f>N6/J6</f>
        <v>0.1188034188034188</v>
      </c>
      <c r="O7" s="18">
        <f>O6/J6</f>
        <v>0.25726495726495724</v>
      </c>
      <c r="P7" s="19">
        <f>P6/J6</f>
        <v>3.1623931623931623E-2</v>
      </c>
    </row>
    <row r="8" spans="1:16" x14ac:dyDescent="0.15">
      <c r="A8" s="4" t="s">
        <v>20</v>
      </c>
      <c r="B8" s="5">
        <v>200</v>
      </c>
      <c r="C8" s="5">
        <v>39</v>
      </c>
      <c r="D8" s="5">
        <v>111</v>
      </c>
      <c r="E8" s="5">
        <v>19</v>
      </c>
      <c r="F8" s="5">
        <v>12</v>
      </c>
      <c r="G8" s="5">
        <v>13</v>
      </c>
      <c r="H8" s="3">
        <f>B8-SUM(C8:G8)</f>
        <v>6</v>
      </c>
      <c r="J8" s="4">
        <v>200</v>
      </c>
      <c r="K8" s="5">
        <v>5</v>
      </c>
      <c r="L8" s="5">
        <v>59</v>
      </c>
      <c r="M8" s="5">
        <v>55</v>
      </c>
      <c r="N8" s="5">
        <v>18</v>
      </c>
      <c r="O8" s="5">
        <v>56</v>
      </c>
      <c r="P8" s="3">
        <f>J8-SUM(K8:O8)</f>
        <v>7</v>
      </c>
    </row>
    <row r="9" spans="1:16" s="20" customFormat="1" x14ac:dyDescent="0.15">
      <c r="A9" s="21" t="s">
        <v>4</v>
      </c>
      <c r="B9" s="18"/>
      <c r="C9" s="18">
        <f>C8/B8</f>
        <v>0.19500000000000001</v>
      </c>
      <c r="D9" s="18">
        <f>D8/B8</f>
        <v>0.55500000000000005</v>
      </c>
      <c r="E9" s="18">
        <f>E8/B8</f>
        <v>9.5000000000000001E-2</v>
      </c>
      <c r="F9" s="18">
        <f>F8/B8</f>
        <v>0.06</v>
      </c>
      <c r="G9" s="18">
        <f>G8/B8</f>
        <v>6.5000000000000002E-2</v>
      </c>
      <c r="H9" s="19">
        <f>H8/B8</f>
        <v>0.03</v>
      </c>
      <c r="J9" s="21"/>
      <c r="K9" s="18">
        <f>K8/J8</f>
        <v>2.5000000000000001E-2</v>
      </c>
      <c r="L9" s="18">
        <f>L8/J8</f>
        <v>0.29499999999999998</v>
      </c>
      <c r="M9" s="18">
        <f>M8/J8</f>
        <v>0.27500000000000002</v>
      </c>
      <c r="N9" s="18">
        <f>N8/J8</f>
        <v>0.09</v>
      </c>
      <c r="O9" s="18">
        <f>O8/J8</f>
        <v>0.28000000000000003</v>
      </c>
      <c r="P9" s="19">
        <f>P8/J8</f>
        <v>3.5000000000000003E-2</v>
      </c>
    </row>
    <row r="10" spans="1:16" x14ac:dyDescent="0.15">
      <c r="A10" s="4" t="s">
        <v>21</v>
      </c>
      <c r="B10" s="5">
        <v>208</v>
      </c>
      <c r="C10" s="5">
        <v>43</v>
      </c>
      <c r="D10" s="5">
        <v>105</v>
      </c>
      <c r="E10" s="5">
        <v>26</v>
      </c>
      <c r="F10" s="5">
        <v>6</v>
      </c>
      <c r="G10" s="5">
        <v>20</v>
      </c>
      <c r="H10" s="3">
        <f>B10-SUM(C10:G10)</f>
        <v>8</v>
      </c>
      <c r="J10" s="4">
        <v>208</v>
      </c>
      <c r="K10" s="5">
        <v>4</v>
      </c>
      <c r="L10" s="5">
        <v>62</v>
      </c>
      <c r="M10" s="5">
        <v>58</v>
      </c>
      <c r="N10" s="5">
        <v>23</v>
      </c>
      <c r="O10" s="5">
        <v>54</v>
      </c>
      <c r="P10" s="3">
        <f>J10-SUM(K10:O10)</f>
        <v>7</v>
      </c>
    </row>
    <row r="11" spans="1:16" s="20" customFormat="1" x14ac:dyDescent="0.15">
      <c r="A11" s="21" t="s">
        <v>4</v>
      </c>
      <c r="B11" s="18"/>
      <c r="C11" s="18">
        <f>C10/B10</f>
        <v>0.20673076923076922</v>
      </c>
      <c r="D11" s="18">
        <f>D10/B10</f>
        <v>0.50480769230769229</v>
      </c>
      <c r="E11" s="18">
        <f>E10/B10</f>
        <v>0.125</v>
      </c>
      <c r="F11" s="18">
        <f>F10/B10</f>
        <v>2.8846153846153848E-2</v>
      </c>
      <c r="G11" s="18">
        <f>G10/B10</f>
        <v>9.6153846153846159E-2</v>
      </c>
      <c r="H11" s="19">
        <f>H10/B10</f>
        <v>3.8461538461538464E-2</v>
      </c>
      <c r="J11" s="21"/>
      <c r="K11" s="18">
        <f>K10/J10</f>
        <v>1.9230769230769232E-2</v>
      </c>
      <c r="L11" s="18">
        <f>L10/J10</f>
        <v>0.29807692307692307</v>
      </c>
      <c r="M11" s="18">
        <f>M10/J10</f>
        <v>0.27884615384615385</v>
      </c>
      <c r="N11" s="18">
        <f>N10/J10</f>
        <v>0.11057692307692307</v>
      </c>
      <c r="O11" s="18">
        <f>O10/J10</f>
        <v>0.25961538461538464</v>
      </c>
      <c r="P11" s="19">
        <f>P10/J10</f>
        <v>3.3653846153846152E-2</v>
      </c>
    </row>
    <row r="12" spans="1:16" x14ac:dyDescent="0.15">
      <c r="A12" s="4" t="s">
        <v>22</v>
      </c>
      <c r="B12" s="5">
        <v>44</v>
      </c>
      <c r="C12" s="5">
        <v>6</v>
      </c>
      <c r="D12" s="5">
        <v>33</v>
      </c>
      <c r="E12" s="5">
        <v>3</v>
      </c>
      <c r="F12" s="36" t="s">
        <v>369</v>
      </c>
      <c r="G12" s="5">
        <v>1</v>
      </c>
      <c r="H12" s="3">
        <f>B12-SUM(C12:G12)</f>
        <v>1</v>
      </c>
      <c r="J12" s="4">
        <v>44</v>
      </c>
      <c r="K12" s="5">
        <v>4</v>
      </c>
      <c r="L12" s="5">
        <v>16</v>
      </c>
      <c r="M12" s="5">
        <v>13</v>
      </c>
      <c r="N12" s="5">
        <v>3</v>
      </c>
      <c r="O12" s="5">
        <v>7</v>
      </c>
      <c r="P12" s="3">
        <f>J12-SUM(K12:O12)</f>
        <v>1</v>
      </c>
    </row>
    <row r="13" spans="1:16" s="20" customFormat="1" x14ac:dyDescent="0.15">
      <c r="A13" s="21" t="s">
        <v>4</v>
      </c>
      <c r="B13" s="18"/>
      <c r="C13" s="18">
        <f>C12/B12</f>
        <v>0.13636363636363635</v>
      </c>
      <c r="D13" s="18">
        <f>D12/B12</f>
        <v>0.75</v>
      </c>
      <c r="E13" s="18">
        <f>E12/B12</f>
        <v>6.8181818181818177E-2</v>
      </c>
      <c r="F13" s="37" t="s">
        <v>369</v>
      </c>
      <c r="G13" s="18">
        <f>G12/B12</f>
        <v>2.2727272727272728E-2</v>
      </c>
      <c r="H13" s="19">
        <f>H12/B12</f>
        <v>2.2727272727272728E-2</v>
      </c>
      <c r="J13" s="21"/>
      <c r="K13" s="18">
        <f>K12/J12</f>
        <v>9.0909090909090912E-2</v>
      </c>
      <c r="L13" s="18">
        <f>L12/J12</f>
        <v>0.36363636363636365</v>
      </c>
      <c r="M13" s="18">
        <f>M12/J12</f>
        <v>0.29545454545454547</v>
      </c>
      <c r="N13" s="18">
        <f>N12/J12</f>
        <v>6.8181818181818177E-2</v>
      </c>
      <c r="O13" s="18">
        <f>O12/J12</f>
        <v>0.15909090909090909</v>
      </c>
      <c r="P13" s="19">
        <f>P12/J12</f>
        <v>2.2727272727272728E-2</v>
      </c>
    </row>
    <row r="14" spans="1:16" x14ac:dyDescent="0.15">
      <c r="A14" s="4" t="s">
        <v>23</v>
      </c>
      <c r="B14" s="5">
        <v>172</v>
      </c>
      <c r="C14" s="5">
        <v>37</v>
      </c>
      <c r="D14" s="5">
        <v>85</v>
      </c>
      <c r="E14" s="5">
        <v>25</v>
      </c>
      <c r="F14" s="5">
        <v>7</v>
      </c>
      <c r="G14" s="5">
        <v>14</v>
      </c>
      <c r="H14" s="3">
        <f>B14-SUM(C14:G14)</f>
        <v>4</v>
      </c>
      <c r="J14" s="4">
        <v>172</v>
      </c>
      <c r="K14" s="5">
        <v>6</v>
      </c>
      <c r="L14" s="5">
        <v>50</v>
      </c>
      <c r="M14" s="5">
        <v>43</v>
      </c>
      <c r="N14" s="5">
        <v>23</v>
      </c>
      <c r="O14" s="5">
        <v>44</v>
      </c>
      <c r="P14" s="3">
        <f>J14-SUM(K14:O14)</f>
        <v>6</v>
      </c>
    </row>
    <row r="15" spans="1:16" s="20" customFormat="1" x14ac:dyDescent="0.15">
      <c r="A15" s="21" t="s">
        <v>4</v>
      </c>
      <c r="B15" s="18"/>
      <c r="C15" s="18">
        <f>C14/B14</f>
        <v>0.21511627906976744</v>
      </c>
      <c r="D15" s="18">
        <f>D14/B14</f>
        <v>0.4941860465116279</v>
      </c>
      <c r="E15" s="18">
        <f>E14/B14</f>
        <v>0.14534883720930233</v>
      </c>
      <c r="F15" s="18">
        <f>F14/B14</f>
        <v>4.0697674418604654E-2</v>
      </c>
      <c r="G15" s="18">
        <f>G14/B14</f>
        <v>8.1395348837209308E-2</v>
      </c>
      <c r="H15" s="19">
        <f>H14/B14</f>
        <v>2.3255813953488372E-2</v>
      </c>
      <c r="J15" s="21"/>
      <c r="K15" s="18">
        <f>K14/J14</f>
        <v>3.4883720930232558E-2</v>
      </c>
      <c r="L15" s="18">
        <f>L14/J14</f>
        <v>0.29069767441860467</v>
      </c>
      <c r="M15" s="18">
        <f>M14/J14</f>
        <v>0.25</v>
      </c>
      <c r="N15" s="18">
        <f>N14/J14</f>
        <v>0.13372093023255813</v>
      </c>
      <c r="O15" s="18">
        <f>O14/J14</f>
        <v>0.2558139534883721</v>
      </c>
      <c r="P15" s="19">
        <f>P14/J14</f>
        <v>3.4883720930232558E-2</v>
      </c>
    </row>
    <row r="16" spans="1:16" x14ac:dyDescent="0.15">
      <c r="A16" s="4" t="s">
        <v>24</v>
      </c>
      <c r="B16" s="5">
        <v>42</v>
      </c>
      <c r="C16" s="5">
        <v>7</v>
      </c>
      <c r="D16" s="5">
        <v>17</v>
      </c>
      <c r="E16" s="5">
        <v>10</v>
      </c>
      <c r="F16" s="5">
        <v>2</v>
      </c>
      <c r="G16" s="5">
        <v>4</v>
      </c>
      <c r="H16" s="3">
        <f>B16-SUM(C16:G16)</f>
        <v>2</v>
      </c>
      <c r="J16" s="4">
        <v>42</v>
      </c>
      <c r="K16" s="5">
        <v>1</v>
      </c>
      <c r="L16" s="5">
        <v>14</v>
      </c>
      <c r="M16" s="5">
        <v>14</v>
      </c>
      <c r="N16" s="5">
        <v>3</v>
      </c>
      <c r="O16" s="5">
        <v>7</v>
      </c>
      <c r="P16" s="3">
        <f>J16-SUM(K16:O16)</f>
        <v>3</v>
      </c>
    </row>
    <row r="17" spans="1:16" s="20" customFormat="1" x14ac:dyDescent="0.15">
      <c r="A17" s="21" t="s">
        <v>4</v>
      </c>
      <c r="B17" s="18"/>
      <c r="C17" s="18">
        <f>C16/B16</f>
        <v>0.16666666666666666</v>
      </c>
      <c r="D17" s="18">
        <f>D16/B16</f>
        <v>0.40476190476190477</v>
      </c>
      <c r="E17" s="18">
        <f>E16/B16</f>
        <v>0.23809523809523808</v>
      </c>
      <c r="F17" s="18">
        <f>F16/B16</f>
        <v>4.7619047619047616E-2</v>
      </c>
      <c r="G17" s="18">
        <f>G16/B16</f>
        <v>9.5238095238095233E-2</v>
      </c>
      <c r="H17" s="19">
        <f>H16/B16</f>
        <v>4.7619047619047616E-2</v>
      </c>
      <c r="J17" s="21"/>
      <c r="K17" s="18">
        <f>K16/J16</f>
        <v>2.3809523809523808E-2</v>
      </c>
      <c r="L17" s="18">
        <f>L16/J16</f>
        <v>0.33333333333333331</v>
      </c>
      <c r="M17" s="18">
        <f>M16/J16</f>
        <v>0.33333333333333331</v>
      </c>
      <c r="N17" s="18">
        <f>N16/J16</f>
        <v>7.1428571428571425E-2</v>
      </c>
      <c r="O17" s="18">
        <f>O16/J16</f>
        <v>0.16666666666666666</v>
      </c>
      <c r="P17" s="19">
        <f>P16/J16</f>
        <v>7.1428571428571425E-2</v>
      </c>
    </row>
    <row r="18" spans="1:16" x14ac:dyDescent="0.15">
      <c r="A18" s="4" t="s">
        <v>25</v>
      </c>
      <c r="B18" s="5">
        <v>147</v>
      </c>
      <c r="C18" s="5">
        <v>26</v>
      </c>
      <c r="D18" s="5">
        <v>74</v>
      </c>
      <c r="E18" s="5">
        <v>22</v>
      </c>
      <c r="F18" s="5">
        <v>11</v>
      </c>
      <c r="G18" s="5">
        <v>12</v>
      </c>
      <c r="H18" s="3">
        <f>B18-SUM(C18:G18)</f>
        <v>2</v>
      </c>
      <c r="J18" s="4">
        <v>147</v>
      </c>
      <c r="K18" s="5">
        <v>2</v>
      </c>
      <c r="L18" s="5">
        <v>46</v>
      </c>
      <c r="M18" s="5">
        <v>35</v>
      </c>
      <c r="N18" s="5">
        <v>18</v>
      </c>
      <c r="O18" s="5">
        <v>44</v>
      </c>
      <c r="P18" s="3">
        <f>J18-SUM(K18:O18)</f>
        <v>2</v>
      </c>
    </row>
    <row r="19" spans="1:16" s="20" customFormat="1" x14ac:dyDescent="0.15">
      <c r="A19" s="21" t="s">
        <v>4</v>
      </c>
      <c r="B19" s="18"/>
      <c r="C19" s="18">
        <f>C18/B18</f>
        <v>0.17687074829931973</v>
      </c>
      <c r="D19" s="18">
        <f>D18/B18</f>
        <v>0.50340136054421769</v>
      </c>
      <c r="E19" s="18">
        <f>E18/B18</f>
        <v>0.14965986394557823</v>
      </c>
      <c r="F19" s="18">
        <f>F18/B18</f>
        <v>7.4829931972789115E-2</v>
      </c>
      <c r="G19" s="18">
        <f>G18/B18</f>
        <v>8.1632653061224483E-2</v>
      </c>
      <c r="H19" s="19">
        <f>H18/B18</f>
        <v>1.3605442176870748E-2</v>
      </c>
      <c r="J19" s="21"/>
      <c r="K19" s="18">
        <f>K18/J18</f>
        <v>1.3605442176870748E-2</v>
      </c>
      <c r="L19" s="18">
        <f>L18/J18</f>
        <v>0.31292517006802723</v>
      </c>
      <c r="M19" s="18">
        <f>M18/J18</f>
        <v>0.23809523809523808</v>
      </c>
      <c r="N19" s="18">
        <f>N18/J18</f>
        <v>0.12244897959183673</v>
      </c>
      <c r="O19" s="18">
        <f>O18/J18</f>
        <v>0.29931972789115646</v>
      </c>
      <c r="P19" s="19">
        <f>P18/J18</f>
        <v>1.3605442176870748E-2</v>
      </c>
    </row>
    <row r="20" spans="1:16" x14ac:dyDescent="0.15">
      <c r="A20" s="4" t="s">
        <v>26</v>
      </c>
      <c r="B20" s="5">
        <v>103</v>
      </c>
      <c r="C20" s="5">
        <v>24</v>
      </c>
      <c r="D20" s="5">
        <v>62</v>
      </c>
      <c r="E20" s="5">
        <v>5</v>
      </c>
      <c r="F20" s="5">
        <v>4</v>
      </c>
      <c r="G20" s="5">
        <v>8</v>
      </c>
      <c r="H20" s="3">
        <f>B20-SUM(C20:G20)</f>
        <v>0</v>
      </c>
      <c r="J20" s="4">
        <v>103</v>
      </c>
      <c r="K20" s="5">
        <v>2</v>
      </c>
      <c r="L20" s="5">
        <v>32</v>
      </c>
      <c r="M20" s="5">
        <v>29</v>
      </c>
      <c r="N20" s="5">
        <v>13</v>
      </c>
      <c r="O20" s="5">
        <v>26</v>
      </c>
      <c r="P20" s="3">
        <f>J20-SUM(K20:O20)</f>
        <v>1</v>
      </c>
    </row>
    <row r="21" spans="1:16" s="20" customFormat="1" x14ac:dyDescent="0.15">
      <c r="A21" s="21" t="s">
        <v>4</v>
      </c>
      <c r="B21" s="18"/>
      <c r="C21" s="18">
        <f>C20/B20</f>
        <v>0.23300970873786409</v>
      </c>
      <c r="D21" s="18">
        <f>D20/B20</f>
        <v>0.60194174757281549</v>
      </c>
      <c r="E21" s="18">
        <f>E20/B20</f>
        <v>4.8543689320388349E-2</v>
      </c>
      <c r="F21" s="18">
        <f>F20/B20</f>
        <v>3.8834951456310676E-2</v>
      </c>
      <c r="G21" s="18">
        <f>G20/B20</f>
        <v>7.7669902912621352E-2</v>
      </c>
      <c r="H21" s="19">
        <f>H20/B20</f>
        <v>0</v>
      </c>
      <c r="J21" s="21"/>
      <c r="K21" s="18">
        <f>K20/J20</f>
        <v>1.9417475728155338E-2</v>
      </c>
      <c r="L21" s="18">
        <f>L20/J20</f>
        <v>0.31067961165048541</v>
      </c>
      <c r="M21" s="18">
        <f>M20/J20</f>
        <v>0.28155339805825241</v>
      </c>
      <c r="N21" s="18">
        <f>N20/J20</f>
        <v>0.12621359223300971</v>
      </c>
      <c r="O21" s="18">
        <f>O20/J20</f>
        <v>0.25242718446601942</v>
      </c>
      <c r="P21" s="19">
        <f>P20/J20</f>
        <v>9.7087378640776691E-3</v>
      </c>
    </row>
    <row r="22" spans="1:16" x14ac:dyDescent="0.15">
      <c r="A22" s="4" t="s">
        <v>27</v>
      </c>
      <c r="B22" s="5">
        <v>74</v>
      </c>
      <c r="C22" s="5">
        <v>11</v>
      </c>
      <c r="D22" s="5">
        <v>50</v>
      </c>
      <c r="E22" s="5">
        <v>4</v>
      </c>
      <c r="F22" s="5">
        <v>4</v>
      </c>
      <c r="G22" s="5">
        <v>2</v>
      </c>
      <c r="H22" s="3">
        <f>B22-SUM(C22:G22)</f>
        <v>3</v>
      </c>
      <c r="J22" s="4">
        <v>74</v>
      </c>
      <c r="K22" s="5">
        <v>2</v>
      </c>
      <c r="L22" s="5">
        <v>25</v>
      </c>
      <c r="M22" s="5">
        <v>17</v>
      </c>
      <c r="N22" s="5">
        <v>8</v>
      </c>
      <c r="O22" s="5">
        <v>18</v>
      </c>
      <c r="P22" s="3">
        <f>J22-SUM(K22:O22)</f>
        <v>4</v>
      </c>
    </row>
    <row r="23" spans="1:16" s="20" customFormat="1" x14ac:dyDescent="0.15">
      <c r="A23" s="21" t="s">
        <v>4</v>
      </c>
      <c r="B23" s="18"/>
      <c r="C23" s="18">
        <f>C22/B22</f>
        <v>0.14864864864864866</v>
      </c>
      <c r="D23" s="18">
        <f>D22/B22</f>
        <v>0.67567567567567566</v>
      </c>
      <c r="E23" s="18">
        <f>E22/B22</f>
        <v>5.4054054054054057E-2</v>
      </c>
      <c r="F23" s="18">
        <f>F22/B22</f>
        <v>5.4054054054054057E-2</v>
      </c>
      <c r="G23" s="18">
        <f>G22/B22</f>
        <v>2.7027027027027029E-2</v>
      </c>
      <c r="H23" s="19">
        <f>H22/B22</f>
        <v>4.0540540540540543E-2</v>
      </c>
      <c r="J23" s="21"/>
      <c r="K23" s="18">
        <f>K22/J22</f>
        <v>2.7027027027027029E-2</v>
      </c>
      <c r="L23" s="18">
        <f>L22/J22</f>
        <v>0.33783783783783783</v>
      </c>
      <c r="M23" s="18">
        <f>M22/J22</f>
        <v>0.22972972972972974</v>
      </c>
      <c r="N23" s="18">
        <f>N22/J22</f>
        <v>0.10810810810810811</v>
      </c>
      <c r="O23" s="18">
        <f>O22/J22</f>
        <v>0.24324324324324326</v>
      </c>
      <c r="P23" s="19">
        <f>P22/J22</f>
        <v>5.4054054054054057E-2</v>
      </c>
    </row>
    <row r="24" spans="1:16" x14ac:dyDescent="0.15">
      <c r="A24" s="4" t="s">
        <v>28</v>
      </c>
      <c r="B24" s="5">
        <v>111</v>
      </c>
      <c r="C24" s="5">
        <v>14</v>
      </c>
      <c r="D24" s="5">
        <v>72</v>
      </c>
      <c r="E24" s="5">
        <v>9</v>
      </c>
      <c r="F24" s="5">
        <v>9</v>
      </c>
      <c r="G24" s="5">
        <v>4</v>
      </c>
      <c r="H24" s="3">
        <f>B24-SUM(C24:G24)</f>
        <v>3</v>
      </c>
      <c r="J24" s="4">
        <v>111</v>
      </c>
      <c r="K24" s="36" t="s">
        <v>369</v>
      </c>
      <c r="L24" s="5">
        <v>32</v>
      </c>
      <c r="M24" s="5">
        <v>32</v>
      </c>
      <c r="N24" s="5">
        <v>24</v>
      </c>
      <c r="O24" s="5">
        <v>20</v>
      </c>
      <c r="P24" s="3">
        <f>J24-SUM(K24:O24)</f>
        <v>3</v>
      </c>
    </row>
    <row r="25" spans="1:16" s="20" customFormat="1" x14ac:dyDescent="0.15">
      <c r="A25" s="21" t="s">
        <v>4</v>
      </c>
      <c r="B25" s="18"/>
      <c r="C25" s="18">
        <f>C24/B24</f>
        <v>0.12612612612612611</v>
      </c>
      <c r="D25" s="18">
        <f>D24/B24</f>
        <v>0.64864864864864868</v>
      </c>
      <c r="E25" s="18">
        <f>E24/B24</f>
        <v>8.1081081081081086E-2</v>
      </c>
      <c r="F25" s="18">
        <f>F24/B24</f>
        <v>8.1081081081081086E-2</v>
      </c>
      <c r="G25" s="18">
        <f>G24/B24</f>
        <v>3.6036036036036036E-2</v>
      </c>
      <c r="H25" s="19">
        <f>H24/B24</f>
        <v>2.7027027027027029E-2</v>
      </c>
      <c r="J25" s="21"/>
      <c r="K25" s="37" t="s">
        <v>369</v>
      </c>
      <c r="L25" s="18">
        <f>L24/J24</f>
        <v>0.28828828828828829</v>
      </c>
      <c r="M25" s="18">
        <f>M24/J24</f>
        <v>0.28828828828828829</v>
      </c>
      <c r="N25" s="18">
        <f>N24/J24</f>
        <v>0.21621621621621623</v>
      </c>
      <c r="O25" s="18">
        <f>O24/J24</f>
        <v>0.18018018018018017</v>
      </c>
      <c r="P25" s="19">
        <f>P24/J24</f>
        <v>2.7027027027027029E-2</v>
      </c>
    </row>
    <row r="26" spans="1:16" x14ac:dyDescent="0.15">
      <c r="A26" s="4" t="s">
        <v>29</v>
      </c>
      <c r="B26" s="5">
        <v>55</v>
      </c>
      <c r="C26" s="5">
        <v>12</v>
      </c>
      <c r="D26" s="5">
        <v>28</v>
      </c>
      <c r="E26" s="5">
        <v>3</v>
      </c>
      <c r="F26" s="5">
        <v>2</v>
      </c>
      <c r="G26" s="5">
        <v>10</v>
      </c>
      <c r="H26" s="41" t="s">
        <v>369</v>
      </c>
      <c r="J26" s="4">
        <v>55</v>
      </c>
      <c r="K26" s="5">
        <v>3</v>
      </c>
      <c r="L26" s="5">
        <v>19</v>
      </c>
      <c r="M26" s="5">
        <v>6</v>
      </c>
      <c r="N26" s="5">
        <v>4</v>
      </c>
      <c r="O26" s="5">
        <v>22</v>
      </c>
      <c r="P26" s="3">
        <f>J26-SUM(K26:O26)</f>
        <v>1</v>
      </c>
    </row>
    <row r="27" spans="1:16" s="20" customFormat="1" x14ac:dyDescent="0.15">
      <c r="A27" s="23" t="s">
        <v>4</v>
      </c>
      <c r="B27" s="24"/>
      <c r="C27" s="24">
        <f>C26/B26</f>
        <v>0.21818181818181817</v>
      </c>
      <c r="D27" s="24">
        <f>D26/B26</f>
        <v>0.50909090909090904</v>
      </c>
      <c r="E27" s="24">
        <f>E26/B26</f>
        <v>5.4545454545454543E-2</v>
      </c>
      <c r="F27" s="24">
        <f>F26/B26</f>
        <v>3.6363636363636362E-2</v>
      </c>
      <c r="G27" s="24">
        <f>G26/B26</f>
        <v>0.18181818181818182</v>
      </c>
      <c r="H27" s="42" t="s">
        <v>369</v>
      </c>
      <c r="J27" s="23"/>
      <c r="K27" s="24">
        <f>K26/J26</f>
        <v>5.4545454545454543E-2</v>
      </c>
      <c r="L27" s="24">
        <f>L26/J26</f>
        <v>0.34545454545454546</v>
      </c>
      <c r="M27" s="24">
        <f>M26/J26</f>
        <v>0.10909090909090909</v>
      </c>
      <c r="N27" s="24">
        <f>N26/J26</f>
        <v>7.2727272727272724E-2</v>
      </c>
      <c r="O27" s="24">
        <f>O26/J26</f>
        <v>0.4</v>
      </c>
      <c r="P27" s="25">
        <f>P26/J26</f>
        <v>1.8181818181818181E-2</v>
      </c>
    </row>
    <row r="28" spans="1:16" x14ac:dyDescent="0.15">
      <c r="A28" s="1" t="s">
        <v>212</v>
      </c>
    </row>
    <row r="29" spans="1:16" x14ac:dyDescent="0.15">
      <c r="A29" s="9" t="s">
        <v>30</v>
      </c>
      <c r="B29" s="10">
        <v>411</v>
      </c>
      <c r="C29" s="10">
        <v>73</v>
      </c>
      <c r="D29" s="10">
        <v>226</v>
      </c>
      <c r="E29" s="10">
        <v>48</v>
      </c>
      <c r="F29" s="10">
        <v>29</v>
      </c>
      <c r="G29" s="10">
        <v>27</v>
      </c>
      <c r="H29" s="11">
        <f>B29-SUM(C29:G29)</f>
        <v>8</v>
      </c>
      <c r="J29" s="9">
        <v>411</v>
      </c>
      <c r="K29" s="10">
        <v>12</v>
      </c>
      <c r="L29" s="10">
        <v>115</v>
      </c>
      <c r="M29" s="10">
        <v>111</v>
      </c>
      <c r="N29" s="10">
        <v>56</v>
      </c>
      <c r="O29" s="10">
        <v>106</v>
      </c>
      <c r="P29" s="11">
        <f>J29-SUM(K29:O29)</f>
        <v>11</v>
      </c>
    </row>
    <row r="30" spans="1:16" s="20" customFormat="1" x14ac:dyDescent="0.15">
      <c r="A30" s="21" t="s">
        <v>31</v>
      </c>
      <c r="B30" s="18"/>
      <c r="C30" s="30">
        <f>C29/B29</f>
        <v>0.17761557177615572</v>
      </c>
      <c r="D30" s="30">
        <f>D29/B29</f>
        <v>0.54987834549878345</v>
      </c>
      <c r="E30" s="30">
        <f>E29/B29</f>
        <v>0.11678832116788321</v>
      </c>
      <c r="F30" s="30">
        <f>F29/B29</f>
        <v>7.0559610705596104E-2</v>
      </c>
      <c r="G30" s="30">
        <f>G29/B29</f>
        <v>6.569343065693431E-2</v>
      </c>
      <c r="H30" s="27">
        <f>H29/B29</f>
        <v>1.9464720194647202E-2</v>
      </c>
      <c r="J30" s="21"/>
      <c r="K30" s="30">
        <f>K29/J29</f>
        <v>2.9197080291970802E-2</v>
      </c>
      <c r="L30" s="30">
        <f>L29/J29</f>
        <v>0.27980535279805352</v>
      </c>
      <c r="M30" s="30">
        <f>M29/J29</f>
        <v>0.27007299270072993</v>
      </c>
      <c r="N30" s="30">
        <f>N29/J29</f>
        <v>0.13625304136253041</v>
      </c>
      <c r="O30" s="30">
        <f>O29/J29</f>
        <v>0.25790754257907544</v>
      </c>
      <c r="P30" s="27">
        <f>P29/J29</f>
        <v>2.6763990267639901E-2</v>
      </c>
    </row>
    <row r="31" spans="1:16" x14ac:dyDescent="0.15">
      <c r="A31" s="4" t="s">
        <v>32</v>
      </c>
      <c r="B31" s="5">
        <v>196</v>
      </c>
      <c r="C31" s="5">
        <v>45</v>
      </c>
      <c r="D31" s="5">
        <v>106</v>
      </c>
      <c r="E31" s="5">
        <v>20</v>
      </c>
      <c r="F31" s="5">
        <v>10</v>
      </c>
      <c r="G31" s="5">
        <v>9</v>
      </c>
      <c r="H31" s="3">
        <f>B31-SUM(C31:G31)</f>
        <v>6</v>
      </c>
      <c r="J31" s="4">
        <v>196</v>
      </c>
      <c r="K31" s="5">
        <v>8</v>
      </c>
      <c r="L31" s="5">
        <v>73</v>
      </c>
      <c r="M31" s="5">
        <v>42</v>
      </c>
      <c r="N31" s="5">
        <v>26</v>
      </c>
      <c r="O31" s="5">
        <v>39</v>
      </c>
      <c r="P31" s="3">
        <f>J31-SUM(K31:O31)</f>
        <v>8</v>
      </c>
    </row>
    <row r="32" spans="1:16" s="20" customFormat="1" x14ac:dyDescent="0.15">
      <c r="A32" s="21" t="s">
        <v>33</v>
      </c>
      <c r="B32" s="18"/>
      <c r="C32" s="18">
        <f>C31/B31</f>
        <v>0.22959183673469388</v>
      </c>
      <c r="D32" s="18">
        <f>D31/B31</f>
        <v>0.54081632653061229</v>
      </c>
      <c r="E32" s="18">
        <f>E31/B31</f>
        <v>0.10204081632653061</v>
      </c>
      <c r="F32" s="18">
        <f>F31/B31</f>
        <v>5.1020408163265307E-2</v>
      </c>
      <c r="G32" s="18">
        <f>G31/B31</f>
        <v>4.5918367346938778E-2</v>
      </c>
      <c r="H32" s="19">
        <f>H31/B31</f>
        <v>3.0612244897959183E-2</v>
      </c>
      <c r="J32" s="21"/>
      <c r="K32" s="18">
        <f>K31/J31</f>
        <v>4.0816326530612242E-2</v>
      </c>
      <c r="L32" s="18">
        <f>L31/J31</f>
        <v>0.37244897959183676</v>
      </c>
      <c r="M32" s="18">
        <f>M31/J31</f>
        <v>0.21428571428571427</v>
      </c>
      <c r="N32" s="18">
        <f>N31/J31</f>
        <v>0.1326530612244898</v>
      </c>
      <c r="O32" s="18">
        <f>O31/J31</f>
        <v>0.19897959183673469</v>
      </c>
      <c r="P32" s="19">
        <f>P31/J31</f>
        <v>4.0816326530612242E-2</v>
      </c>
    </row>
    <row r="33" spans="1:16" x14ac:dyDescent="0.15">
      <c r="A33" s="4" t="s">
        <v>34</v>
      </c>
      <c r="B33" s="5">
        <v>556</v>
      </c>
      <c r="C33" s="5">
        <v>103</v>
      </c>
      <c r="D33" s="5">
        <v>309</v>
      </c>
      <c r="E33" s="5">
        <v>59</v>
      </c>
      <c r="F33" s="5">
        <v>18</v>
      </c>
      <c r="G33" s="5">
        <v>52</v>
      </c>
      <c r="H33" s="3">
        <f>B33-SUM(C33:G33)</f>
        <v>15</v>
      </c>
      <c r="J33" s="4">
        <v>556</v>
      </c>
      <c r="K33" s="5">
        <v>10</v>
      </c>
      <c r="L33" s="5">
        <v>169</v>
      </c>
      <c r="M33" s="5">
        <v>150</v>
      </c>
      <c r="N33" s="5">
        <v>56</v>
      </c>
      <c r="O33" s="5">
        <v>155</v>
      </c>
      <c r="P33" s="3">
        <f>J33-SUM(K33:O33)</f>
        <v>16</v>
      </c>
    </row>
    <row r="34" spans="1:16" s="20" customFormat="1" x14ac:dyDescent="0.15">
      <c r="A34" s="23" t="s">
        <v>35</v>
      </c>
      <c r="B34" s="24"/>
      <c r="C34" s="24">
        <f>C33/B33</f>
        <v>0.18525179856115107</v>
      </c>
      <c r="D34" s="24">
        <f>D33/B33</f>
        <v>0.55575539568345322</v>
      </c>
      <c r="E34" s="24">
        <f>E33/B33</f>
        <v>0.10611510791366907</v>
      </c>
      <c r="F34" s="24">
        <f>F33/B33</f>
        <v>3.237410071942446E-2</v>
      </c>
      <c r="G34" s="24">
        <f>G33/B33</f>
        <v>9.3525179856115109E-2</v>
      </c>
      <c r="H34" s="25">
        <f>H33/B33</f>
        <v>2.6978417266187049E-2</v>
      </c>
      <c r="J34" s="23"/>
      <c r="K34" s="24">
        <f>K33/J33</f>
        <v>1.7985611510791366E-2</v>
      </c>
      <c r="L34" s="24">
        <f>L33/J33</f>
        <v>0.3039568345323741</v>
      </c>
      <c r="M34" s="24">
        <f>M33/J33</f>
        <v>0.26978417266187049</v>
      </c>
      <c r="N34" s="24">
        <f>N33/J33</f>
        <v>0.10071942446043165</v>
      </c>
      <c r="O34" s="24">
        <f>O33/J33</f>
        <v>0.27877697841726617</v>
      </c>
      <c r="P34" s="25">
        <f>P33/J33</f>
        <v>2.8776978417266189E-2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229</v>
      </c>
      <c r="J2" s="1" t="s">
        <v>230</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18</v>
      </c>
      <c r="D6" s="5">
        <v>271</v>
      </c>
      <c r="E6" s="5">
        <v>306</v>
      </c>
      <c r="F6" s="5">
        <v>164</v>
      </c>
      <c r="G6" s="5">
        <v>377</v>
      </c>
      <c r="H6" s="3">
        <f>B6-SUM(C6:G6)</f>
        <v>34</v>
      </c>
      <c r="J6" s="4">
        <v>1170</v>
      </c>
      <c r="K6" s="5">
        <v>11</v>
      </c>
      <c r="L6" s="5">
        <v>207</v>
      </c>
      <c r="M6" s="5">
        <v>226</v>
      </c>
      <c r="N6" s="5">
        <v>173</v>
      </c>
      <c r="O6" s="5">
        <v>517</v>
      </c>
      <c r="P6" s="3">
        <f>J6-SUM(K6:O6)</f>
        <v>36</v>
      </c>
    </row>
    <row r="7" spans="1:16" s="20" customFormat="1" x14ac:dyDescent="0.15">
      <c r="A7" s="21" t="s">
        <v>4</v>
      </c>
      <c r="B7" s="18"/>
      <c r="C7" s="18">
        <f>C6/B6</f>
        <v>1.5384615384615385E-2</v>
      </c>
      <c r="D7" s="18">
        <f>D6/B6</f>
        <v>0.23162393162393163</v>
      </c>
      <c r="E7" s="18">
        <f>E6/B6</f>
        <v>0.26153846153846155</v>
      </c>
      <c r="F7" s="18">
        <f>F6/B6</f>
        <v>0.14017094017094017</v>
      </c>
      <c r="G7" s="18">
        <f>G6/B6</f>
        <v>0.32222222222222224</v>
      </c>
      <c r="H7" s="19">
        <f>H6/B6</f>
        <v>2.9059829059829061E-2</v>
      </c>
      <c r="J7" s="21"/>
      <c r="K7" s="18">
        <f>K6/J6</f>
        <v>9.4017094017094013E-3</v>
      </c>
      <c r="L7" s="18">
        <f>L6/J6</f>
        <v>0.17692307692307693</v>
      </c>
      <c r="M7" s="18">
        <f>M6/J6</f>
        <v>0.19316239316239317</v>
      </c>
      <c r="N7" s="18">
        <f>N6/J6</f>
        <v>0.14786324786324787</v>
      </c>
      <c r="O7" s="18">
        <f>O6/J6</f>
        <v>0.44188034188034186</v>
      </c>
      <c r="P7" s="19">
        <f>P6/J6</f>
        <v>3.0769230769230771E-2</v>
      </c>
    </row>
    <row r="8" spans="1:16" x14ac:dyDescent="0.15">
      <c r="A8" s="4" t="s">
        <v>20</v>
      </c>
      <c r="B8" s="5">
        <v>200</v>
      </c>
      <c r="C8" s="5">
        <v>2</v>
      </c>
      <c r="D8" s="5">
        <v>48</v>
      </c>
      <c r="E8" s="5">
        <v>48</v>
      </c>
      <c r="F8" s="5">
        <v>26</v>
      </c>
      <c r="G8" s="5">
        <v>70</v>
      </c>
      <c r="H8" s="3">
        <f>B8-SUM(C8:G8)</f>
        <v>6</v>
      </c>
      <c r="J8" s="4">
        <v>200</v>
      </c>
      <c r="K8" s="5">
        <v>2</v>
      </c>
      <c r="L8" s="5">
        <v>29</v>
      </c>
      <c r="M8" s="5">
        <v>34</v>
      </c>
      <c r="N8" s="5">
        <v>34</v>
      </c>
      <c r="O8" s="5">
        <v>95</v>
      </c>
      <c r="P8" s="3">
        <f>J8-SUM(K8:O8)</f>
        <v>6</v>
      </c>
    </row>
    <row r="9" spans="1:16" s="20" customFormat="1" x14ac:dyDescent="0.15">
      <c r="A9" s="21" t="s">
        <v>4</v>
      </c>
      <c r="B9" s="18"/>
      <c r="C9" s="18">
        <f>C8/B8</f>
        <v>0.01</v>
      </c>
      <c r="D9" s="18">
        <f>D8/B8</f>
        <v>0.24</v>
      </c>
      <c r="E9" s="18">
        <f>E8/B8</f>
        <v>0.24</v>
      </c>
      <c r="F9" s="18">
        <f>F8/B8</f>
        <v>0.13</v>
      </c>
      <c r="G9" s="18">
        <f>G8/B8</f>
        <v>0.35</v>
      </c>
      <c r="H9" s="19">
        <f>H8/B8</f>
        <v>0.03</v>
      </c>
      <c r="J9" s="21"/>
      <c r="K9" s="18">
        <f>K8/J8</f>
        <v>0.01</v>
      </c>
      <c r="L9" s="18">
        <f>L8/J8</f>
        <v>0.14499999999999999</v>
      </c>
      <c r="M9" s="18">
        <f>M8/J8</f>
        <v>0.17</v>
      </c>
      <c r="N9" s="18">
        <f>N8/J8</f>
        <v>0.17</v>
      </c>
      <c r="O9" s="18">
        <f>O8/J8</f>
        <v>0.47499999999999998</v>
      </c>
      <c r="P9" s="19">
        <f>P8/J8</f>
        <v>0.03</v>
      </c>
    </row>
    <row r="10" spans="1:16" x14ac:dyDescent="0.15">
      <c r="A10" s="4" t="s">
        <v>21</v>
      </c>
      <c r="B10" s="5">
        <v>208</v>
      </c>
      <c r="C10" s="5">
        <v>5</v>
      </c>
      <c r="D10" s="5">
        <v>42</v>
      </c>
      <c r="E10" s="5">
        <v>62</v>
      </c>
      <c r="F10" s="5">
        <v>30</v>
      </c>
      <c r="G10" s="5">
        <v>61</v>
      </c>
      <c r="H10" s="3">
        <f>B10-SUM(C10:G10)</f>
        <v>8</v>
      </c>
      <c r="J10" s="4">
        <v>208</v>
      </c>
      <c r="K10" s="5">
        <v>1</v>
      </c>
      <c r="L10" s="5">
        <v>40</v>
      </c>
      <c r="M10" s="5">
        <v>37</v>
      </c>
      <c r="N10" s="5">
        <v>27</v>
      </c>
      <c r="O10" s="5">
        <v>96</v>
      </c>
      <c r="P10" s="3">
        <f>J10-SUM(K10:O10)</f>
        <v>7</v>
      </c>
    </row>
    <row r="11" spans="1:16" s="20" customFormat="1" x14ac:dyDescent="0.15">
      <c r="A11" s="21" t="s">
        <v>4</v>
      </c>
      <c r="B11" s="18"/>
      <c r="C11" s="18">
        <f>C10/B10</f>
        <v>2.403846153846154E-2</v>
      </c>
      <c r="D11" s="18">
        <f>D10/B10</f>
        <v>0.20192307692307693</v>
      </c>
      <c r="E11" s="18">
        <f>E10/B10</f>
        <v>0.29807692307692307</v>
      </c>
      <c r="F11" s="18">
        <f>F10/B10</f>
        <v>0.14423076923076922</v>
      </c>
      <c r="G11" s="18">
        <f>G10/B10</f>
        <v>0.29326923076923078</v>
      </c>
      <c r="H11" s="19">
        <f>H10/B10</f>
        <v>3.8461538461538464E-2</v>
      </c>
      <c r="J11" s="21"/>
      <c r="K11" s="18">
        <f>K10/J10</f>
        <v>4.807692307692308E-3</v>
      </c>
      <c r="L11" s="18">
        <f>L10/J10</f>
        <v>0.19230769230769232</v>
      </c>
      <c r="M11" s="18">
        <f>M10/J10</f>
        <v>0.17788461538461539</v>
      </c>
      <c r="N11" s="18">
        <f>N10/J10</f>
        <v>0.12980769230769232</v>
      </c>
      <c r="O11" s="18">
        <f>O10/J10</f>
        <v>0.46153846153846156</v>
      </c>
      <c r="P11" s="19">
        <f>P10/J10</f>
        <v>3.3653846153846152E-2</v>
      </c>
    </row>
    <row r="12" spans="1:16" x14ac:dyDescent="0.15">
      <c r="A12" s="4" t="s">
        <v>22</v>
      </c>
      <c r="B12" s="5">
        <v>44</v>
      </c>
      <c r="C12" s="5">
        <v>2</v>
      </c>
      <c r="D12" s="5">
        <v>19</v>
      </c>
      <c r="E12" s="5">
        <v>12</v>
      </c>
      <c r="F12" s="5">
        <v>4</v>
      </c>
      <c r="G12" s="5">
        <v>6</v>
      </c>
      <c r="H12" s="3">
        <f>B12-SUM(C12:G12)</f>
        <v>1</v>
      </c>
      <c r="J12" s="4">
        <v>44</v>
      </c>
      <c r="K12" s="5">
        <v>1</v>
      </c>
      <c r="L12" s="5">
        <v>8</v>
      </c>
      <c r="M12" s="5">
        <v>16</v>
      </c>
      <c r="N12" s="5">
        <v>7</v>
      </c>
      <c r="O12" s="5">
        <v>11</v>
      </c>
      <c r="P12" s="3">
        <f>J12-SUM(K12:O12)</f>
        <v>1</v>
      </c>
    </row>
    <row r="13" spans="1:16" s="20" customFormat="1" x14ac:dyDescent="0.15">
      <c r="A13" s="21" t="s">
        <v>4</v>
      </c>
      <c r="B13" s="18"/>
      <c r="C13" s="18">
        <f>C12/B12</f>
        <v>4.5454545454545456E-2</v>
      </c>
      <c r="D13" s="18">
        <f>D12/B12</f>
        <v>0.43181818181818182</v>
      </c>
      <c r="E13" s="18">
        <f>E12/B12</f>
        <v>0.27272727272727271</v>
      </c>
      <c r="F13" s="18">
        <f>F12/B12</f>
        <v>9.0909090909090912E-2</v>
      </c>
      <c r="G13" s="18">
        <f>G12/B12</f>
        <v>0.13636363636363635</v>
      </c>
      <c r="H13" s="19">
        <f>H12/B12</f>
        <v>2.2727272727272728E-2</v>
      </c>
      <c r="J13" s="21"/>
      <c r="K13" s="18">
        <f>K12/J12</f>
        <v>2.2727272727272728E-2</v>
      </c>
      <c r="L13" s="18">
        <f>L12/J12</f>
        <v>0.18181818181818182</v>
      </c>
      <c r="M13" s="18">
        <f>M12/J12</f>
        <v>0.36363636363636365</v>
      </c>
      <c r="N13" s="18">
        <f>N12/J12</f>
        <v>0.15909090909090909</v>
      </c>
      <c r="O13" s="18">
        <f>O12/J12</f>
        <v>0.25</v>
      </c>
      <c r="P13" s="19">
        <f>P12/J12</f>
        <v>2.2727272727272728E-2</v>
      </c>
    </row>
    <row r="14" spans="1:16" x14ac:dyDescent="0.15">
      <c r="A14" s="4" t="s">
        <v>23</v>
      </c>
      <c r="B14" s="5">
        <v>172</v>
      </c>
      <c r="C14" s="5">
        <v>1</v>
      </c>
      <c r="D14" s="5">
        <v>41</v>
      </c>
      <c r="E14" s="5">
        <v>51</v>
      </c>
      <c r="F14" s="5">
        <v>21</v>
      </c>
      <c r="G14" s="5">
        <v>55</v>
      </c>
      <c r="H14" s="3">
        <f>B14-SUM(C14:G14)</f>
        <v>3</v>
      </c>
      <c r="J14" s="4">
        <v>172</v>
      </c>
      <c r="K14" s="5">
        <v>2</v>
      </c>
      <c r="L14" s="5">
        <v>34</v>
      </c>
      <c r="M14" s="5">
        <v>35</v>
      </c>
      <c r="N14" s="5">
        <v>24</v>
      </c>
      <c r="O14" s="5">
        <v>74</v>
      </c>
      <c r="P14" s="3">
        <f>J14-SUM(K14:O14)</f>
        <v>3</v>
      </c>
    </row>
    <row r="15" spans="1:16" s="20" customFormat="1" x14ac:dyDescent="0.15">
      <c r="A15" s="21" t="s">
        <v>4</v>
      </c>
      <c r="B15" s="18"/>
      <c r="C15" s="18">
        <f>C14/B14</f>
        <v>5.8139534883720929E-3</v>
      </c>
      <c r="D15" s="18">
        <f>D14/B14</f>
        <v>0.23837209302325582</v>
      </c>
      <c r="E15" s="18">
        <f>E14/B14</f>
        <v>0.29651162790697677</v>
      </c>
      <c r="F15" s="18">
        <f>F14/B14</f>
        <v>0.12209302325581395</v>
      </c>
      <c r="G15" s="18">
        <f>G14/B14</f>
        <v>0.31976744186046513</v>
      </c>
      <c r="H15" s="19">
        <f>H14/B14</f>
        <v>1.7441860465116279E-2</v>
      </c>
      <c r="J15" s="21"/>
      <c r="K15" s="18">
        <f>K14/J14</f>
        <v>1.1627906976744186E-2</v>
      </c>
      <c r="L15" s="18">
        <f>L14/J14</f>
        <v>0.19767441860465115</v>
      </c>
      <c r="M15" s="18">
        <f>M14/J14</f>
        <v>0.20348837209302326</v>
      </c>
      <c r="N15" s="18">
        <f>N14/J14</f>
        <v>0.13953488372093023</v>
      </c>
      <c r="O15" s="18">
        <f>O14/J14</f>
        <v>0.43023255813953487</v>
      </c>
      <c r="P15" s="19">
        <f>P14/J14</f>
        <v>1.7441860465116279E-2</v>
      </c>
    </row>
    <row r="16" spans="1:16" x14ac:dyDescent="0.15">
      <c r="A16" s="4" t="s">
        <v>24</v>
      </c>
      <c r="B16" s="5">
        <v>42</v>
      </c>
      <c r="C16" s="36" t="s">
        <v>369</v>
      </c>
      <c r="D16" s="5">
        <v>10</v>
      </c>
      <c r="E16" s="5">
        <v>8</v>
      </c>
      <c r="F16" s="5">
        <v>8</v>
      </c>
      <c r="G16" s="5">
        <v>13</v>
      </c>
      <c r="H16" s="3">
        <f>B16-SUM(C16:G16)</f>
        <v>3</v>
      </c>
      <c r="J16" s="4">
        <v>42</v>
      </c>
      <c r="K16" s="5">
        <v>1</v>
      </c>
      <c r="L16" s="5">
        <v>11</v>
      </c>
      <c r="M16" s="5">
        <v>5</v>
      </c>
      <c r="N16" s="5">
        <v>12</v>
      </c>
      <c r="O16" s="5">
        <v>10</v>
      </c>
      <c r="P16" s="3">
        <f>J16-SUM(K16:O16)</f>
        <v>3</v>
      </c>
    </row>
    <row r="17" spans="1:16" s="20" customFormat="1" x14ac:dyDescent="0.15">
      <c r="A17" s="21" t="s">
        <v>4</v>
      </c>
      <c r="B17" s="18"/>
      <c r="C17" s="37" t="s">
        <v>369</v>
      </c>
      <c r="D17" s="18">
        <f>D16/B16</f>
        <v>0.23809523809523808</v>
      </c>
      <c r="E17" s="18">
        <f>E16/B16</f>
        <v>0.19047619047619047</v>
      </c>
      <c r="F17" s="18">
        <f>F16/B16</f>
        <v>0.19047619047619047</v>
      </c>
      <c r="G17" s="18">
        <f>G16/B16</f>
        <v>0.30952380952380953</v>
      </c>
      <c r="H17" s="19">
        <f>H16/B16</f>
        <v>7.1428571428571425E-2</v>
      </c>
      <c r="J17" s="21"/>
      <c r="K17" s="18">
        <f>K16/J16</f>
        <v>2.3809523809523808E-2</v>
      </c>
      <c r="L17" s="18">
        <f>L16/J16</f>
        <v>0.26190476190476192</v>
      </c>
      <c r="M17" s="18">
        <f>M16/J16</f>
        <v>0.11904761904761904</v>
      </c>
      <c r="N17" s="18">
        <f>N16/J16</f>
        <v>0.2857142857142857</v>
      </c>
      <c r="O17" s="18">
        <f>O16/J16</f>
        <v>0.23809523809523808</v>
      </c>
      <c r="P17" s="19">
        <f>P16/J16</f>
        <v>7.1428571428571425E-2</v>
      </c>
    </row>
    <row r="18" spans="1:16" x14ac:dyDescent="0.15">
      <c r="A18" s="4" t="s">
        <v>25</v>
      </c>
      <c r="B18" s="5">
        <v>147</v>
      </c>
      <c r="C18" s="5">
        <v>2</v>
      </c>
      <c r="D18" s="5">
        <v>30</v>
      </c>
      <c r="E18" s="5">
        <v>36</v>
      </c>
      <c r="F18" s="5">
        <v>18</v>
      </c>
      <c r="G18" s="5">
        <v>57</v>
      </c>
      <c r="H18" s="3">
        <f>B18-SUM(C18:G18)</f>
        <v>4</v>
      </c>
      <c r="J18" s="4">
        <v>147</v>
      </c>
      <c r="K18" s="5">
        <v>1</v>
      </c>
      <c r="L18" s="5">
        <v>22</v>
      </c>
      <c r="M18" s="5">
        <v>34</v>
      </c>
      <c r="N18" s="5">
        <v>19</v>
      </c>
      <c r="O18" s="5">
        <v>67</v>
      </c>
      <c r="P18" s="3">
        <f>J18-SUM(K18:O18)</f>
        <v>4</v>
      </c>
    </row>
    <row r="19" spans="1:16" s="20" customFormat="1" x14ac:dyDescent="0.15">
      <c r="A19" s="21" t="s">
        <v>4</v>
      </c>
      <c r="B19" s="18"/>
      <c r="C19" s="18">
        <f>C18/B18</f>
        <v>1.3605442176870748E-2</v>
      </c>
      <c r="D19" s="18">
        <f>D18/B18</f>
        <v>0.20408163265306123</v>
      </c>
      <c r="E19" s="18">
        <f>E18/B18</f>
        <v>0.24489795918367346</v>
      </c>
      <c r="F19" s="18">
        <f>F18/B18</f>
        <v>0.12244897959183673</v>
      </c>
      <c r="G19" s="18">
        <f>G18/B18</f>
        <v>0.38775510204081631</v>
      </c>
      <c r="H19" s="19">
        <f>H18/B18</f>
        <v>2.7210884353741496E-2</v>
      </c>
      <c r="J19" s="21"/>
      <c r="K19" s="18">
        <f>K18/J18</f>
        <v>6.8027210884353739E-3</v>
      </c>
      <c r="L19" s="18">
        <f>L18/J18</f>
        <v>0.14965986394557823</v>
      </c>
      <c r="M19" s="18">
        <f>M18/J18</f>
        <v>0.23129251700680273</v>
      </c>
      <c r="N19" s="18">
        <f>N18/J18</f>
        <v>0.12925170068027211</v>
      </c>
      <c r="O19" s="18">
        <f>O18/J18</f>
        <v>0.45578231292517007</v>
      </c>
      <c r="P19" s="19">
        <f>P18/J18</f>
        <v>2.7210884353741496E-2</v>
      </c>
    </row>
    <row r="20" spans="1:16" x14ac:dyDescent="0.15">
      <c r="A20" s="4" t="s">
        <v>26</v>
      </c>
      <c r="B20" s="5">
        <v>103</v>
      </c>
      <c r="C20" s="5">
        <v>3</v>
      </c>
      <c r="D20" s="5">
        <v>27</v>
      </c>
      <c r="E20" s="5">
        <v>30</v>
      </c>
      <c r="F20" s="5">
        <v>12</v>
      </c>
      <c r="G20" s="5">
        <v>31</v>
      </c>
      <c r="H20" s="3">
        <f>B20-SUM(C20:G20)</f>
        <v>0</v>
      </c>
      <c r="J20" s="4">
        <v>103</v>
      </c>
      <c r="K20" s="5">
        <v>1</v>
      </c>
      <c r="L20" s="5">
        <v>19</v>
      </c>
      <c r="M20" s="5">
        <v>20</v>
      </c>
      <c r="N20" s="5">
        <v>14</v>
      </c>
      <c r="O20" s="5">
        <v>48</v>
      </c>
      <c r="P20" s="3">
        <f>J20-SUM(K20:O20)</f>
        <v>1</v>
      </c>
    </row>
    <row r="21" spans="1:16" s="20" customFormat="1" x14ac:dyDescent="0.15">
      <c r="A21" s="21" t="s">
        <v>4</v>
      </c>
      <c r="B21" s="18"/>
      <c r="C21" s="18">
        <f>C20/B20</f>
        <v>2.9126213592233011E-2</v>
      </c>
      <c r="D21" s="18">
        <f>D20/B20</f>
        <v>0.26213592233009708</v>
      </c>
      <c r="E21" s="18">
        <f>E20/B20</f>
        <v>0.29126213592233008</v>
      </c>
      <c r="F21" s="18">
        <f>F20/B20</f>
        <v>0.11650485436893204</v>
      </c>
      <c r="G21" s="18">
        <f>G20/B20</f>
        <v>0.30097087378640774</v>
      </c>
      <c r="H21" s="19">
        <f>H20/B20</f>
        <v>0</v>
      </c>
      <c r="J21" s="21"/>
      <c r="K21" s="18">
        <f>K20/J20</f>
        <v>9.7087378640776691E-3</v>
      </c>
      <c r="L21" s="18">
        <f>L20/J20</f>
        <v>0.18446601941747573</v>
      </c>
      <c r="M21" s="18">
        <f>M20/J20</f>
        <v>0.1941747572815534</v>
      </c>
      <c r="N21" s="18">
        <f>N20/J20</f>
        <v>0.13592233009708737</v>
      </c>
      <c r="O21" s="18">
        <f>O20/J20</f>
        <v>0.46601941747572817</v>
      </c>
      <c r="P21" s="19">
        <f>P20/J20</f>
        <v>9.7087378640776691E-3</v>
      </c>
    </row>
    <row r="22" spans="1:16" x14ac:dyDescent="0.15">
      <c r="A22" s="4" t="s">
        <v>27</v>
      </c>
      <c r="B22" s="5">
        <v>74</v>
      </c>
      <c r="C22" s="5">
        <v>1</v>
      </c>
      <c r="D22" s="5">
        <v>19</v>
      </c>
      <c r="E22" s="5">
        <v>22</v>
      </c>
      <c r="F22" s="5">
        <v>10</v>
      </c>
      <c r="G22" s="5">
        <v>18</v>
      </c>
      <c r="H22" s="3">
        <f>B22-SUM(C22:G22)</f>
        <v>4</v>
      </c>
      <c r="J22" s="4">
        <v>74</v>
      </c>
      <c r="K22" s="5">
        <v>1</v>
      </c>
      <c r="L22" s="5">
        <v>15</v>
      </c>
      <c r="M22" s="5">
        <v>13</v>
      </c>
      <c r="N22" s="5">
        <v>16</v>
      </c>
      <c r="O22" s="5">
        <v>25</v>
      </c>
      <c r="P22" s="3">
        <f>J22-SUM(K22:O22)</f>
        <v>4</v>
      </c>
    </row>
    <row r="23" spans="1:16" s="20" customFormat="1" x14ac:dyDescent="0.15">
      <c r="A23" s="21" t="s">
        <v>4</v>
      </c>
      <c r="B23" s="18"/>
      <c r="C23" s="18">
        <f>C22/B22</f>
        <v>1.3513513513513514E-2</v>
      </c>
      <c r="D23" s="18">
        <f>D22/B22</f>
        <v>0.25675675675675674</v>
      </c>
      <c r="E23" s="18">
        <f>E22/B22</f>
        <v>0.29729729729729731</v>
      </c>
      <c r="F23" s="18">
        <f>F22/B22</f>
        <v>0.13513513513513514</v>
      </c>
      <c r="G23" s="18">
        <f>G22/B22</f>
        <v>0.24324324324324326</v>
      </c>
      <c r="H23" s="19">
        <f>H22/B22</f>
        <v>5.4054054054054057E-2</v>
      </c>
      <c r="J23" s="21"/>
      <c r="K23" s="18">
        <f>K22/J22</f>
        <v>1.3513513513513514E-2</v>
      </c>
      <c r="L23" s="18">
        <f>L22/J22</f>
        <v>0.20270270270270271</v>
      </c>
      <c r="M23" s="18">
        <f>M22/J22</f>
        <v>0.17567567567567569</v>
      </c>
      <c r="N23" s="18">
        <f>N22/J22</f>
        <v>0.21621621621621623</v>
      </c>
      <c r="O23" s="18">
        <f>O22/J22</f>
        <v>0.33783783783783783</v>
      </c>
      <c r="P23" s="19">
        <f>P22/J22</f>
        <v>5.4054054054054057E-2</v>
      </c>
    </row>
    <row r="24" spans="1:16" x14ac:dyDescent="0.15">
      <c r="A24" s="4" t="s">
        <v>28</v>
      </c>
      <c r="B24" s="5">
        <v>111</v>
      </c>
      <c r="C24" s="36" t="s">
        <v>369</v>
      </c>
      <c r="D24" s="5">
        <v>19</v>
      </c>
      <c r="E24" s="5">
        <v>31</v>
      </c>
      <c r="F24" s="5">
        <v>27</v>
      </c>
      <c r="G24" s="5">
        <v>31</v>
      </c>
      <c r="H24" s="3">
        <f>B24-SUM(C24:G24)</f>
        <v>3</v>
      </c>
      <c r="J24" s="4">
        <v>111</v>
      </c>
      <c r="K24" s="36" t="s">
        <v>369</v>
      </c>
      <c r="L24" s="5">
        <v>19</v>
      </c>
      <c r="M24" s="5">
        <v>28</v>
      </c>
      <c r="N24" s="5">
        <v>18</v>
      </c>
      <c r="O24" s="5">
        <v>41</v>
      </c>
      <c r="P24" s="3">
        <f>J24-SUM(K24:O24)</f>
        <v>5</v>
      </c>
    </row>
    <row r="25" spans="1:16" s="20" customFormat="1" x14ac:dyDescent="0.15">
      <c r="A25" s="21" t="s">
        <v>4</v>
      </c>
      <c r="B25" s="18"/>
      <c r="C25" s="37" t="s">
        <v>369</v>
      </c>
      <c r="D25" s="18">
        <f>D24/B24</f>
        <v>0.17117117117117117</v>
      </c>
      <c r="E25" s="18">
        <f>E24/B24</f>
        <v>0.27927927927927926</v>
      </c>
      <c r="F25" s="18">
        <f>F24/B24</f>
        <v>0.24324324324324326</v>
      </c>
      <c r="G25" s="18">
        <f>G24/B24</f>
        <v>0.27927927927927926</v>
      </c>
      <c r="H25" s="19">
        <f>H24/B24</f>
        <v>2.7027027027027029E-2</v>
      </c>
      <c r="J25" s="21"/>
      <c r="K25" s="37" t="s">
        <v>369</v>
      </c>
      <c r="L25" s="18">
        <f>L24/J24</f>
        <v>0.17117117117117117</v>
      </c>
      <c r="M25" s="18">
        <f>M24/J24</f>
        <v>0.25225225225225223</v>
      </c>
      <c r="N25" s="18">
        <f>N24/J24</f>
        <v>0.16216216216216217</v>
      </c>
      <c r="O25" s="18">
        <f>O24/J24</f>
        <v>0.36936936936936937</v>
      </c>
      <c r="P25" s="19">
        <f>P24/J24</f>
        <v>4.5045045045045043E-2</v>
      </c>
    </row>
    <row r="26" spans="1:16" x14ac:dyDescent="0.15">
      <c r="A26" s="4" t="s">
        <v>29</v>
      </c>
      <c r="B26" s="5">
        <v>55</v>
      </c>
      <c r="C26" s="5">
        <v>1</v>
      </c>
      <c r="D26" s="5">
        <v>14</v>
      </c>
      <c r="E26" s="5">
        <v>5</v>
      </c>
      <c r="F26" s="5">
        <v>5</v>
      </c>
      <c r="G26" s="5">
        <v>30</v>
      </c>
      <c r="H26" s="41" t="s">
        <v>369</v>
      </c>
      <c r="J26" s="4">
        <v>55</v>
      </c>
      <c r="K26" s="36" t="s">
        <v>369</v>
      </c>
      <c r="L26" s="5">
        <v>8</v>
      </c>
      <c r="M26" s="5">
        <v>3</v>
      </c>
      <c r="N26" s="36" t="s">
        <v>369</v>
      </c>
      <c r="O26" s="5">
        <v>44</v>
      </c>
      <c r="P26" s="41" t="s">
        <v>369</v>
      </c>
    </row>
    <row r="27" spans="1:16" s="20" customFormat="1" x14ac:dyDescent="0.15">
      <c r="A27" s="23" t="s">
        <v>4</v>
      </c>
      <c r="B27" s="24"/>
      <c r="C27" s="24">
        <f>C26/B26</f>
        <v>1.8181818181818181E-2</v>
      </c>
      <c r="D27" s="24">
        <f>D26/B26</f>
        <v>0.25454545454545452</v>
      </c>
      <c r="E27" s="24">
        <f>E26/B26</f>
        <v>9.0909090909090912E-2</v>
      </c>
      <c r="F27" s="24">
        <f>F26/B26</f>
        <v>9.0909090909090912E-2</v>
      </c>
      <c r="G27" s="24">
        <f>G26/B26</f>
        <v>0.54545454545454541</v>
      </c>
      <c r="H27" s="42" t="s">
        <v>369</v>
      </c>
      <c r="J27" s="23"/>
      <c r="K27" s="38" t="s">
        <v>369</v>
      </c>
      <c r="L27" s="24">
        <f>L26/J26</f>
        <v>0.14545454545454545</v>
      </c>
      <c r="M27" s="24">
        <f>M26/J26</f>
        <v>5.4545454545454543E-2</v>
      </c>
      <c r="N27" s="38" t="s">
        <v>369</v>
      </c>
      <c r="O27" s="24">
        <f>O26/J26</f>
        <v>0.8</v>
      </c>
      <c r="P27" s="42" t="s">
        <v>369</v>
      </c>
    </row>
    <row r="28" spans="1:16" x14ac:dyDescent="0.15">
      <c r="A28" s="1" t="s">
        <v>212</v>
      </c>
    </row>
    <row r="29" spans="1:16" x14ac:dyDescent="0.15">
      <c r="A29" s="9" t="s">
        <v>30</v>
      </c>
      <c r="B29" s="10">
        <v>411</v>
      </c>
      <c r="C29" s="10">
        <v>8</v>
      </c>
      <c r="D29" s="10">
        <v>100</v>
      </c>
      <c r="E29" s="10">
        <v>106</v>
      </c>
      <c r="F29" s="10">
        <v>60</v>
      </c>
      <c r="G29" s="10">
        <v>126</v>
      </c>
      <c r="H29" s="11">
        <f>B29-SUM(C29:G29)</f>
        <v>11</v>
      </c>
      <c r="J29" s="9">
        <v>411</v>
      </c>
      <c r="K29" s="10">
        <v>5</v>
      </c>
      <c r="L29" s="10">
        <v>73</v>
      </c>
      <c r="M29" s="10">
        <v>90</v>
      </c>
      <c r="N29" s="10">
        <v>79</v>
      </c>
      <c r="O29" s="10">
        <v>153</v>
      </c>
      <c r="P29" s="11">
        <f>J29-SUM(K29:O29)</f>
        <v>11</v>
      </c>
    </row>
    <row r="30" spans="1:16" s="20" customFormat="1" x14ac:dyDescent="0.15">
      <c r="A30" s="21" t="s">
        <v>31</v>
      </c>
      <c r="B30" s="18"/>
      <c r="C30" s="30">
        <f>C29/B29</f>
        <v>1.9464720194647202E-2</v>
      </c>
      <c r="D30" s="30">
        <f>D29/B29</f>
        <v>0.24330900243309003</v>
      </c>
      <c r="E30" s="30">
        <f>E29/B29</f>
        <v>0.25790754257907544</v>
      </c>
      <c r="F30" s="30">
        <f>F29/B29</f>
        <v>0.145985401459854</v>
      </c>
      <c r="G30" s="30">
        <f>G29/B29</f>
        <v>0.30656934306569344</v>
      </c>
      <c r="H30" s="27">
        <f>H29/B29</f>
        <v>2.6763990267639901E-2</v>
      </c>
      <c r="J30" s="21"/>
      <c r="K30" s="30">
        <f>K29/J29</f>
        <v>1.2165450121654502E-2</v>
      </c>
      <c r="L30" s="30">
        <f>L29/J29</f>
        <v>0.17761557177615572</v>
      </c>
      <c r="M30" s="30">
        <f>M29/J29</f>
        <v>0.21897810218978103</v>
      </c>
      <c r="N30" s="30">
        <f>N29/J29</f>
        <v>0.19221411192214111</v>
      </c>
      <c r="O30" s="30">
        <f>O29/J29</f>
        <v>0.37226277372262773</v>
      </c>
      <c r="P30" s="27">
        <f>P29/J29</f>
        <v>2.6763990267639901E-2</v>
      </c>
    </row>
    <row r="31" spans="1:16" x14ac:dyDescent="0.15">
      <c r="A31" s="4" t="s">
        <v>32</v>
      </c>
      <c r="B31" s="5">
        <v>196</v>
      </c>
      <c r="C31" s="5">
        <v>2</v>
      </c>
      <c r="D31" s="5">
        <v>43</v>
      </c>
      <c r="E31" s="5">
        <v>59</v>
      </c>
      <c r="F31" s="5">
        <v>29</v>
      </c>
      <c r="G31" s="5">
        <v>56</v>
      </c>
      <c r="H31" s="3">
        <f>B31-SUM(C31:G31)</f>
        <v>7</v>
      </c>
      <c r="J31" s="4">
        <v>196</v>
      </c>
      <c r="K31" s="5">
        <v>3</v>
      </c>
      <c r="L31" s="5">
        <v>25</v>
      </c>
      <c r="M31" s="5">
        <v>48</v>
      </c>
      <c r="N31" s="5">
        <v>40</v>
      </c>
      <c r="O31" s="5">
        <v>74</v>
      </c>
      <c r="P31" s="3">
        <f>J31-SUM(K31:O31)</f>
        <v>6</v>
      </c>
    </row>
    <row r="32" spans="1:16" s="20" customFormat="1" x14ac:dyDescent="0.15">
      <c r="A32" s="21" t="s">
        <v>33</v>
      </c>
      <c r="B32" s="18"/>
      <c r="C32" s="18">
        <f>C31/B31</f>
        <v>1.020408163265306E-2</v>
      </c>
      <c r="D32" s="18">
        <f>D31/B31</f>
        <v>0.21938775510204081</v>
      </c>
      <c r="E32" s="18">
        <f>E31/B31</f>
        <v>0.30102040816326531</v>
      </c>
      <c r="F32" s="18">
        <f>F31/B31</f>
        <v>0.14795918367346939</v>
      </c>
      <c r="G32" s="18">
        <f>G31/B31</f>
        <v>0.2857142857142857</v>
      </c>
      <c r="H32" s="19">
        <f>H31/B31</f>
        <v>3.5714285714285712E-2</v>
      </c>
      <c r="J32" s="21"/>
      <c r="K32" s="18">
        <f>K31/J31</f>
        <v>1.5306122448979591E-2</v>
      </c>
      <c r="L32" s="18">
        <f>L31/J31</f>
        <v>0.12755102040816327</v>
      </c>
      <c r="M32" s="18">
        <f>M31/J31</f>
        <v>0.24489795918367346</v>
      </c>
      <c r="N32" s="18">
        <f>N31/J31</f>
        <v>0.20408163265306123</v>
      </c>
      <c r="O32" s="18">
        <f>O31/J31</f>
        <v>0.37755102040816324</v>
      </c>
      <c r="P32" s="19">
        <f>P31/J31</f>
        <v>3.0612244897959183E-2</v>
      </c>
    </row>
    <row r="33" spans="1:16" x14ac:dyDescent="0.15">
      <c r="A33" s="4" t="s">
        <v>34</v>
      </c>
      <c r="B33" s="5">
        <v>556</v>
      </c>
      <c r="C33" s="5">
        <v>8</v>
      </c>
      <c r="D33" s="5">
        <v>127</v>
      </c>
      <c r="E33" s="5">
        <v>141</v>
      </c>
      <c r="F33" s="5">
        <v>72</v>
      </c>
      <c r="G33" s="5">
        <v>194</v>
      </c>
      <c r="H33" s="3">
        <f>B33-SUM(C33:G33)</f>
        <v>14</v>
      </c>
      <c r="J33" s="4">
        <v>556</v>
      </c>
      <c r="K33" s="5">
        <v>3</v>
      </c>
      <c r="L33" s="5">
        <v>108</v>
      </c>
      <c r="M33" s="5">
        <v>88</v>
      </c>
      <c r="N33" s="5">
        <v>52</v>
      </c>
      <c r="O33" s="5">
        <v>288</v>
      </c>
      <c r="P33" s="3">
        <f>J33-SUM(K33:O33)</f>
        <v>17</v>
      </c>
    </row>
    <row r="34" spans="1:16" s="20" customFormat="1" x14ac:dyDescent="0.15">
      <c r="A34" s="23" t="s">
        <v>35</v>
      </c>
      <c r="B34" s="24"/>
      <c r="C34" s="24">
        <f>C33/B33</f>
        <v>1.4388489208633094E-2</v>
      </c>
      <c r="D34" s="24">
        <f>D33/B33</f>
        <v>0.22841726618705036</v>
      </c>
      <c r="E34" s="24">
        <f>E33/B33</f>
        <v>0.25359712230215825</v>
      </c>
      <c r="F34" s="24">
        <f>F33/B33</f>
        <v>0.12949640287769784</v>
      </c>
      <c r="G34" s="24">
        <f>G33/B33</f>
        <v>0.34892086330935251</v>
      </c>
      <c r="H34" s="25">
        <f>H33/B33</f>
        <v>2.5179856115107913E-2</v>
      </c>
      <c r="J34" s="23"/>
      <c r="K34" s="24">
        <f>K33/J33</f>
        <v>5.3956834532374104E-3</v>
      </c>
      <c r="L34" s="24">
        <f>L33/J33</f>
        <v>0.19424460431654678</v>
      </c>
      <c r="M34" s="24">
        <f>M33/J33</f>
        <v>0.15827338129496402</v>
      </c>
      <c r="N34" s="24">
        <f>N33/J33</f>
        <v>9.3525179856115109E-2</v>
      </c>
      <c r="O34" s="24">
        <f>O33/J33</f>
        <v>0.51798561151079137</v>
      </c>
      <c r="P34" s="25">
        <f>P33/J33</f>
        <v>3.0575539568345324E-2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267</v>
      </c>
      <c r="J2" s="12" t="s">
        <v>359</v>
      </c>
    </row>
    <row r="3" spans="1:16" x14ac:dyDescent="0.15">
      <c r="A3" s="1" t="s">
        <v>266</v>
      </c>
      <c r="J3" s="12" t="s">
        <v>281</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82</v>
      </c>
      <c r="D6" s="5">
        <v>425</v>
      </c>
      <c r="E6" s="5">
        <v>180</v>
      </c>
      <c r="F6" s="5">
        <v>93</v>
      </c>
      <c r="G6" s="5">
        <v>355</v>
      </c>
      <c r="H6" s="3">
        <f>B6-SUM(C6:G6)</f>
        <v>35</v>
      </c>
      <c r="J6" s="4">
        <v>1170</v>
      </c>
      <c r="K6" s="5">
        <v>8</v>
      </c>
      <c r="L6" s="5">
        <v>255</v>
      </c>
      <c r="M6" s="5">
        <v>285</v>
      </c>
      <c r="N6" s="5">
        <v>114</v>
      </c>
      <c r="O6" s="5">
        <v>467</v>
      </c>
      <c r="P6" s="3">
        <f>J6-SUM(K6:O6)</f>
        <v>41</v>
      </c>
    </row>
    <row r="7" spans="1:16" s="20" customFormat="1" x14ac:dyDescent="0.15">
      <c r="A7" s="21" t="s">
        <v>4</v>
      </c>
      <c r="B7" s="18"/>
      <c r="C7" s="18">
        <f>C6/B6</f>
        <v>7.0085470085470086E-2</v>
      </c>
      <c r="D7" s="18">
        <f>D6/B6</f>
        <v>0.36324786324786323</v>
      </c>
      <c r="E7" s="18">
        <f>E6/B6</f>
        <v>0.15384615384615385</v>
      </c>
      <c r="F7" s="18">
        <f>F6/B6</f>
        <v>7.9487179487179482E-2</v>
      </c>
      <c r="G7" s="18">
        <f>G6/B6</f>
        <v>0.3034188034188034</v>
      </c>
      <c r="H7" s="19">
        <f>H6/B6</f>
        <v>2.9914529914529916E-2</v>
      </c>
      <c r="J7" s="21"/>
      <c r="K7" s="18">
        <f>K6/J6</f>
        <v>6.8376068376068376E-3</v>
      </c>
      <c r="L7" s="18">
        <f>L6/J6</f>
        <v>0.21794871794871795</v>
      </c>
      <c r="M7" s="18">
        <f>M6/J6</f>
        <v>0.24358974358974358</v>
      </c>
      <c r="N7" s="18">
        <f>N6/J6</f>
        <v>9.7435897435897437E-2</v>
      </c>
      <c r="O7" s="18">
        <f>O6/J6</f>
        <v>0.39914529914529917</v>
      </c>
      <c r="P7" s="19">
        <f>P6/J6</f>
        <v>3.5042735042735043E-2</v>
      </c>
    </row>
    <row r="8" spans="1:16" x14ac:dyDescent="0.15">
      <c r="A8" s="4" t="s">
        <v>20</v>
      </c>
      <c r="B8" s="5">
        <v>200</v>
      </c>
      <c r="C8" s="5">
        <v>17</v>
      </c>
      <c r="D8" s="5">
        <v>81</v>
      </c>
      <c r="E8" s="5">
        <v>30</v>
      </c>
      <c r="F8" s="5">
        <v>16</v>
      </c>
      <c r="G8" s="5">
        <v>51</v>
      </c>
      <c r="H8" s="3">
        <f>B8-SUM(C8:G8)</f>
        <v>5</v>
      </c>
      <c r="J8" s="4">
        <v>200</v>
      </c>
      <c r="K8" s="5">
        <v>1</v>
      </c>
      <c r="L8" s="5">
        <v>50</v>
      </c>
      <c r="M8" s="5">
        <v>42</v>
      </c>
      <c r="N8" s="5">
        <v>23</v>
      </c>
      <c r="O8" s="5">
        <v>75</v>
      </c>
      <c r="P8" s="3">
        <f>J8-SUM(K8:O8)</f>
        <v>9</v>
      </c>
    </row>
    <row r="9" spans="1:16" s="20" customFormat="1" x14ac:dyDescent="0.15">
      <c r="A9" s="21" t="s">
        <v>4</v>
      </c>
      <c r="B9" s="18"/>
      <c r="C9" s="18">
        <f>C8/B8</f>
        <v>8.5000000000000006E-2</v>
      </c>
      <c r="D9" s="18">
        <f>D8/B8</f>
        <v>0.40500000000000003</v>
      </c>
      <c r="E9" s="18">
        <f>E8/B8</f>
        <v>0.15</v>
      </c>
      <c r="F9" s="18">
        <f>F8/B8</f>
        <v>0.08</v>
      </c>
      <c r="G9" s="18">
        <f>G8/B8</f>
        <v>0.255</v>
      </c>
      <c r="H9" s="19">
        <f>H8/B8</f>
        <v>2.5000000000000001E-2</v>
      </c>
      <c r="J9" s="21"/>
      <c r="K9" s="18">
        <f>K8/J8</f>
        <v>5.0000000000000001E-3</v>
      </c>
      <c r="L9" s="18">
        <f>L8/J8</f>
        <v>0.25</v>
      </c>
      <c r="M9" s="18">
        <f>M8/J8</f>
        <v>0.21</v>
      </c>
      <c r="N9" s="18">
        <f>N8/J8</f>
        <v>0.115</v>
      </c>
      <c r="O9" s="18">
        <f>O8/J8</f>
        <v>0.375</v>
      </c>
      <c r="P9" s="19">
        <f>P8/J8</f>
        <v>4.4999999999999998E-2</v>
      </c>
    </row>
    <row r="10" spans="1:16" x14ac:dyDescent="0.15">
      <c r="A10" s="4" t="s">
        <v>21</v>
      </c>
      <c r="B10" s="5">
        <v>208</v>
      </c>
      <c r="C10" s="5">
        <v>18</v>
      </c>
      <c r="D10" s="5">
        <v>82</v>
      </c>
      <c r="E10" s="5">
        <v>29</v>
      </c>
      <c r="F10" s="5">
        <v>10</v>
      </c>
      <c r="G10" s="5">
        <v>62</v>
      </c>
      <c r="H10" s="3">
        <f>B10-SUM(C10:G10)</f>
        <v>7</v>
      </c>
      <c r="J10" s="4">
        <v>208</v>
      </c>
      <c r="K10" s="5">
        <v>3</v>
      </c>
      <c r="L10" s="5">
        <v>45</v>
      </c>
      <c r="M10" s="5">
        <v>51</v>
      </c>
      <c r="N10" s="5">
        <v>16</v>
      </c>
      <c r="O10" s="5">
        <v>86</v>
      </c>
      <c r="P10" s="3">
        <f>J10-SUM(K10:O10)</f>
        <v>7</v>
      </c>
    </row>
    <row r="11" spans="1:16" s="20" customFormat="1" x14ac:dyDescent="0.15">
      <c r="A11" s="21" t="s">
        <v>4</v>
      </c>
      <c r="B11" s="18"/>
      <c r="C11" s="18">
        <f>C10/B10</f>
        <v>8.6538461538461536E-2</v>
      </c>
      <c r="D11" s="18">
        <f>D10/B10</f>
        <v>0.39423076923076922</v>
      </c>
      <c r="E11" s="18">
        <f>E10/B10</f>
        <v>0.13942307692307693</v>
      </c>
      <c r="F11" s="18">
        <f>F10/B10</f>
        <v>4.807692307692308E-2</v>
      </c>
      <c r="G11" s="18">
        <f>G10/B10</f>
        <v>0.29807692307692307</v>
      </c>
      <c r="H11" s="19">
        <f>H10/B10</f>
        <v>3.3653846153846152E-2</v>
      </c>
      <c r="J11" s="21"/>
      <c r="K11" s="18">
        <f>K10/J10</f>
        <v>1.4423076923076924E-2</v>
      </c>
      <c r="L11" s="18">
        <f>L10/J10</f>
        <v>0.21634615384615385</v>
      </c>
      <c r="M11" s="18">
        <f>M10/J10</f>
        <v>0.24519230769230768</v>
      </c>
      <c r="N11" s="18">
        <f>N10/J10</f>
        <v>7.6923076923076927E-2</v>
      </c>
      <c r="O11" s="18">
        <f>O10/J10</f>
        <v>0.41346153846153844</v>
      </c>
      <c r="P11" s="19">
        <f>P10/J10</f>
        <v>3.3653846153846152E-2</v>
      </c>
    </row>
    <row r="12" spans="1:16" x14ac:dyDescent="0.15">
      <c r="A12" s="4" t="s">
        <v>22</v>
      </c>
      <c r="B12" s="5">
        <v>44</v>
      </c>
      <c r="C12" s="5">
        <v>4</v>
      </c>
      <c r="D12" s="5">
        <v>17</v>
      </c>
      <c r="E12" s="5">
        <v>9</v>
      </c>
      <c r="F12" s="5">
        <v>4</v>
      </c>
      <c r="G12" s="5">
        <v>8</v>
      </c>
      <c r="H12" s="3">
        <f>B12-SUM(C12:G12)</f>
        <v>2</v>
      </c>
      <c r="J12" s="4">
        <v>44</v>
      </c>
      <c r="K12" s="5">
        <v>1</v>
      </c>
      <c r="L12" s="5">
        <v>15</v>
      </c>
      <c r="M12" s="5">
        <v>14</v>
      </c>
      <c r="N12" s="5">
        <v>3</v>
      </c>
      <c r="O12" s="5">
        <v>9</v>
      </c>
      <c r="P12" s="3">
        <f>J12-SUM(K12:O12)</f>
        <v>2</v>
      </c>
    </row>
    <row r="13" spans="1:16" s="20" customFormat="1" x14ac:dyDescent="0.15">
      <c r="A13" s="21" t="s">
        <v>4</v>
      </c>
      <c r="B13" s="18"/>
      <c r="C13" s="18">
        <f>C12/B12</f>
        <v>9.0909090909090912E-2</v>
      </c>
      <c r="D13" s="18">
        <f>D12/B12</f>
        <v>0.38636363636363635</v>
      </c>
      <c r="E13" s="18">
        <f>E12/B12</f>
        <v>0.20454545454545456</v>
      </c>
      <c r="F13" s="18">
        <f>F12/B12</f>
        <v>9.0909090909090912E-2</v>
      </c>
      <c r="G13" s="18">
        <f>G12/B12</f>
        <v>0.18181818181818182</v>
      </c>
      <c r="H13" s="19">
        <f>H12/B12</f>
        <v>4.5454545454545456E-2</v>
      </c>
      <c r="J13" s="21"/>
      <c r="K13" s="18">
        <f>K12/J12</f>
        <v>2.2727272727272728E-2</v>
      </c>
      <c r="L13" s="18">
        <f>L12/J12</f>
        <v>0.34090909090909088</v>
      </c>
      <c r="M13" s="18">
        <f>M12/J12</f>
        <v>0.31818181818181818</v>
      </c>
      <c r="N13" s="18">
        <f>N12/J12</f>
        <v>6.8181818181818177E-2</v>
      </c>
      <c r="O13" s="18">
        <f>O12/J12</f>
        <v>0.20454545454545456</v>
      </c>
      <c r="P13" s="19">
        <f>P12/J12</f>
        <v>4.5454545454545456E-2</v>
      </c>
    </row>
    <row r="14" spans="1:16" x14ac:dyDescent="0.15">
      <c r="A14" s="4" t="s">
        <v>23</v>
      </c>
      <c r="B14" s="5">
        <v>172</v>
      </c>
      <c r="C14" s="5">
        <v>15</v>
      </c>
      <c r="D14" s="5">
        <v>70</v>
      </c>
      <c r="E14" s="5">
        <v>21</v>
      </c>
      <c r="F14" s="5">
        <v>12</v>
      </c>
      <c r="G14" s="5">
        <v>51</v>
      </c>
      <c r="H14" s="3">
        <f>B14-SUM(C14:G14)</f>
        <v>3</v>
      </c>
      <c r="J14" s="4">
        <v>172</v>
      </c>
      <c r="K14" s="36" t="s">
        <v>369</v>
      </c>
      <c r="L14" s="5">
        <v>43</v>
      </c>
      <c r="M14" s="5">
        <v>40</v>
      </c>
      <c r="N14" s="5">
        <v>18</v>
      </c>
      <c r="O14" s="5">
        <v>67</v>
      </c>
      <c r="P14" s="3">
        <f>J14-SUM(K14:O14)</f>
        <v>4</v>
      </c>
    </row>
    <row r="15" spans="1:16" s="20" customFormat="1" x14ac:dyDescent="0.15">
      <c r="A15" s="21" t="s">
        <v>4</v>
      </c>
      <c r="B15" s="18"/>
      <c r="C15" s="18">
        <f>C14/B14</f>
        <v>8.7209302325581398E-2</v>
      </c>
      <c r="D15" s="18">
        <f>D14/B14</f>
        <v>0.40697674418604651</v>
      </c>
      <c r="E15" s="18">
        <f>E14/B14</f>
        <v>0.12209302325581395</v>
      </c>
      <c r="F15" s="18">
        <f>F14/B14</f>
        <v>6.9767441860465115E-2</v>
      </c>
      <c r="G15" s="18">
        <f>G14/B14</f>
        <v>0.29651162790697677</v>
      </c>
      <c r="H15" s="19">
        <f>H14/B14</f>
        <v>1.7441860465116279E-2</v>
      </c>
      <c r="J15" s="21"/>
      <c r="K15" s="37" t="s">
        <v>369</v>
      </c>
      <c r="L15" s="18">
        <f>L14/J14</f>
        <v>0.25</v>
      </c>
      <c r="M15" s="18">
        <f>M14/J14</f>
        <v>0.23255813953488372</v>
      </c>
      <c r="N15" s="18">
        <f>N14/J14</f>
        <v>0.10465116279069768</v>
      </c>
      <c r="O15" s="18">
        <f>O14/J14</f>
        <v>0.38953488372093026</v>
      </c>
      <c r="P15" s="19">
        <f>P14/J14</f>
        <v>2.3255813953488372E-2</v>
      </c>
    </row>
    <row r="16" spans="1:16" x14ac:dyDescent="0.15">
      <c r="A16" s="4" t="s">
        <v>24</v>
      </c>
      <c r="B16" s="5">
        <v>42</v>
      </c>
      <c r="C16" s="5">
        <v>2</v>
      </c>
      <c r="D16" s="5">
        <v>12</v>
      </c>
      <c r="E16" s="5">
        <v>5</v>
      </c>
      <c r="F16" s="5">
        <v>7</v>
      </c>
      <c r="G16" s="5">
        <v>13</v>
      </c>
      <c r="H16" s="3">
        <f>B16-SUM(C16:G16)</f>
        <v>3</v>
      </c>
      <c r="J16" s="4">
        <v>42</v>
      </c>
      <c r="K16" s="36" t="s">
        <v>369</v>
      </c>
      <c r="L16" s="5">
        <v>9</v>
      </c>
      <c r="M16" s="5">
        <v>8</v>
      </c>
      <c r="N16" s="5">
        <v>5</v>
      </c>
      <c r="O16" s="5">
        <v>17</v>
      </c>
      <c r="P16" s="3">
        <f>J16-SUM(K16:O16)</f>
        <v>3</v>
      </c>
    </row>
    <row r="17" spans="1:16" s="20" customFormat="1" x14ac:dyDescent="0.15">
      <c r="A17" s="21" t="s">
        <v>4</v>
      </c>
      <c r="B17" s="18"/>
      <c r="C17" s="18">
        <f>C16/B16</f>
        <v>4.7619047619047616E-2</v>
      </c>
      <c r="D17" s="18">
        <f>D16/B16</f>
        <v>0.2857142857142857</v>
      </c>
      <c r="E17" s="18">
        <f>E16/B16</f>
        <v>0.11904761904761904</v>
      </c>
      <c r="F17" s="18">
        <f>F16/B16</f>
        <v>0.16666666666666666</v>
      </c>
      <c r="G17" s="18">
        <f>G16/B16</f>
        <v>0.30952380952380953</v>
      </c>
      <c r="H17" s="19">
        <f>H16/B16</f>
        <v>7.1428571428571425E-2</v>
      </c>
      <c r="J17" s="21"/>
      <c r="K17" s="37" t="s">
        <v>369</v>
      </c>
      <c r="L17" s="18">
        <f>L16/J16</f>
        <v>0.21428571428571427</v>
      </c>
      <c r="M17" s="18">
        <f>M16/J16</f>
        <v>0.19047619047619047</v>
      </c>
      <c r="N17" s="18">
        <f>N16/J16</f>
        <v>0.11904761904761904</v>
      </c>
      <c r="O17" s="18">
        <f>O16/J16</f>
        <v>0.40476190476190477</v>
      </c>
      <c r="P17" s="19">
        <f>P16/J16</f>
        <v>7.1428571428571425E-2</v>
      </c>
    </row>
    <row r="18" spans="1:16" x14ac:dyDescent="0.15">
      <c r="A18" s="4" t="s">
        <v>25</v>
      </c>
      <c r="B18" s="5">
        <v>147</v>
      </c>
      <c r="C18" s="5">
        <v>8</v>
      </c>
      <c r="D18" s="5">
        <v>43</v>
      </c>
      <c r="E18" s="5">
        <v>29</v>
      </c>
      <c r="F18" s="5">
        <v>13</v>
      </c>
      <c r="G18" s="5">
        <v>51</v>
      </c>
      <c r="H18" s="3">
        <f>B18-SUM(C18:G18)</f>
        <v>3</v>
      </c>
      <c r="J18" s="4">
        <v>147</v>
      </c>
      <c r="K18" s="5">
        <v>1</v>
      </c>
      <c r="L18" s="5">
        <v>27</v>
      </c>
      <c r="M18" s="5">
        <v>42</v>
      </c>
      <c r="N18" s="5">
        <v>16</v>
      </c>
      <c r="O18" s="5">
        <v>57</v>
      </c>
      <c r="P18" s="3">
        <f>J18-SUM(K18:O18)</f>
        <v>4</v>
      </c>
    </row>
    <row r="19" spans="1:16" s="20" customFormat="1" x14ac:dyDescent="0.15">
      <c r="A19" s="21" t="s">
        <v>4</v>
      </c>
      <c r="B19" s="18"/>
      <c r="C19" s="18">
        <f>C18/B18</f>
        <v>5.4421768707482991E-2</v>
      </c>
      <c r="D19" s="18">
        <f>D18/B18</f>
        <v>0.29251700680272108</v>
      </c>
      <c r="E19" s="18">
        <f>E18/B18</f>
        <v>0.19727891156462585</v>
      </c>
      <c r="F19" s="18">
        <f>F18/B18</f>
        <v>8.8435374149659865E-2</v>
      </c>
      <c r="G19" s="18">
        <f>G18/B18</f>
        <v>0.34693877551020408</v>
      </c>
      <c r="H19" s="19">
        <f>H18/B18</f>
        <v>2.0408163265306121E-2</v>
      </c>
      <c r="J19" s="21"/>
      <c r="K19" s="18">
        <f>K18/J18</f>
        <v>6.8027210884353739E-3</v>
      </c>
      <c r="L19" s="18">
        <f>L18/J18</f>
        <v>0.18367346938775511</v>
      </c>
      <c r="M19" s="18">
        <f>M18/J18</f>
        <v>0.2857142857142857</v>
      </c>
      <c r="N19" s="18">
        <f>N18/J18</f>
        <v>0.10884353741496598</v>
      </c>
      <c r="O19" s="18">
        <f>O18/J18</f>
        <v>0.38775510204081631</v>
      </c>
      <c r="P19" s="19">
        <f>P18/J18</f>
        <v>2.7210884353741496E-2</v>
      </c>
    </row>
    <row r="20" spans="1:16" x14ac:dyDescent="0.15">
      <c r="A20" s="4" t="s">
        <v>26</v>
      </c>
      <c r="B20" s="5">
        <v>103</v>
      </c>
      <c r="C20" s="5">
        <v>6</v>
      </c>
      <c r="D20" s="5">
        <v>32</v>
      </c>
      <c r="E20" s="5">
        <v>15</v>
      </c>
      <c r="F20" s="5">
        <v>8</v>
      </c>
      <c r="G20" s="5">
        <v>41</v>
      </c>
      <c r="H20" s="3">
        <f>B20-SUM(C20:G20)</f>
        <v>1</v>
      </c>
      <c r="J20" s="4">
        <v>103</v>
      </c>
      <c r="K20" s="36" t="s">
        <v>369</v>
      </c>
      <c r="L20" s="5">
        <v>13</v>
      </c>
      <c r="M20" s="5">
        <v>28</v>
      </c>
      <c r="N20" s="5">
        <v>11</v>
      </c>
      <c r="O20" s="5">
        <v>50</v>
      </c>
      <c r="P20" s="3">
        <f>J20-SUM(K20:O20)</f>
        <v>1</v>
      </c>
    </row>
    <row r="21" spans="1:16" s="20" customFormat="1" x14ac:dyDescent="0.15">
      <c r="A21" s="21" t="s">
        <v>4</v>
      </c>
      <c r="B21" s="18"/>
      <c r="C21" s="18">
        <f>C20/B20</f>
        <v>5.8252427184466021E-2</v>
      </c>
      <c r="D21" s="18">
        <f>D20/B20</f>
        <v>0.31067961165048541</v>
      </c>
      <c r="E21" s="18">
        <f>E20/B20</f>
        <v>0.14563106796116504</v>
      </c>
      <c r="F21" s="18">
        <f>F20/B20</f>
        <v>7.7669902912621352E-2</v>
      </c>
      <c r="G21" s="18">
        <f>G20/B20</f>
        <v>0.39805825242718446</v>
      </c>
      <c r="H21" s="19">
        <f>H20/B20</f>
        <v>9.7087378640776691E-3</v>
      </c>
      <c r="J21" s="21"/>
      <c r="K21" s="37" t="s">
        <v>369</v>
      </c>
      <c r="L21" s="18">
        <f>L20/J20</f>
        <v>0.12621359223300971</v>
      </c>
      <c r="M21" s="18">
        <f>M20/J20</f>
        <v>0.27184466019417475</v>
      </c>
      <c r="N21" s="18">
        <f>N20/J20</f>
        <v>0.10679611650485436</v>
      </c>
      <c r="O21" s="18">
        <f>O20/J20</f>
        <v>0.4854368932038835</v>
      </c>
      <c r="P21" s="19">
        <f>P20/J20</f>
        <v>9.7087378640776691E-3</v>
      </c>
    </row>
    <row r="22" spans="1:16" x14ac:dyDescent="0.15">
      <c r="A22" s="4" t="s">
        <v>27</v>
      </c>
      <c r="B22" s="5">
        <v>74</v>
      </c>
      <c r="C22" s="5">
        <v>1</v>
      </c>
      <c r="D22" s="5">
        <v>25</v>
      </c>
      <c r="E22" s="5">
        <v>12</v>
      </c>
      <c r="F22" s="5">
        <v>10</v>
      </c>
      <c r="G22" s="5">
        <v>22</v>
      </c>
      <c r="H22" s="3">
        <f>B22-SUM(C22:G22)</f>
        <v>4</v>
      </c>
      <c r="J22" s="4">
        <v>74</v>
      </c>
      <c r="K22" s="36" t="s">
        <v>369</v>
      </c>
      <c r="L22" s="5">
        <v>14</v>
      </c>
      <c r="M22" s="5">
        <v>22</v>
      </c>
      <c r="N22" s="5">
        <v>5</v>
      </c>
      <c r="O22" s="5">
        <v>29</v>
      </c>
      <c r="P22" s="3">
        <f>J22-SUM(K22:O22)</f>
        <v>4</v>
      </c>
    </row>
    <row r="23" spans="1:16" s="20" customFormat="1" x14ac:dyDescent="0.15">
      <c r="A23" s="21" t="s">
        <v>4</v>
      </c>
      <c r="B23" s="18"/>
      <c r="C23" s="18">
        <f>C22/B22</f>
        <v>1.3513513513513514E-2</v>
      </c>
      <c r="D23" s="18">
        <f>D22/B22</f>
        <v>0.33783783783783783</v>
      </c>
      <c r="E23" s="18">
        <f>E22/B22</f>
        <v>0.16216216216216217</v>
      </c>
      <c r="F23" s="18">
        <f>F22/B22</f>
        <v>0.13513513513513514</v>
      </c>
      <c r="G23" s="18">
        <f>G22/B22</f>
        <v>0.29729729729729731</v>
      </c>
      <c r="H23" s="19">
        <f>H22/B22</f>
        <v>5.4054054054054057E-2</v>
      </c>
      <c r="J23" s="21"/>
      <c r="K23" s="37" t="s">
        <v>369</v>
      </c>
      <c r="L23" s="18">
        <f>L22/J22</f>
        <v>0.1891891891891892</v>
      </c>
      <c r="M23" s="18">
        <f>M22/J22</f>
        <v>0.29729729729729731</v>
      </c>
      <c r="N23" s="18">
        <f>N22/J22</f>
        <v>6.7567567567567571E-2</v>
      </c>
      <c r="O23" s="18">
        <f>O22/J22</f>
        <v>0.39189189189189189</v>
      </c>
      <c r="P23" s="19">
        <f>P22/J22</f>
        <v>5.4054054054054057E-2</v>
      </c>
    </row>
    <row r="24" spans="1:16" x14ac:dyDescent="0.15">
      <c r="A24" s="4" t="s">
        <v>28</v>
      </c>
      <c r="B24" s="5">
        <v>111</v>
      </c>
      <c r="C24" s="5">
        <v>3</v>
      </c>
      <c r="D24" s="5">
        <v>40</v>
      </c>
      <c r="E24" s="5">
        <v>24</v>
      </c>
      <c r="F24" s="5">
        <v>11</v>
      </c>
      <c r="G24" s="5">
        <v>28</v>
      </c>
      <c r="H24" s="3">
        <f>B24-SUM(C24:G24)</f>
        <v>5</v>
      </c>
      <c r="J24" s="4">
        <v>111</v>
      </c>
      <c r="K24" s="5">
        <v>1</v>
      </c>
      <c r="L24" s="5">
        <v>24</v>
      </c>
      <c r="M24" s="5">
        <v>31</v>
      </c>
      <c r="N24" s="5">
        <v>12</v>
      </c>
      <c r="O24" s="5">
        <v>38</v>
      </c>
      <c r="P24" s="3">
        <f>J24-SUM(K24:O24)</f>
        <v>5</v>
      </c>
    </row>
    <row r="25" spans="1:16" s="20" customFormat="1" x14ac:dyDescent="0.15">
      <c r="A25" s="21" t="s">
        <v>4</v>
      </c>
      <c r="B25" s="18"/>
      <c r="C25" s="18">
        <f>C24/B24</f>
        <v>2.7027027027027029E-2</v>
      </c>
      <c r="D25" s="18">
        <f>D24/B24</f>
        <v>0.36036036036036034</v>
      </c>
      <c r="E25" s="18">
        <f>E24/B24</f>
        <v>0.21621621621621623</v>
      </c>
      <c r="F25" s="18">
        <f>F24/B24</f>
        <v>9.90990990990991E-2</v>
      </c>
      <c r="G25" s="18">
        <f>G24/B24</f>
        <v>0.25225225225225223</v>
      </c>
      <c r="H25" s="19">
        <f>H24/B24</f>
        <v>4.5045045045045043E-2</v>
      </c>
      <c r="J25" s="21"/>
      <c r="K25" s="18">
        <f>K24/J24</f>
        <v>9.0090090090090089E-3</v>
      </c>
      <c r="L25" s="18">
        <f>L24/J24</f>
        <v>0.21621621621621623</v>
      </c>
      <c r="M25" s="18">
        <f>M24/J24</f>
        <v>0.27927927927927926</v>
      </c>
      <c r="N25" s="18">
        <f>N24/J24</f>
        <v>0.10810810810810811</v>
      </c>
      <c r="O25" s="18">
        <f>O24/J24</f>
        <v>0.34234234234234234</v>
      </c>
      <c r="P25" s="19">
        <f>P24/J24</f>
        <v>4.5045045045045043E-2</v>
      </c>
    </row>
    <row r="26" spans="1:16" x14ac:dyDescent="0.15">
      <c r="A26" s="4" t="s">
        <v>29</v>
      </c>
      <c r="B26" s="5">
        <v>55</v>
      </c>
      <c r="C26" s="5">
        <v>7</v>
      </c>
      <c r="D26" s="5">
        <v>18</v>
      </c>
      <c r="E26" s="5">
        <v>4</v>
      </c>
      <c r="F26" s="5">
        <v>1</v>
      </c>
      <c r="G26" s="5">
        <v>25</v>
      </c>
      <c r="H26" s="41" t="s">
        <v>369</v>
      </c>
      <c r="J26" s="4">
        <v>55</v>
      </c>
      <c r="K26" s="36" t="s">
        <v>369</v>
      </c>
      <c r="L26" s="5">
        <v>12</v>
      </c>
      <c r="M26" s="5">
        <v>6</v>
      </c>
      <c r="N26" s="5">
        <v>3</v>
      </c>
      <c r="O26" s="5">
        <v>34</v>
      </c>
      <c r="P26" s="41" t="s">
        <v>369</v>
      </c>
    </row>
    <row r="27" spans="1:16" s="20" customFormat="1" x14ac:dyDescent="0.15">
      <c r="A27" s="23" t="s">
        <v>4</v>
      </c>
      <c r="B27" s="24"/>
      <c r="C27" s="24">
        <f>C26/B26</f>
        <v>0.12727272727272726</v>
      </c>
      <c r="D27" s="24">
        <f>D26/B26</f>
        <v>0.32727272727272727</v>
      </c>
      <c r="E27" s="24">
        <f>E26/B26</f>
        <v>7.2727272727272724E-2</v>
      </c>
      <c r="F27" s="24">
        <f>F26/B26</f>
        <v>1.8181818181818181E-2</v>
      </c>
      <c r="G27" s="24">
        <f>G26/B26</f>
        <v>0.45454545454545453</v>
      </c>
      <c r="H27" s="42" t="s">
        <v>369</v>
      </c>
      <c r="J27" s="23"/>
      <c r="K27" s="38" t="s">
        <v>369</v>
      </c>
      <c r="L27" s="24">
        <f>L26/J26</f>
        <v>0.21818181818181817</v>
      </c>
      <c r="M27" s="24">
        <f>M26/J26</f>
        <v>0.10909090909090909</v>
      </c>
      <c r="N27" s="24">
        <f>N26/J26</f>
        <v>5.4545454545454543E-2</v>
      </c>
      <c r="O27" s="24">
        <f>O26/J26</f>
        <v>0.61818181818181817</v>
      </c>
      <c r="P27" s="42" t="s">
        <v>369</v>
      </c>
    </row>
    <row r="28" spans="1:16" x14ac:dyDescent="0.15">
      <c r="A28" s="1" t="s">
        <v>212</v>
      </c>
    </row>
    <row r="29" spans="1:16" x14ac:dyDescent="0.15">
      <c r="A29" s="9" t="s">
        <v>30</v>
      </c>
      <c r="B29" s="10">
        <v>411</v>
      </c>
      <c r="C29" s="10">
        <v>29</v>
      </c>
      <c r="D29" s="10">
        <v>141</v>
      </c>
      <c r="E29" s="10">
        <v>68</v>
      </c>
      <c r="F29" s="10">
        <v>47</v>
      </c>
      <c r="G29" s="10">
        <v>115</v>
      </c>
      <c r="H29" s="11">
        <f>B29-SUM(C29:G29)</f>
        <v>11</v>
      </c>
      <c r="J29" s="9">
        <v>411</v>
      </c>
      <c r="K29" s="10">
        <v>2</v>
      </c>
      <c r="L29" s="10">
        <v>85</v>
      </c>
      <c r="M29" s="10">
        <v>105</v>
      </c>
      <c r="N29" s="10">
        <v>41</v>
      </c>
      <c r="O29" s="10">
        <v>166</v>
      </c>
      <c r="P29" s="11">
        <f>J29-SUM(K29:O29)</f>
        <v>12</v>
      </c>
    </row>
    <row r="30" spans="1:16" s="20" customFormat="1" x14ac:dyDescent="0.15">
      <c r="A30" s="21" t="s">
        <v>31</v>
      </c>
      <c r="B30" s="18"/>
      <c r="C30" s="30">
        <f>C29/B29</f>
        <v>7.0559610705596104E-2</v>
      </c>
      <c r="D30" s="30">
        <f>D29/B29</f>
        <v>0.34306569343065696</v>
      </c>
      <c r="E30" s="30">
        <f>E29/B29</f>
        <v>0.16545012165450121</v>
      </c>
      <c r="F30" s="30">
        <f>F29/B29</f>
        <v>0.11435523114355231</v>
      </c>
      <c r="G30" s="30">
        <f>G29/B29</f>
        <v>0.27980535279805352</v>
      </c>
      <c r="H30" s="27">
        <f>H29/B29</f>
        <v>2.6763990267639901E-2</v>
      </c>
      <c r="J30" s="21"/>
      <c r="K30" s="30">
        <f>K29/J29</f>
        <v>4.8661800486618006E-3</v>
      </c>
      <c r="L30" s="30">
        <f>L29/J29</f>
        <v>0.20681265206812652</v>
      </c>
      <c r="M30" s="30">
        <f>M29/J29</f>
        <v>0.25547445255474455</v>
      </c>
      <c r="N30" s="30">
        <f>N29/J29</f>
        <v>9.9756690997566913E-2</v>
      </c>
      <c r="O30" s="30">
        <f>O29/J29</f>
        <v>0.40389294403892945</v>
      </c>
      <c r="P30" s="27">
        <f>P29/J29</f>
        <v>2.9197080291970802E-2</v>
      </c>
    </row>
    <row r="31" spans="1:16" x14ac:dyDescent="0.15">
      <c r="A31" s="4" t="s">
        <v>32</v>
      </c>
      <c r="B31" s="5">
        <v>196</v>
      </c>
      <c r="C31" s="5">
        <v>13</v>
      </c>
      <c r="D31" s="5">
        <v>69</v>
      </c>
      <c r="E31" s="5">
        <v>35</v>
      </c>
      <c r="F31" s="5">
        <v>17</v>
      </c>
      <c r="G31" s="5">
        <v>56</v>
      </c>
      <c r="H31" s="3">
        <f>B31-SUM(C31:G31)</f>
        <v>6</v>
      </c>
      <c r="J31" s="4">
        <v>196</v>
      </c>
      <c r="K31" s="5">
        <v>3</v>
      </c>
      <c r="L31" s="5">
        <v>41</v>
      </c>
      <c r="M31" s="5">
        <v>50</v>
      </c>
      <c r="N31" s="5">
        <v>26</v>
      </c>
      <c r="O31" s="5">
        <v>68</v>
      </c>
      <c r="P31" s="3">
        <f>J31-SUM(K31:O31)</f>
        <v>8</v>
      </c>
    </row>
    <row r="32" spans="1:16" s="20" customFormat="1" x14ac:dyDescent="0.15">
      <c r="A32" s="21" t="s">
        <v>33</v>
      </c>
      <c r="B32" s="18"/>
      <c r="C32" s="18">
        <f>C31/B31</f>
        <v>6.6326530612244902E-2</v>
      </c>
      <c r="D32" s="18">
        <f>D31/B31</f>
        <v>0.35204081632653061</v>
      </c>
      <c r="E32" s="18">
        <f>E31/B31</f>
        <v>0.17857142857142858</v>
      </c>
      <c r="F32" s="18">
        <f>F31/B31</f>
        <v>8.673469387755102E-2</v>
      </c>
      <c r="G32" s="18">
        <f>G31/B31</f>
        <v>0.2857142857142857</v>
      </c>
      <c r="H32" s="19">
        <f>H31/B31</f>
        <v>3.0612244897959183E-2</v>
      </c>
      <c r="J32" s="21"/>
      <c r="K32" s="18">
        <f>K31/J31</f>
        <v>1.5306122448979591E-2</v>
      </c>
      <c r="L32" s="18">
        <f>L31/J31</f>
        <v>0.20918367346938777</v>
      </c>
      <c r="M32" s="18">
        <f>M31/J31</f>
        <v>0.25510204081632654</v>
      </c>
      <c r="N32" s="18">
        <f>N31/J31</f>
        <v>0.1326530612244898</v>
      </c>
      <c r="O32" s="18">
        <f>O31/J31</f>
        <v>0.34693877551020408</v>
      </c>
      <c r="P32" s="19">
        <f>P31/J31</f>
        <v>4.0816326530612242E-2</v>
      </c>
    </row>
    <row r="33" spans="1:16" x14ac:dyDescent="0.15">
      <c r="A33" s="4" t="s">
        <v>34</v>
      </c>
      <c r="B33" s="5">
        <v>556</v>
      </c>
      <c r="C33" s="5">
        <v>40</v>
      </c>
      <c r="D33" s="5">
        <v>213</v>
      </c>
      <c r="E33" s="5">
        <v>76</v>
      </c>
      <c r="F33" s="5">
        <v>28</v>
      </c>
      <c r="G33" s="5">
        <v>183</v>
      </c>
      <c r="H33" s="3">
        <f>B33-SUM(C33:G33)</f>
        <v>16</v>
      </c>
      <c r="J33" s="4">
        <v>556</v>
      </c>
      <c r="K33" s="5">
        <v>3</v>
      </c>
      <c r="L33" s="5">
        <v>128</v>
      </c>
      <c r="M33" s="5">
        <v>129</v>
      </c>
      <c r="N33" s="5">
        <v>46</v>
      </c>
      <c r="O33" s="5">
        <v>231</v>
      </c>
      <c r="P33" s="3">
        <f>J33-SUM(K33:O33)</f>
        <v>19</v>
      </c>
    </row>
    <row r="34" spans="1:16" s="20" customFormat="1" x14ac:dyDescent="0.15">
      <c r="A34" s="23" t="s">
        <v>35</v>
      </c>
      <c r="B34" s="24"/>
      <c r="C34" s="24">
        <f>C33/B33</f>
        <v>7.1942446043165464E-2</v>
      </c>
      <c r="D34" s="24">
        <f>D33/B33</f>
        <v>0.38309352517985612</v>
      </c>
      <c r="E34" s="24">
        <f>E33/B33</f>
        <v>0.1366906474820144</v>
      </c>
      <c r="F34" s="24">
        <f>F33/B33</f>
        <v>5.0359712230215826E-2</v>
      </c>
      <c r="G34" s="24">
        <f>G33/B33</f>
        <v>0.32913669064748202</v>
      </c>
      <c r="H34" s="25">
        <f>H33/B33</f>
        <v>2.8776978417266189E-2</v>
      </c>
      <c r="J34" s="23"/>
      <c r="K34" s="24">
        <f>K33/J33</f>
        <v>5.3956834532374104E-3</v>
      </c>
      <c r="L34" s="24">
        <f>L33/J33</f>
        <v>0.23021582733812951</v>
      </c>
      <c r="M34" s="24">
        <f>M33/J33</f>
        <v>0.23201438848920863</v>
      </c>
      <c r="N34" s="24">
        <f>N33/J33</f>
        <v>8.2733812949640287E-2</v>
      </c>
      <c r="O34" s="24">
        <f>O33/J33</f>
        <v>0.4154676258992806</v>
      </c>
      <c r="P34" s="25">
        <f>P33/J33</f>
        <v>3.41726618705036E-2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358</v>
      </c>
      <c r="J2" s="1" t="s">
        <v>155</v>
      </c>
    </row>
    <row r="3" spans="1:16" x14ac:dyDescent="0.15">
      <c r="A3" s="1" t="s">
        <v>350</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8</v>
      </c>
      <c r="D6" s="5">
        <v>168</v>
      </c>
      <c r="E6" s="5">
        <v>222</v>
      </c>
      <c r="F6" s="5">
        <v>140</v>
      </c>
      <c r="G6" s="5">
        <v>597</v>
      </c>
      <c r="H6" s="3">
        <f>B6-SUM(C6:G6)</f>
        <v>35</v>
      </c>
      <c r="J6" s="4">
        <v>1170</v>
      </c>
      <c r="K6" s="5">
        <v>33</v>
      </c>
      <c r="L6" s="5">
        <v>420</v>
      </c>
      <c r="M6" s="5">
        <v>240</v>
      </c>
      <c r="N6" s="5">
        <v>97</v>
      </c>
      <c r="O6" s="5">
        <v>337</v>
      </c>
      <c r="P6" s="3">
        <f>J6-SUM(K6:O6)</f>
        <v>43</v>
      </c>
    </row>
    <row r="7" spans="1:16" s="20" customFormat="1" x14ac:dyDescent="0.15">
      <c r="A7" s="21" t="s">
        <v>4</v>
      </c>
      <c r="B7" s="18"/>
      <c r="C7" s="18">
        <f>C6/B6</f>
        <v>6.8376068376068376E-3</v>
      </c>
      <c r="D7" s="18">
        <f>D6/B6</f>
        <v>0.14358974358974358</v>
      </c>
      <c r="E7" s="18">
        <f>E6/B6</f>
        <v>0.18974358974358974</v>
      </c>
      <c r="F7" s="18">
        <f>F6/B6</f>
        <v>0.11965811965811966</v>
      </c>
      <c r="G7" s="18">
        <f>G6/B6</f>
        <v>0.51025641025641022</v>
      </c>
      <c r="H7" s="19">
        <f>H6/B6</f>
        <v>2.9914529914529916E-2</v>
      </c>
      <c r="J7" s="21"/>
      <c r="K7" s="18">
        <f>K6/J6</f>
        <v>2.8205128205128206E-2</v>
      </c>
      <c r="L7" s="18">
        <f>L6/J6</f>
        <v>0.35897435897435898</v>
      </c>
      <c r="M7" s="18">
        <f>M6/J6</f>
        <v>0.20512820512820512</v>
      </c>
      <c r="N7" s="18">
        <f>N6/J6</f>
        <v>8.2905982905982903E-2</v>
      </c>
      <c r="O7" s="18">
        <f>O6/J6</f>
        <v>0.28803418803418801</v>
      </c>
      <c r="P7" s="19">
        <f>P6/J6</f>
        <v>3.6752136752136753E-2</v>
      </c>
    </row>
    <row r="8" spans="1:16" x14ac:dyDescent="0.15">
      <c r="A8" s="4" t="s">
        <v>20</v>
      </c>
      <c r="B8" s="5">
        <v>200</v>
      </c>
      <c r="C8" s="36" t="s">
        <v>369</v>
      </c>
      <c r="D8" s="5">
        <v>31</v>
      </c>
      <c r="E8" s="5">
        <v>33</v>
      </c>
      <c r="F8" s="5">
        <v>24</v>
      </c>
      <c r="G8" s="5">
        <v>105</v>
      </c>
      <c r="H8" s="3">
        <f>B8-SUM(C8:G8)</f>
        <v>7</v>
      </c>
      <c r="J8" s="4">
        <v>200</v>
      </c>
      <c r="K8" s="5">
        <v>8</v>
      </c>
      <c r="L8" s="5">
        <v>85</v>
      </c>
      <c r="M8" s="5">
        <v>32</v>
      </c>
      <c r="N8" s="5">
        <v>13</v>
      </c>
      <c r="O8" s="5">
        <v>53</v>
      </c>
      <c r="P8" s="3">
        <f>J8-SUM(K8:O8)</f>
        <v>9</v>
      </c>
    </row>
    <row r="9" spans="1:16" s="20" customFormat="1" x14ac:dyDescent="0.15">
      <c r="A9" s="21" t="s">
        <v>4</v>
      </c>
      <c r="B9" s="18"/>
      <c r="C9" s="37" t="s">
        <v>369</v>
      </c>
      <c r="D9" s="18">
        <f>D8/B8</f>
        <v>0.155</v>
      </c>
      <c r="E9" s="18">
        <f>E8/B8</f>
        <v>0.16500000000000001</v>
      </c>
      <c r="F9" s="18">
        <f>F8/B8</f>
        <v>0.12</v>
      </c>
      <c r="G9" s="18">
        <f>G8/B8</f>
        <v>0.52500000000000002</v>
      </c>
      <c r="H9" s="19">
        <f>H8/B8</f>
        <v>3.5000000000000003E-2</v>
      </c>
      <c r="J9" s="21"/>
      <c r="K9" s="18">
        <f>K8/J8</f>
        <v>0.04</v>
      </c>
      <c r="L9" s="18">
        <f>L8/J8</f>
        <v>0.42499999999999999</v>
      </c>
      <c r="M9" s="18">
        <f>M8/J8</f>
        <v>0.16</v>
      </c>
      <c r="N9" s="18">
        <f>N8/J8</f>
        <v>6.5000000000000002E-2</v>
      </c>
      <c r="O9" s="18">
        <f>O8/J8</f>
        <v>0.26500000000000001</v>
      </c>
      <c r="P9" s="19">
        <f>P8/J8</f>
        <v>4.4999999999999998E-2</v>
      </c>
    </row>
    <row r="10" spans="1:16" x14ac:dyDescent="0.15">
      <c r="A10" s="4" t="s">
        <v>21</v>
      </c>
      <c r="B10" s="5">
        <v>208</v>
      </c>
      <c r="C10" s="5">
        <v>2</v>
      </c>
      <c r="D10" s="5">
        <v>30</v>
      </c>
      <c r="E10" s="5">
        <v>45</v>
      </c>
      <c r="F10" s="5">
        <v>21</v>
      </c>
      <c r="G10" s="5">
        <v>103</v>
      </c>
      <c r="H10" s="3">
        <f>B10-SUM(C10:G10)</f>
        <v>7</v>
      </c>
      <c r="J10" s="4">
        <v>208</v>
      </c>
      <c r="K10" s="5">
        <v>4</v>
      </c>
      <c r="L10" s="5">
        <v>66</v>
      </c>
      <c r="M10" s="5">
        <v>53</v>
      </c>
      <c r="N10" s="5">
        <v>19</v>
      </c>
      <c r="O10" s="5">
        <v>57</v>
      </c>
      <c r="P10" s="3">
        <f>J10-SUM(K10:O10)</f>
        <v>9</v>
      </c>
    </row>
    <row r="11" spans="1:16" s="20" customFormat="1" x14ac:dyDescent="0.15">
      <c r="A11" s="21" t="s">
        <v>4</v>
      </c>
      <c r="B11" s="18"/>
      <c r="C11" s="18">
        <f>C10/B10</f>
        <v>9.6153846153846159E-3</v>
      </c>
      <c r="D11" s="18">
        <f>D10/B10</f>
        <v>0.14423076923076922</v>
      </c>
      <c r="E11" s="18">
        <f>E10/B10</f>
        <v>0.21634615384615385</v>
      </c>
      <c r="F11" s="18">
        <f>F10/B10</f>
        <v>0.10096153846153846</v>
      </c>
      <c r="G11" s="18">
        <f>G10/B10</f>
        <v>0.49519230769230771</v>
      </c>
      <c r="H11" s="19">
        <f>H10/B10</f>
        <v>3.3653846153846152E-2</v>
      </c>
      <c r="J11" s="21"/>
      <c r="K11" s="18">
        <f>K10/J10</f>
        <v>1.9230769230769232E-2</v>
      </c>
      <c r="L11" s="18">
        <f>L10/J10</f>
        <v>0.31730769230769229</v>
      </c>
      <c r="M11" s="18">
        <f>M10/J10</f>
        <v>0.25480769230769229</v>
      </c>
      <c r="N11" s="18">
        <f>N10/J10</f>
        <v>9.1346153846153841E-2</v>
      </c>
      <c r="O11" s="18">
        <f>O10/J10</f>
        <v>0.27403846153846156</v>
      </c>
      <c r="P11" s="19">
        <f>P10/J10</f>
        <v>4.3269230769230768E-2</v>
      </c>
    </row>
    <row r="12" spans="1:16" x14ac:dyDescent="0.15">
      <c r="A12" s="4" t="s">
        <v>22</v>
      </c>
      <c r="B12" s="5">
        <v>44</v>
      </c>
      <c r="C12" s="5">
        <v>1</v>
      </c>
      <c r="D12" s="5">
        <v>7</v>
      </c>
      <c r="E12" s="5">
        <v>15</v>
      </c>
      <c r="F12" s="5">
        <v>5</v>
      </c>
      <c r="G12" s="5">
        <v>15</v>
      </c>
      <c r="H12" s="3">
        <f>B12-SUM(C12:G12)</f>
        <v>1</v>
      </c>
      <c r="J12" s="4">
        <v>44</v>
      </c>
      <c r="K12" s="36" t="s">
        <v>369</v>
      </c>
      <c r="L12" s="5">
        <v>22</v>
      </c>
      <c r="M12" s="5">
        <v>9</v>
      </c>
      <c r="N12" s="5">
        <v>6</v>
      </c>
      <c r="O12" s="5">
        <v>6</v>
      </c>
      <c r="P12" s="3">
        <f>J12-SUM(K12:O12)</f>
        <v>1</v>
      </c>
    </row>
    <row r="13" spans="1:16" s="20" customFormat="1" x14ac:dyDescent="0.15">
      <c r="A13" s="21" t="s">
        <v>4</v>
      </c>
      <c r="B13" s="18"/>
      <c r="C13" s="18">
        <f>C12/B12</f>
        <v>2.2727272727272728E-2</v>
      </c>
      <c r="D13" s="18">
        <f>D12/B12</f>
        <v>0.15909090909090909</v>
      </c>
      <c r="E13" s="18">
        <f>E12/B12</f>
        <v>0.34090909090909088</v>
      </c>
      <c r="F13" s="18">
        <f>F12/B12</f>
        <v>0.11363636363636363</v>
      </c>
      <c r="G13" s="18">
        <f>G12/B12</f>
        <v>0.34090909090909088</v>
      </c>
      <c r="H13" s="19">
        <f>H12/B12</f>
        <v>2.2727272727272728E-2</v>
      </c>
      <c r="J13" s="21"/>
      <c r="K13" s="37" t="s">
        <v>369</v>
      </c>
      <c r="L13" s="18">
        <f>L12/J12</f>
        <v>0.5</v>
      </c>
      <c r="M13" s="18">
        <f>M12/J12</f>
        <v>0.20454545454545456</v>
      </c>
      <c r="N13" s="18">
        <f>N12/J12</f>
        <v>0.13636363636363635</v>
      </c>
      <c r="O13" s="18">
        <f>O12/J12</f>
        <v>0.13636363636363635</v>
      </c>
      <c r="P13" s="19">
        <f>P12/J12</f>
        <v>2.2727272727272728E-2</v>
      </c>
    </row>
    <row r="14" spans="1:16" x14ac:dyDescent="0.15">
      <c r="A14" s="4" t="s">
        <v>23</v>
      </c>
      <c r="B14" s="5">
        <v>172</v>
      </c>
      <c r="C14" s="5">
        <v>1</v>
      </c>
      <c r="D14" s="5">
        <v>27</v>
      </c>
      <c r="E14" s="5">
        <v>25</v>
      </c>
      <c r="F14" s="5">
        <v>16</v>
      </c>
      <c r="G14" s="5">
        <v>100</v>
      </c>
      <c r="H14" s="3">
        <f>B14-SUM(C14:G14)</f>
        <v>3</v>
      </c>
      <c r="J14" s="4">
        <v>172</v>
      </c>
      <c r="K14" s="5">
        <v>6</v>
      </c>
      <c r="L14" s="5">
        <v>67</v>
      </c>
      <c r="M14" s="5">
        <v>39</v>
      </c>
      <c r="N14" s="5">
        <v>13</v>
      </c>
      <c r="O14" s="5">
        <v>43</v>
      </c>
      <c r="P14" s="3">
        <f>J14-SUM(K14:O14)</f>
        <v>4</v>
      </c>
    </row>
    <row r="15" spans="1:16" s="20" customFormat="1" x14ac:dyDescent="0.15">
      <c r="A15" s="21" t="s">
        <v>4</v>
      </c>
      <c r="B15" s="18"/>
      <c r="C15" s="18">
        <f>C14/B14</f>
        <v>5.8139534883720929E-3</v>
      </c>
      <c r="D15" s="18">
        <f>D14/B14</f>
        <v>0.15697674418604651</v>
      </c>
      <c r="E15" s="18">
        <f>E14/B14</f>
        <v>0.14534883720930233</v>
      </c>
      <c r="F15" s="18">
        <f>F14/B14</f>
        <v>9.3023255813953487E-2</v>
      </c>
      <c r="G15" s="18">
        <f>G14/B14</f>
        <v>0.58139534883720934</v>
      </c>
      <c r="H15" s="19">
        <f>H14/B14</f>
        <v>1.7441860465116279E-2</v>
      </c>
      <c r="J15" s="21"/>
      <c r="K15" s="18">
        <f>K14/J14</f>
        <v>3.4883720930232558E-2</v>
      </c>
      <c r="L15" s="18">
        <f>L14/J14</f>
        <v>0.38953488372093026</v>
      </c>
      <c r="M15" s="18">
        <f>M14/J14</f>
        <v>0.22674418604651161</v>
      </c>
      <c r="N15" s="18">
        <f>N14/J14</f>
        <v>7.5581395348837205E-2</v>
      </c>
      <c r="O15" s="18">
        <f>O14/J14</f>
        <v>0.25</v>
      </c>
      <c r="P15" s="19">
        <f>P14/J14</f>
        <v>2.3255813953488372E-2</v>
      </c>
    </row>
    <row r="16" spans="1:16" x14ac:dyDescent="0.15">
      <c r="A16" s="4" t="s">
        <v>24</v>
      </c>
      <c r="B16" s="5">
        <v>42</v>
      </c>
      <c r="C16" s="36" t="s">
        <v>369</v>
      </c>
      <c r="D16" s="5">
        <v>7</v>
      </c>
      <c r="E16" s="5">
        <v>8</v>
      </c>
      <c r="F16" s="5">
        <v>7</v>
      </c>
      <c r="G16" s="5">
        <v>17</v>
      </c>
      <c r="H16" s="3">
        <f>B16-SUM(C16:G16)</f>
        <v>3</v>
      </c>
      <c r="J16" s="4">
        <v>42</v>
      </c>
      <c r="K16" s="36" t="s">
        <v>369</v>
      </c>
      <c r="L16" s="5">
        <v>19</v>
      </c>
      <c r="M16" s="5">
        <v>7</v>
      </c>
      <c r="N16" s="5">
        <v>4</v>
      </c>
      <c r="O16" s="5">
        <v>9</v>
      </c>
      <c r="P16" s="3">
        <f>J16-SUM(K16:O16)</f>
        <v>3</v>
      </c>
    </row>
    <row r="17" spans="1:16" s="20" customFormat="1" x14ac:dyDescent="0.15">
      <c r="A17" s="21" t="s">
        <v>4</v>
      </c>
      <c r="B17" s="18"/>
      <c r="C17" s="37" t="s">
        <v>369</v>
      </c>
      <c r="D17" s="18">
        <f>D16/B16</f>
        <v>0.16666666666666666</v>
      </c>
      <c r="E17" s="18">
        <f>E16/B16</f>
        <v>0.19047619047619047</v>
      </c>
      <c r="F17" s="18">
        <f>F16/B16</f>
        <v>0.16666666666666666</v>
      </c>
      <c r="G17" s="18">
        <f>G16/B16</f>
        <v>0.40476190476190477</v>
      </c>
      <c r="H17" s="19">
        <f>H16/B16</f>
        <v>7.1428571428571425E-2</v>
      </c>
      <c r="J17" s="21"/>
      <c r="K17" s="37" t="s">
        <v>369</v>
      </c>
      <c r="L17" s="18">
        <f>L16/J16</f>
        <v>0.45238095238095238</v>
      </c>
      <c r="M17" s="18">
        <f>M16/J16</f>
        <v>0.16666666666666666</v>
      </c>
      <c r="N17" s="18">
        <f>N16/J16</f>
        <v>9.5238095238095233E-2</v>
      </c>
      <c r="O17" s="18">
        <f>O16/J16</f>
        <v>0.21428571428571427</v>
      </c>
      <c r="P17" s="19">
        <f>P16/J16</f>
        <v>7.1428571428571425E-2</v>
      </c>
    </row>
    <row r="18" spans="1:16" x14ac:dyDescent="0.15">
      <c r="A18" s="4" t="s">
        <v>25</v>
      </c>
      <c r="B18" s="5">
        <v>147</v>
      </c>
      <c r="C18" s="5">
        <v>2</v>
      </c>
      <c r="D18" s="5">
        <v>21</v>
      </c>
      <c r="E18" s="5">
        <v>23</v>
      </c>
      <c r="F18" s="5">
        <v>23</v>
      </c>
      <c r="G18" s="5">
        <v>75</v>
      </c>
      <c r="H18" s="3">
        <f>B18-SUM(C18:G18)</f>
        <v>3</v>
      </c>
      <c r="J18" s="4">
        <v>147</v>
      </c>
      <c r="K18" s="5">
        <v>4</v>
      </c>
      <c r="L18" s="5">
        <v>52</v>
      </c>
      <c r="M18" s="5">
        <v>31</v>
      </c>
      <c r="N18" s="5">
        <v>10</v>
      </c>
      <c r="O18" s="5">
        <v>46</v>
      </c>
      <c r="P18" s="3">
        <f>J18-SUM(K18:O18)</f>
        <v>4</v>
      </c>
    </row>
    <row r="19" spans="1:16" s="20" customFormat="1" x14ac:dyDescent="0.15">
      <c r="A19" s="21" t="s">
        <v>4</v>
      </c>
      <c r="B19" s="18"/>
      <c r="C19" s="18">
        <f>C18/B18</f>
        <v>1.3605442176870748E-2</v>
      </c>
      <c r="D19" s="18">
        <f>D18/B18</f>
        <v>0.14285714285714285</v>
      </c>
      <c r="E19" s="18">
        <f>E18/B18</f>
        <v>0.15646258503401361</v>
      </c>
      <c r="F19" s="18">
        <f>F18/B18</f>
        <v>0.15646258503401361</v>
      </c>
      <c r="G19" s="18">
        <f>G18/B18</f>
        <v>0.51020408163265307</v>
      </c>
      <c r="H19" s="19">
        <f>H18/B18</f>
        <v>2.0408163265306121E-2</v>
      </c>
      <c r="J19" s="21"/>
      <c r="K19" s="18">
        <f>K18/J18</f>
        <v>2.7210884353741496E-2</v>
      </c>
      <c r="L19" s="18">
        <f>L18/J18</f>
        <v>0.35374149659863946</v>
      </c>
      <c r="M19" s="18">
        <f>M18/J18</f>
        <v>0.21088435374149661</v>
      </c>
      <c r="N19" s="18">
        <f>N18/J18</f>
        <v>6.8027210884353748E-2</v>
      </c>
      <c r="O19" s="18">
        <f>O18/J18</f>
        <v>0.31292517006802723</v>
      </c>
      <c r="P19" s="19">
        <f>P18/J18</f>
        <v>2.7210884353741496E-2</v>
      </c>
    </row>
    <row r="20" spans="1:16" x14ac:dyDescent="0.15">
      <c r="A20" s="4" t="s">
        <v>26</v>
      </c>
      <c r="B20" s="5">
        <v>103</v>
      </c>
      <c r="C20" s="5">
        <v>1</v>
      </c>
      <c r="D20" s="5">
        <v>11</v>
      </c>
      <c r="E20" s="5">
        <v>24</v>
      </c>
      <c r="F20" s="5">
        <v>11</v>
      </c>
      <c r="G20" s="5">
        <v>56</v>
      </c>
      <c r="H20" s="3">
        <f>B20-SUM(C20:G20)</f>
        <v>0</v>
      </c>
      <c r="J20" s="4">
        <v>103</v>
      </c>
      <c r="K20" s="5">
        <v>7</v>
      </c>
      <c r="L20" s="5">
        <v>31</v>
      </c>
      <c r="M20" s="5">
        <v>22</v>
      </c>
      <c r="N20" s="5">
        <v>14</v>
      </c>
      <c r="O20" s="5">
        <v>27</v>
      </c>
      <c r="P20" s="3">
        <f>J20-SUM(K20:O20)</f>
        <v>2</v>
      </c>
    </row>
    <row r="21" spans="1:16" s="20" customFormat="1" x14ac:dyDescent="0.15">
      <c r="A21" s="21" t="s">
        <v>4</v>
      </c>
      <c r="B21" s="18"/>
      <c r="C21" s="18">
        <f>C20/B20</f>
        <v>9.7087378640776691E-3</v>
      </c>
      <c r="D21" s="18">
        <f>D20/B20</f>
        <v>0.10679611650485436</v>
      </c>
      <c r="E21" s="18">
        <f>E20/B20</f>
        <v>0.23300970873786409</v>
      </c>
      <c r="F21" s="18">
        <f>F20/B20</f>
        <v>0.10679611650485436</v>
      </c>
      <c r="G21" s="18">
        <f>G20/B20</f>
        <v>0.5436893203883495</v>
      </c>
      <c r="H21" s="19">
        <f>H20/B20</f>
        <v>0</v>
      </c>
      <c r="J21" s="21"/>
      <c r="K21" s="18">
        <f>K20/J20</f>
        <v>6.7961165048543687E-2</v>
      </c>
      <c r="L21" s="18">
        <f>L20/J20</f>
        <v>0.30097087378640774</v>
      </c>
      <c r="M21" s="18">
        <f>M20/J20</f>
        <v>0.21359223300970873</v>
      </c>
      <c r="N21" s="18">
        <f>N20/J20</f>
        <v>0.13592233009708737</v>
      </c>
      <c r="O21" s="18">
        <f>O20/J20</f>
        <v>0.26213592233009708</v>
      </c>
      <c r="P21" s="19">
        <f>P20/J20</f>
        <v>1.9417475728155338E-2</v>
      </c>
    </row>
    <row r="22" spans="1:16" x14ac:dyDescent="0.15">
      <c r="A22" s="4" t="s">
        <v>27</v>
      </c>
      <c r="B22" s="5">
        <v>74</v>
      </c>
      <c r="C22" s="36" t="s">
        <v>369</v>
      </c>
      <c r="D22" s="5">
        <v>9</v>
      </c>
      <c r="E22" s="5">
        <v>17</v>
      </c>
      <c r="F22" s="5">
        <v>11</v>
      </c>
      <c r="G22" s="5">
        <v>33</v>
      </c>
      <c r="H22" s="3">
        <f>B22-SUM(C22:G22)</f>
        <v>4</v>
      </c>
      <c r="J22" s="4">
        <v>74</v>
      </c>
      <c r="K22" s="36" t="s">
        <v>369</v>
      </c>
      <c r="L22" s="5">
        <v>21</v>
      </c>
      <c r="M22" s="5">
        <v>19</v>
      </c>
      <c r="N22" s="5">
        <v>6</v>
      </c>
      <c r="O22" s="5">
        <v>23</v>
      </c>
      <c r="P22" s="3">
        <f>J22-SUM(K22:O22)</f>
        <v>5</v>
      </c>
    </row>
    <row r="23" spans="1:16" s="20" customFormat="1" x14ac:dyDescent="0.15">
      <c r="A23" s="21" t="s">
        <v>4</v>
      </c>
      <c r="B23" s="18"/>
      <c r="C23" s="37" t="s">
        <v>369</v>
      </c>
      <c r="D23" s="18">
        <f>D22/B22</f>
        <v>0.12162162162162163</v>
      </c>
      <c r="E23" s="18">
        <f>E22/B22</f>
        <v>0.22972972972972974</v>
      </c>
      <c r="F23" s="18">
        <f>F22/B22</f>
        <v>0.14864864864864866</v>
      </c>
      <c r="G23" s="18">
        <f>G22/B22</f>
        <v>0.44594594594594594</v>
      </c>
      <c r="H23" s="19">
        <f>H22/B22</f>
        <v>5.4054054054054057E-2</v>
      </c>
      <c r="J23" s="21"/>
      <c r="K23" s="37" t="s">
        <v>369</v>
      </c>
      <c r="L23" s="18">
        <f>L22/J22</f>
        <v>0.28378378378378377</v>
      </c>
      <c r="M23" s="18">
        <f>M22/J22</f>
        <v>0.25675675675675674</v>
      </c>
      <c r="N23" s="18">
        <f>N22/J22</f>
        <v>8.1081081081081086E-2</v>
      </c>
      <c r="O23" s="18">
        <f>O22/J22</f>
        <v>0.3108108108108108</v>
      </c>
      <c r="P23" s="19">
        <f>P22/J22</f>
        <v>6.7567567567567571E-2</v>
      </c>
    </row>
    <row r="24" spans="1:16" x14ac:dyDescent="0.15">
      <c r="A24" s="4" t="s">
        <v>28</v>
      </c>
      <c r="B24" s="5">
        <v>111</v>
      </c>
      <c r="C24" s="36" t="s">
        <v>369</v>
      </c>
      <c r="D24" s="5">
        <v>18</v>
      </c>
      <c r="E24" s="5">
        <v>24</v>
      </c>
      <c r="F24" s="5">
        <v>16</v>
      </c>
      <c r="G24" s="5">
        <v>48</v>
      </c>
      <c r="H24" s="3">
        <f>B24-SUM(C24:G24)</f>
        <v>5</v>
      </c>
      <c r="J24" s="4">
        <v>111</v>
      </c>
      <c r="K24" s="5">
        <v>2</v>
      </c>
      <c r="L24" s="5">
        <v>39</v>
      </c>
      <c r="M24" s="5">
        <v>26</v>
      </c>
      <c r="N24" s="5">
        <v>10</v>
      </c>
      <c r="O24" s="5">
        <v>30</v>
      </c>
      <c r="P24" s="3">
        <f>J24-SUM(K24:O24)</f>
        <v>4</v>
      </c>
    </row>
    <row r="25" spans="1:16" s="20" customFormat="1" x14ac:dyDescent="0.15">
      <c r="A25" s="21" t="s">
        <v>4</v>
      </c>
      <c r="B25" s="18"/>
      <c r="C25" s="37" t="s">
        <v>369</v>
      </c>
      <c r="D25" s="18">
        <f>D24/B24</f>
        <v>0.16216216216216217</v>
      </c>
      <c r="E25" s="18">
        <f>E24/B24</f>
        <v>0.21621621621621623</v>
      </c>
      <c r="F25" s="18">
        <f>F24/B24</f>
        <v>0.14414414414414414</v>
      </c>
      <c r="G25" s="18">
        <f>G24/B24</f>
        <v>0.43243243243243246</v>
      </c>
      <c r="H25" s="19">
        <f>H24/B24</f>
        <v>4.5045045045045043E-2</v>
      </c>
      <c r="J25" s="21"/>
      <c r="K25" s="18">
        <f>K24/J24</f>
        <v>1.8018018018018018E-2</v>
      </c>
      <c r="L25" s="18">
        <f>L24/J24</f>
        <v>0.35135135135135137</v>
      </c>
      <c r="M25" s="18">
        <f>M24/J24</f>
        <v>0.23423423423423423</v>
      </c>
      <c r="N25" s="18">
        <f>N24/J24</f>
        <v>9.0090090090090086E-2</v>
      </c>
      <c r="O25" s="18">
        <f>O24/J24</f>
        <v>0.27027027027027029</v>
      </c>
      <c r="P25" s="19">
        <f>P24/J24</f>
        <v>3.6036036036036036E-2</v>
      </c>
    </row>
    <row r="26" spans="1:16" x14ac:dyDescent="0.15">
      <c r="A26" s="4" t="s">
        <v>29</v>
      </c>
      <c r="B26" s="5">
        <v>55</v>
      </c>
      <c r="C26" s="36" t="s">
        <v>369</v>
      </c>
      <c r="D26" s="5">
        <v>4</v>
      </c>
      <c r="E26" s="5">
        <v>6</v>
      </c>
      <c r="F26" s="5">
        <v>4</v>
      </c>
      <c r="G26" s="5">
        <v>41</v>
      </c>
      <c r="H26" s="41" t="s">
        <v>369</v>
      </c>
      <c r="J26" s="4">
        <v>55</v>
      </c>
      <c r="K26" s="5">
        <v>1</v>
      </c>
      <c r="L26" s="5">
        <v>12</v>
      </c>
      <c r="M26" s="5">
        <v>2</v>
      </c>
      <c r="N26" s="5">
        <v>1</v>
      </c>
      <c r="O26" s="5">
        <v>39</v>
      </c>
      <c r="P26" s="41" t="s">
        <v>369</v>
      </c>
    </row>
    <row r="27" spans="1:16" s="20" customFormat="1" x14ac:dyDescent="0.15">
      <c r="A27" s="23" t="s">
        <v>4</v>
      </c>
      <c r="B27" s="24"/>
      <c r="C27" s="38" t="s">
        <v>369</v>
      </c>
      <c r="D27" s="24">
        <f>D26/B26</f>
        <v>7.2727272727272724E-2</v>
      </c>
      <c r="E27" s="24">
        <f>E26/B26</f>
        <v>0.10909090909090909</v>
      </c>
      <c r="F27" s="24">
        <f>F26/B26</f>
        <v>7.2727272727272724E-2</v>
      </c>
      <c r="G27" s="24">
        <f>G26/B26</f>
        <v>0.74545454545454548</v>
      </c>
      <c r="H27" s="42" t="s">
        <v>369</v>
      </c>
      <c r="J27" s="23"/>
      <c r="K27" s="24">
        <f>K26/J26</f>
        <v>1.8181818181818181E-2</v>
      </c>
      <c r="L27" s="24">
        <f>L26/J26</f>
        <v>0.21818181818181817</v>
      </c>
      <c r="M27" s="24">
        <f>M26/J26</f>
        <v>3.6363636363636362E-2</v>
      </c>
      <c r="N27" s="24">
        <f>N26/J26</f>
        <v>1.8181818181818181E-2</v>
      </c>
      <c r="O27" s="24">
        <f>O26/J26</f>
        <v>0.70909090909090911</v>
      </c>
      <c r="P27" s="42" t="s">
        <v>369</v>
      </c>
    </row>
    <row r="28" spans="1:16" x14ac:dyDescent="0.15">
      <c r="A28" s="1" t="s">
        <v>212</v>
      </c>
    </row>
    <row r="29" spans="1:16" x14ac:dyDescent="0.15">
      <c r="A29" s="9" t="s">
        <v>30</v>
      </c>
      <c r="B29" s="10">
        <v>411</v>
      </c>
      <c r="C29" s="10">
        <v>2</v>
      </c>
      <c r="D29" s="10">
        <v>60</v>
      </c>
      <c r="E29" s="10">
        <v>86</v>
      </c>
      <c r="F29" s="10">
        <v>46</v>
      </c>
      <c r="G29" s="10">
        <v>208</v>
      </c>
      <c r="H29" s="11">
        <f>B29-SUM(C29:G29)</f>
        <v>9</v>
      </c>
      <c r="J29" s="9">
        <v>411</v>
      </c>
      <c r="K29" s="10">
        <v>14</v>
      </c>
      <c r="L29" s="10">
        <v>138</v>
      </c>
      <c r="M29" s="10">
        <v>97</v>
      </c>
      <c r="N29" s="10">
        <v>42</v>
      </c>
      <c r="O29" s="10">
        <v>110</v>
      </c>
      <c r="P29" s="11">
        <f>J29-SUM(K29:O29)</f>
        <v>10</v>
      </c>
    </row>
    <row r="30" spans="1:16" s="20" customFormat="1" x14ac:dyDescent="0.15">
      <c r="A30" s="21" t="s">
        <v>31</v>
      </c>
      <c r="B30" s="18"/>
      <c r="C30" s="30">
        <f>C29/B29</f>
        <v>4.8661800486618006E-3</v>
      </c>
      <c r="D30" s="30">
        <f>D29/B29</f>
        <v>0.145985401459854</v>
      </c>
      <c r="E30" s="30">
        <f>E29/B29</f>
        <v>0.20924574209245742</v>
      </c>
      <c r="F30" s="30">
        <f>F29/B29</f>
        <v>0.11192214111922141</v>
      </c>
      <c r="G30" s="30">
        <f>G29/B29</f>
        <v>0.5060827250608273</v>
      </c>
      <c r="H30" s="27">
        <f>H29/B29</f>
        <v>2.1897810218978103E-2</v>
      </c>
      <c r="J30" s="21"/>
      <c r="K30" s="30">
        <f>K29/J29</f>
        <v>3.4063260340632603E-2</v>
      </c>
      <c r="L30" s="30">
        <f>L29/J29</f>
        <v>0.33576642335766421</v>
      </c>
      <c r="M30" s="30">
        <f>M29/J29</f>
        <v>0.23600973236009731</v>
      </c>
      <c r="N30" s="30">
        <f>N29/J29</f>
        <v>0.10218978102189781</v>
      </c>
      <c r="O30" s="30">
        <f>O29/J29</f>
        <v>0.26763990267639903</v>
      </c>
      <c r="P30" s="27">
        <f>P29/J29</f>
        <v>2.4330900243309004E-2</v>
      </c>
    </row>
    <row r="31" spans="1:16" x14ac:dyDescent="0.15">
      <c r="A31" s="4" t="s">
        <v>32</v>
      </c>
      <c r="B31" s="5">
        <v>196</v>
      </c>
      <c r="C31" s="5">
        <v>2</v>
      </c>
      <c r="D31" s="5">
        <v>29</v>
      </c>
      <c r="E31" s="5">
        <v>46</v>
      </c>
      <c r="F31" s="5">
        <v>32</v>
      </c>
      <c r="G31" s="5">
        <v>80</v>
      </c>
      <c r="H31" s="3">
        <f>B31-SUM(C31:G31)</f>
        <v>7</v>
      </c>
      <c r="J31" s="4">
        <v>196</v>
      </c>
      <c r="K31" s="5">
        <v>7</v>
      </c>
      <c r="L31" s="5">
        <v>72</v>
      </c>
      <c r="M31" s="5">
        <v>46</v>
      </c>
      <c r="N31" s="5">
        <v>18</v>
      </c>
      <c r="O31" s="5">
        <v>45</v>
      </c>
      <c r="P31" s="3">
        <f>J31-SUM(K31:O31)</f>
        <v>8</v>
      </c>
    </row>
    <row r="32" spans="1:16" s="20" customFormat="1" x14ac:dyDescent="0.15">
      <c r="A32" s="21" t="s">
        <v>33</v>
      </c>
      <c r="B32" s="18"/>
      <c r="C32" s="18">
        <f>C31/B31</f>
        <v>1.020408163265306E-2</v>
      </c>
      <c r="D32" s="18">
        <f>D31/B31</f>
        <v>0.14795918367346939</v>
      </c>
      <c r="E32" s="18">
        <f>E31/B31</f>
        <v>0.23469387755102042</v>
      </c>
      <c r="F32" s="18">
        <f>F31/B31</f>
        <v>0.16326530612244897</v>
      </c>
      <c r="G32" s="18">
        <f>G31/B31</f>
        <v>0.40816326530612246</v>
      </c>
      <c r="H32" s="19">
        <f>H31/B31</f>
        <v>3.5714285714285712E-2</v>
      </c>
      <c r="J32" s="21"/>
      <c r="K32" s="18">
        <f>K31/J31</f>
        <v>3.5714285714285712E-2</v>
      </c>
      <c r="L32" s="18">
        <f>L31/J31</f>
        <v>0.36734693877551022</v>
      </c>
      <c r="M32" s="18">
        <f>M31/J31</f>
        <v>0.23469387755102042</v>
      </c>
      <c r="N32" s="18">
        <f>N31/J31</f>
        <v>9.1836734693877556E-2</v>
      </c>
      <c r="O32" s="18">
        <f>O31/J31</f>
        <v>0.22959183673469388</v>
      </c>
      <c r="P32" s="19">
        <f>P31/J31</f>
        <v>4.0816326530612242E-2</v>
      </c>
    </row>
    <row r="33" spans="1:16" x14ac:dyDescent="0.15">
      <c r="A33" s="4" t="s">
        <v>34</v>
      </c>
      <c r="B33" s="5">
        <v>556</v>
      </c>
      <c r="C33" s="5">
        <v>4</v>
      </c>
      <c r="D33" s="5">
        <v>77</v>
      </c>
      <c r="E33" s="5">
        <v>90</v>
      </c>
      <c r="F33" s="5">
        <v>61</v>
      </c>
      <c r="G33" s="5">
        <v>308</v>
      </c>
      <c r="H33" s="3">
        <f>B33-SUM(C33:G33)</f>
        <v>16</v>
      </c>
      <c r="J33" s="4">
        <v>556</v>
      </c>
      <c r="K33" s="5">
        <v>12</v>
      </c>
      <c r="L33" s="5">
        <v>208</v>
      </c>
      <c r="M33" s="5">
        <v>96</v>
      </c>
      <c r="N33" s="5">
        <v>36</v>
      </c>
      <c r="O33" s="5">
        <v>181</v>
      </c>
      <c r="P33" s="3">
        <f>J33-SUM(K33:O33)</f>
        <v>23</v>
      </c>
    </row>
    <row r="34" spans="1:16" s="20" customFormat="1" x14ac:dyDescent="0.15">
      <c r="A34" s="23" t="s">
        <v>35</v>
      </c>
      <c r="B34" s="24"/>
      <c r="C34" s="24">
        <f>C33/B33</f>
        <v>7.1942446043165471E-3</v>
      </c>
      <c r="D34" s="24">
        <f>D33/B33</f>
        <v>0.13848920863309352</v>
      </c>
      <c r="E34" s="24">
        <f>E33/B33</f>
        <v>0.16187050359712229</v>
      </c>
      <c r="F34" s="24">
        <f>F33/B33</f>
        <v>0.10971223021582734</v>
      </c>
      <c r="G34" s="24">
        <f>G33/B33</f>
        <v>0.5539568345323741</v>
      </c>
      <c r="H34" s="25">
        <f>H33/B33</f>
        <v>2.8776978417266189E-2</v>
      </c>
      <c r="J34" s="23"/>
      <c r="K34" s="24">
        <f>K33/J33</f>
        <v>2.1582733812949641E-2</v>
      </c>
      <c r="L34" s="24">
        <f>L33/J33</f>
        <v>0.37410071942446044</v>
      </c>
      <c r="M34" s="24">
        <f>M33/J33</f>
        <v>0.17266187050359713</v>
      </c>
      <c r="N34" s="24">
        <f>N33/J33</f>
        <v>6.4748201438848921E-2</v>
      </c>
      <c r="O34" s="24">
        <f>O33/J33</f>
        <v>0.32553956834532372</v>
      </c>
      <c r="P34" s="25">
        <f>P33/J33</f>
        <v>4.1366906474820143E-2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156</v>
      </c>
      <c r="J2" s="1" t="s">
        <v>268</v>
      </c>
    </row>
    <row r="3" spans="1:16" x14ac:dyDescent="0.15">
      <c r="J3" s="1" t="s">
        <v>269</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21</v>
      </c>
      <c r="D6" s="5">
        <v>267</v>
      </c>
      <c r="E6" s="5">
        <v>293</v>
      </c>
      <c r="F6" s="5">
        <v>128</v>
      </c>
      <c r="G6" s="5">
        <v>422</v>
      </c>
      <c r="H6" s="3">
        <f>B6-SUM(C6:G6)</f>
        <v>39</v>
      </c>
      <c r="J6" s="4">
        <v>1170</v>
      </c>
      <c r="K6" s="5">
        <v>110</v>
      </c>
      <c r="L6" s="5">
        <v>563</v>
      </c>
      <c r="M6" s="5">
        <v>130</v>
      </c>
      <c r="N6" s="5">
        <v>39</v>
      </c>
      <c r="O6" s="5">
        <v>302</v>
      </c>
      <c r="P6" s="3">
        <f>J6-SUM(K6:O6)</f>
        <v>26</v>
      </c>
    </row>
    <row r="7" spans="1:16" s="20" customFormat="1" x14ac:dyDescent="0.15">
      <c r="A7" s="21" t="s">
        <v>4</v>
      </c>
      <c r="B7" s="18"/>
      <c r="C7" s="18">
        <f>C6/B6</f>
        <v>1.7948717948717947E-2</v>
      </c>
      <c r="D7" s="18">
        <f>D6/B6</f>
        <v>0.2282051282051282</v>
      </c>
      <c r="E7" s="18">
        <f>E6/B6</f>
        <v>0.25042735042735043</v>
      </c>
      <c r="F7" s="18">
        <f>F6/B6</f>
        <v>0.1094017094017094</v>
      </c>
      <c r="G7" s="18">
        <f>G6/B6</f>
        <v>0.36068376068376068</v>
      </c>
      <c r="H7" s="19">
        <f>H6/B6</f>
        <v>3.3333333333333333E-2</v>
      </c>
      <c r="J7" s="21"/>
      <c r="K7" s="18">
        <f>K6/J6</f>
        <v>9.4017094017094016E-2</v>
      </c>
      <c r="L7" s="18">
        <f>L6/J6</f>
        <v>0.48119658119658121</v>
      </c>
      <c r="M7" s="18">
        <f>M6/J6</f>
        <v>0.1111111111111111</v>
      </c>
      <c r="N7" s="18">
        <f>N6/J6</f>
        <v>3.3333333333333333E-2</v>
      </c>
      <c r="O7" s="18">
        <f>O6/J6</f>
        <v>0.25811965811965815</v>
      </c>
      <c r="P7" s="19">
        <f>P6/J6</f>
        <v>2.2222222222222223E-2</v>
      </c>
    </row>
    <row r="8" spans="1:16" x14ac:dyDescent="0.15">
      <c r="A8" s="4" t="s">
        <v>20</v>
      </c>
      <c r="B8" s="5">
        <v>200</v>
      </c>
      <c r="C8" s="5">
        <v>4</v>
      </c>
      <c r="D8" s="5">
        <v>50</v>
      </c>
      <c r="E8" s="5">
        <v>42</v>
      </c>
      <c r="F8" s="5">
        <v>24</v>
      </c>
      <c r="G8" s="5">
        <v>72</v>
      </c>
      <c r="H8" s="3">
        <f>B8-SUM(C8:G8)</f>
        <v>8</v>
      </c>
      <c r="J8" s="4">
        <v>200</v>
      </c>
      <c r="K8" s="5">
        <v>24</v>
      </c>
      <c r="L8" s="5">
        <v>97</v>
      </c>
      <c r="M8" s="5">
        <v>14</v>
      </c>
      <c r="N8" s="5">
        <v>9</v>
      </c>
      <c r="O8" s="5">
        <v>51</v>
      </c>
      <c r="P8" s="3">
        <f>J8-SUM(K8:O8)</f>
        <v>5</v>
      </c>
    </row>
    <row r="9" spans="1:16" s="20" customFormat="1" x14ac:dyDescent="0.15">
      <c r="A9" s="21" t="s">
        <v>4</v>
      </c>
      <c r="B9" s="18"/>
      <c r="C9" s="18">
        <f>C8/B8</f>
        <v>0.02</v>
      </c>
      <c r="D9" s="18">
        <f>D8/B8</f>
        <v>0.25</v>
      </c>
      <c r="E9" s="18">
        <f>E8/B8</f>
        <v>0.21</v>
      </c>
      <c r="F9" s="18">
        <f>F8/B8</f>
        <v>0.12</v>
      </c>
      <c r="G9" s="18">
        <f>G8/B8</f>
        <v>0.36</v>
      </c>
      <c r="H9" s="19">
        <f>H8/B8</f>
        <v>0.04</v>
      </c>
      <c r="J9" s="21"/>
      <c r="K9" s="18">
        <f>K8/J8</f>
        <v>0.12</v>
      </c>
      <c r="L9" s="18">
        <f>L8/J8</f>
        <v>0.48499999999999999</v>
      </c>
      <c r="M9" s="18">
        <f>M8/J8</f>
        <v>7.0000000000000007E-2</v>
      </c>
      <c r="N9" s="18">
        <f>N8/J8</f>
        <v>4.4999999999999998E-2</v>
      </c>
      <c r="O9" s="18">
        <f>O8/J8</f>
        <v>0.255</v>
      </c>
      <c r="P9" s="19">
        <f>P8/J8</f>
        <v>2.5000000000000001E-2</v>
      </c>
    </row>
    <row r="10" spans="1:16" x14ac:dyDescent="0.15">
      <c r="A10" s="4" t="s">
        <v>21</v>
      </c>
      <c r="B10" s="5">
        <v>208</v>
      </c>
      <c r="C10" s="5">
        <v>4</v>
      </c>
      <c r="D10" s="5">
        <v>49</v>
      </c>
      <c r="E10" s="5">
        <v>54</v>
      </c>
      <c r="F10" s="5">
        <v>21</v>
      </c>
      <c r="G10" s="5">
        <v>72</v>
      </c>
      <c r="H10" s="3">
        <f>B10-SUM(C10:G10)</f>
        <v>8</v>
      </c>
      <c r="J10" s="4">
        <v>208</v>
      </c>
      <c r="K10" s="5">
        <v>21</v>
      </c>
      <c r="L10" s="5">
        <v>101</v>
      </c>
      <c r="M10" s="5">
        <v>21</v>
      </c>
      <c r="N10" s="5">
        <v>4</v>
      </c>
      <c r="O10" s="5">
        <v>55</v>
      </c>
      <c r="P10" s="3">
        <f>J10-SUM(K10:O10)</f>
        <v>6</v>
      </c>
    </row>
    <row r="11" spans="1:16" s="20" customFormat="1" x14ac:dyDescent="0.15">
      <c r="A11" s="21" t="s">
        <v>4</v>
      </c>
      <c r="B11" s="18"/>
      <c r="C11" s="18">
        <f>C10/B10</f>
        <v>1.9230769230769232E-2</v>
      </c>
      <c r="D11" s="18">
        <f>D10/B10</f>
        <v>0.23557692307692307</v>
      </c>
      <c r="E11" s="18">
        <f>E10/B10</f>
        <v>0.25961538461538464</v>
      </c>
      <c r="F11" s="18">
        <f>F10/B10</f>
        <v>0.10096153846153846</v>
      </c>
      <c r="G11" s="18">
        <f>G10/B10</f>
        <v>0.34615384615384615</v>
      </c>
      <c r="H11" s="19">
        <f>H10/B10</f>
        <v>3.8461538461538464E-2</v>
      </c>
      <c r="J11" s="21"/>
      <c r="K11" s="18">
        <f>K10/J10</f>
        <v>0.10096153846153846</v>
      </c>
      <c r="L11" s="18">
        <f>L10/J10</f>
        <v>0.48557692307692307</v>
      </c>
      <c r="M11" s="18">
        <f>M10/J10</f>
        <v>0.10096153846153846</v>
      </c>
      <c r="N11" s="18">
        <f>N10/J10</f>
        <v>1.9230769230769232E-2</v>
      </c>
      <c r="O11" s="18">
        <f>O10/J10</f>
        <v>0.26442307692307693</v>
      </c>
      <c r="P11" s="19">
        <f>P10/J10</f>
        <v>2.8846153846153848E-2</v>
      </c>
    </row>
    <row r="12" spans="1:16" x14ac:dyDescent="0.15">
      <c r="A12" s="4" t="s">
        <v>22</v>
      </c>
      <c r="B12" s="5">
        <v>44</v>
      </c>
      <c r="C12" s="36" t="s">
        <v>369</v>
      </c>
      <c r="D12" s="5">
        <v>15</v>
      </c>
      <c r="E12" s="5">
        <v>11</v>
      </c>
      <c r="F12" s="5">
        <v>6</v>
      </c>
      <c r="G12" s="5">
        <v>10</v>
      </c>
      <c r="H12" s="3">
        <f>B12-SUM(C12:G12)</f>
        <v>2</v>
      </c>
      <c r="J12" s="4">
        <v>44</v>
      </c>
      <c r="K12" s="5">
        <v>5</v>
      </c>
      <c r="L12" s="5">
        <v>24</v>
      </c>
      <c r="M12" s="5">
        <v>5</v>
      </c>
      <c r="N12" s="5">
        <v>3</v>
      </c>
      <c r="O12" s="5">
        <v>7</v>
      </c>
      <c r="P12" s="41" t="s">
        <v>369</v>
      </c>
    </row>
    <row r="13" spans="1:16" s="20" customFormat="1" x14ac:dyDescent="0.15">
      <c r="A13" s="21" t="s">
        <v>4</v>
      </c>
      <c r="B13" s="18"/>
      <c r="C13" s="37" t="s">
        <v>369</v>
      </c>
      <c r="D13" s="18">
        <f>D12/B12</f>
        <v>0.34090909090909088</v>
      </c>
      <c r="E13" s="18">
        <f>E12/B12</f>
        <v>0.25</v>
      </c>
      <c r="F13" s="18">
        <f>F12/B12</f>
        <v>0.13636363636363635</v>
      </c>
      <c r="G13" s="18">
        <f>G12/B12</f>
        <v>0.22727272727272727</v>
      </c>
      <c r="H13" s="19">
        <f>H12/B12</f>
        <v>4.5454545454545456E-2</v>
      </c>
      <c r="J13" s="21"/>
      <c r="K13" s="18">
        <f>K12/J12</f>
        <v>0.11363636363636363</v>
      </c>
      <c r="L13" s="18">
        <f>L12/J12</f>
        <v>0.54545454545454541</v>
      </c>
      <c r="M13" s="18">
        <f>M12/J12</f>
        <v>0.11363636363636363</v>
      </c>
      <c r="N13" s="18">
        <f>N12/J12</f>
        <v>6.8181818181818177E-2</v>
      </c>
      <c r="O13" s="18">
        <f>O12/J12</f>
        <v>0.15909090909090909</v>
      </c>
      <c r="P13" s="45" t="s">
        <v>369</v>
      </c>
    </row>
    <row r="14" spans="1:16" x14ac:dyDescent="0.15">
      <c r="A14" s="4" t="s">
        <v>23</v>
      </c>
      <c r="B14" s="5">
        <v>172</v>
      </c>
      <c r="C14" s="5">
        <v>3</v>
      </c>
      <c r="D14" s="5">
        <v>41</v>
      </c>
      <c r="E14" s="5">
        <v>48</v>
      </c>
      <c r="F14" s="5">
        <v>16</v>
      </c>
      <c r="G14" s="5">
        <v>60</v>
      </c>
      <c r="H14" s="3">
        <f>B14-SUM(C14:G14)</f>
        <v>4</v>
      </c>
      <c r="J14" s="4">
        <v>172</v>
      </c>
      <c r="K14" s="5">
        <v>17</v>
      </c>
      <c r="L14" s="5">
        <v>78</v>
      </c>
      <c r="M14" s="5">
        <v>22</v>
      </c>
      <c r="N14" s="5">
        <v>8</v>
      </c>
      <c r="O14" s="5">
        <v>42</v>
      </c>
      <c r="P14" s="3">
        <f>J14-SUM(K14:O14)</f>
        <v>5</v>
      </c>
    </row>
    <row r="15" spans="1:16" s="20" customFormat="1" x14ac:dyDescent="0.15">
      <c r="A15" s="21" t="s">
        <v>4</v>
      </c>
      <c r="B15" s="18"/>
      <c r="C15" s="18">
        <f>C14/B14</f>
        <v>1.7441860465116279E-2</v>
      </c>
      <c r="D15" s="18">
        <f>D14/B14</f>
        <v>0.23837209302325582</v>
      </c>
      <c r="E15" s="18">
        <f>E14/B14</f>
        <v>0.27906976744186046</v>
      </c>
      <c r="F15" s="18">
        <f>F14/B14</f>
        <v>9.3023255813953487E-2</v>
      </c>
      <c r="G15" s="18">
        <f>G14/B14</f>
        <v>0.34883720930232559</v>
      </c>
      <c r="H15" s="19">
        <f>H14/B14</f>
        <v>2.3255813953488372E-2</v>
      </c>
      <c r="J15" s="21"/>
      <c r="K15" s="18">
        <f>K14/J14</f>
        <v>9.8837209302325577E-2</v>
      </c>
      <c r="L15" s="18">
        <f>L14/J14</f>
        <v>0.45348837209302323</v>
      </c>
      <c r="M15" s="18">
        <f>M14/J14</f>
        <v>0.12790697674418605</v>
      </c>
      <c r="N15" s="18">
        <f>N14/J14</f>
        <v>4.6511627906976744E-2</v>
      </c>
      <c r="O15" s="18">
        <f>O14/J14</f>
        <v>0.2441860465116279</v>
      </c>
      <c r="P15" s="19">
        <f>P14/J14</f>
        <v>2.9069767441860465E-2</v>
      </c>
    </row>
    <row r="16" spans="1:16" x14ac:dyDescent="0.15">
      <c r="A16" s="4" t="s">
        <v>24</v>
      </c>
      <c r="B16" s="5">
        <v>42</v>
      </c>
      <c r="C16" s="36" t="s">
        <v>369</v>
      </c>
      <c r="D16" s="5">
        <v>10</v>
      </c>
      <c r="E16" s="5">
        <v>12</v>
      </c>
      <c r="F16" s="5">
        <v>4</v>
      </c>
      <c r="G16" s="5">
        <v>13</v>
      </c>
      <c r="H16" s="3">
        <f>B16-SUM(C16:G16)</f>
        <v>3</v>
      </c>
      <c r="J16" s="4">
        <v>42</v>
      </c>
      <c r="K16" s="5">
        <v>2</v>
      </c>
      <c r="L16" s="5">
        <v>22</v>
      </c>
      <c r="M16" s="5">
        <v>9</v>
      </c>
      <c r="N16" s="5">
        <v>1</v>
      </c>
      <c r="O16" s="5">
        <v>5</v>
      </c>
      <c r="P16" s="3">
        <f>J16-SUM(K16:O16)</f>
        <v>3</v>
      </c>
    </row>
    <row r="17" spans="1:16" s="20" customFormat="1" x14ac:dyDescent="0.15">
      <c r="A17" s="21" t="s">
        <v>4</v>
      </c>
      <c r="B17" s="18"/>
      <c r="C17" s="37" t="s">
        <v>369</v>
      </c>
      <c r="D17" s="18">
        <f>D16/B16</f>
        <v>0.23809523809523808</v>
      </c>
      <c r="E17" s="18">
        <f>E16/B16</f>
        <v>0.2857142857142857</v>
      </c>
      <c r="F17" s="18">
        <f>F16/B16</f>
        <v>9.5238095238095233E-2</v>
      </c>
      <c r="G17" s="18">
        <f>G16/B16</f>
        <v>0.30952380952380953</v>
      </c>
      <c r="H17" s="19">
        <f>H16/B16</f>
        <v>7.1428571428571425E-2</v>
      </c>
      <c r="J17" s="21"/>
      <c r="K17" s="18">
        <f>K16/J16</f>
        <v>4.7619047619047616E-2</v>
      </c>
      <c r="L17" s="18">
        <f>L16/J16</f>
        <v>0.52380952380952384</v>
      </c>
      <c r="M17" s="18">
        <f>M16/J16</f>
        <v>0.21428571428571427</v>
      </c>
      <c r="N17" s="18">
        <f>N16/J16</f>
        <v>2.3809523809523808E-2</v>
      </c>
      <c r="O17" s="18">
        <f>O16/J16</f>
        <v>0.11904761904761904</v>
      </c>
      <c r="P17" s="19">
        <f>P16/J16</f>
        <v>7.1428571428571425E-2</v>
      </c>
    </row>
    <row r="18" spans="1:16" x14ac:dyDescent="0.15">
      <c r="A18" s="4" t="s">
        <v>25</v>
      </c>
      <c r="B18" s="5">
        <v>147</v>
      </c>
      <c r="C18" s="5">
        <v>5</v>
      </c>
      <c r="D18" s="5">
        <v>28</v>
      </c>
      <c r="E18" s="5">
        <v>36</v>
      </c>
      <c r="F18" s="5">
        <v>19</v>
      </c>
      <c r="G18" s="5">
        <v>56</v>
      </c>
      <c r="H18" s="3">
        <f>B18-SUM(C18:G18)</f>
        <v>3</v>
      </c>
      <c r="J18" s="4">
        <v>147</v>
      </c>
      <c r="K18" s="5">
        <v>13</v>
      </c>
      <c r="L18" s="5">
        <v>68</v>
      </c>
      <c r="M18" s="5">
        <v>20</v>
      </c>
      <c r="N18" s="5">
        <v>4</v>
      </c>
      <c r="O18" s="5">
        <v>41</v>
      </c>
      <c r="P18" s="3">
        <f>J18-SUM(K18:O18)</f>
        <v>1</v>
      </c>
    </row>
    <row r="19" spans="1:16" s="20" customFormat="1" x14ac:dyDescent="0.15">
      <c r="A19" s="21" t="s">
        <v>4</v>
      </c>
      <c r="B19" s="18"/>
      <c r="C19" s="18">
        <f>C18/B18</f>
        <v>3.4013605442176874E-2</v>
      </c>
      <c r="D19" s="18">
        <f>D18/B18</f>
        <v>0.19047619047619047</v>
      </c>
      <c r="E19" s="18">
        <f>E18/B18</f>
        <v>0.24489795918367346</v>
      </c>
      <c r="F19" s="18">
        <f>F18/B18</f>
        <v>0.12925170068027211</v>
      </c>
      <c r="G19" s="18">
        <f>G18/B18</f>
        <v>0.38095238095238093</v>
      </c>
      <c r="H19" s="19">
        <f>H18/B18</f>
        <v>2.0408163265306121E-2</v>
      </c>
      <c r="J19" s="21"/>
      <c r="K19" s="18">
        <f>K18/J18</f>
        <v>8.8435374149659865E-2</v>
      </c>
      <c r="L19" s="18">
        <f>L18/J18</f>
        <v>0.46258503401360546</v>
      </c>
      <c r="M19" s="18">
        <f>M18/J18</f>
        <v>0.1360544217687075</v>
      </c>
      <c r="N19" s="18">
        <f>N18/J18</f>
        <v>2.7210884353741496E-2</v>
      </c>
      <c r="O19" s="18">
        <f>O18/J18</f>
        <v>0.27891156462585032</v>
      </c>
      <c r="P19" s="19">
        <f>P18/J18</f>
        <v>6.8027210884353739E-3</v>
      </c>
    </row>
    <row r="20" spans="1:16" x14ac:dyDescent="0.15">
      <c r="A20" s="4" t="s">
        <v>26</v>
      </c>
      <c r="B20" s="5">
        <v>103</v>
      </c>
      <c r="C20" s="5">
        <v>3</v>
      </c>
      <c r="D20" s="5">
        <v>22</v>
      </c>
      <c r="E20" s="5">
        <v>29</v>
      </c>
      <c r="F20" s="5">
        <v>13</v>
      </c>
      <c r="G20" s="5">
        <v>35</v>
      </c>
      <c r="H20" s="3">
        <f>B20-SUM(C20:G20)</f>
        <v>1</v>
      </c>
      <c r="J20" s="4">
        <v>103</v>
      </c>
      <c r="K20" s="5">
        <v>10</v>
      </c>
      <c r="L20" s="5">
        <v>56</v>
      </c>
      <c r="M20" s="5">
        <v>11</v>
      </c>
      <c r="N20" s="5">
        <v>5</v>
      </c>
      <c r="O20" s="5">
        <v>21</v>
      </c>
      <c r="P20" s="41" t="s">
        <v>369</v>
      </c>
    </row>
    <row r="21" spans="1:16" s="20" customFormat="1" x14ac:dyDescent="0.15">
      <c r="A21" s="21" t="s">
        <v>4</v>
      </c>
      <c r="B21" s="18"/>
      <c r="C21" s="18">
        <f>C20/B20</f>
        <v>2.9126213592233011E-2</v>
      </c>
      <c r="D21" s="18">
        <f>D20/B20</f>
        <v>0.21359223300970873</v>
      </c>
      <c r="E21" s="18">
        <f>E20/B20</f>
        <v>0.28155339805825241</v>
      </c>
      <c r="F21" s="18">
        <f>F20/B20</f>
        <v>0.12621359223300971</v>
      </c>
      <c r="G21" s="18">
        <f>G20/B20</f>
        <v>0.33980582524271846</v>
      </c>
      <c r="H21" s="19">
        <f>H20/B20</f>
        <v>9.7087378640776691E-3</v>
      </c>
      <c r="J21" s="21"/>
      <c r="K21" s="18">
        <f>K20/J20</f>
        <v>9.7087378640776698E-2</v>
      </c>
      <c r="L21" s="18">
        <f>L20/J20</f>
        <v>0.5436893203883495</v>
      </c>
      <c r="M21" s="18">
        <f>M20/J20</f>
        <v>0.10679611650485436</v>
      </c>
      <c r="N21" s="18">
        <f>N20/J20</f>
        <v>4.8543689320388349E-2</v>
      </c>
      <c r="O21" s="18">
        <f>O20/J20</f>
        <v>0.20388349514563106</v>
      </c>
      <c r="P21" s="45" t="s">
        <v>369</v>
      </c>
    </row>
    <row r="22" spans="1:16" x14ac:dyDescent="0.15">
      <c r="A22" s="4" t="s">
        <v>27</v>
      </c>
      <c r="B22" s="5">
        <v>74</v>
      </c>
      <c r="C22" s="36" t="s">
        <v>369</v>
      </c>
      <c r="D22" s="5">
        <v>12</v>
      </c>
      <c r="E22" s="5">
        <v>23</v>
      </c>
      <c r="F22" s="5">
        <v>7</v>
      </c>
      <c r="G22" s="5">
        <v>28</v>
      </c>
      <c r="H22" s="3">
        <f>B22-SUM(C22:G22)</f>
        <v>4</v>
      </c>
      <c r="J22" s="4">
        <v>74</v>
      </c>
      <c r="K22" s="5">
        <v>2</v>
      </c>
      <c r="L22" s="5">
        <v>38</v>
      </c>
      <c r="M22" s="5">
        <v>11</v>
      </c>
      <c r="N22" s="36" t="s">
        <v>369</v>
      </c>
      <c r="O22" s="5">
        <v>23</v>
      </c>
      <c r="P22" s="41" t="s">
        <v>369</v>
      </c>
    </row>
    <row r="23" spans="1:16" s="20" customFormat="1" x14ac:dyDescent="0.15">
      <c r="A23" s="21" t="s">
        <v>4</v>
      </c>
      <c r="B23" s="18"/>
      <c r="C23" s="37" t="s">
        <v>369</v>
      </c>
      <c r="D23" s="18">
        <f>D22/B22</f>
        <v>0.16216216216216217</v>
      </c>
      <c r="E23" s="18">
        <f>E22/B22</f>
        <v>0.3108108108108108</v>
      </c>
      <c r="F23" s="18">
        <f>F22/B22</f>
        <v>9.45945945945946E-2</v>
      </c>
      <c r="G23" s="18">
        <f>G22/B22</f>
        <v>0.3783783783783784</v>
      </c>
      <c r="H23" s="19">
        <f>H22/B22</f>
        <v>5.4054054054054057E-2</v>
      </c>
      <c r="J23" s="21"/>
      <c r="K23" s="18">
        <f>K22/J22</f>
        <v>2.7027027027027029E-2</v>
      </c>
      <c r="L23" s="18">
        <f>L22/J22</f>
        <v>0.51351351351351349</v>
      </c>
      <c r="M23" s="18">
        <f>M22/J22</f>
        <v>0.14864864864864866</v>
      </c>
      <c r="N23" s="37" t="s">
        <v>369</v>
      </c>
      <c r="O23" s="18">
        <f>O22/J22</f>
        <v>0.3108108108108108</v>
      </c>
      <c r="P23" s="45" t="s">
        <v>369</v>
      </c>
    </row>
    <row r="24" spans="1:16" x14ac:dyDescent="0.15">
      <c r="A24" s="4" t="s">
        <v>28</v>
      </c>
      <c r="B24" s="5">
        <v>111</v>
      </c>
      <c r="C24" s="5">
        <v>1</v>
      </c>
      <c r="D24" s="5">
        <v>26</v>
      </c>
      <c r="E24" s="5">
        <v>33</v>
      </c>
      <c r="F24" s="5">
        <v>17</v>
      </c>
      <c r="G24" s="5">
        <v>30</v>
      </c>
      <c r="H24" s="3">
        <f>B24-SUM(C24:G24)</f>
        <v>4</v>
      </c>
      <c r="J24" s="4">
        <v>111</v>
      </c>
      <c r="K24" s="5">
        <v>11</v>
      </c>
      <c r="L24" s="5">
        <v>54</v>
      </c>
      <c r="M24" s="5">
        <v>15</v>
      </c>
      <c r="N24" s="5">
        <v>3</v>
      </c>
      <c r="O24" s="5">
        <v>24</v>
      </c>
      <c r="P24" s="3">
        <f>J24-SUM(K24:O24)</f>
        <v>4</v>
      </c>
    </row>
    <row r="25" spans="1:16" s="20" customFormat="1" x14ac:dyDescent="0.15">
      <c r="A25" s="21" t="s">
        <v>4</v>
      </c>
      <c r="B25" s="18"/>
      <c r="C25" s="18">
        <f>C24/B24</f>
        <v>9.0090090090090089E-3</v>
      </c>
      <c r="D25" s="18">
        <f>D24/B24</f>
        <v>0.23423423423423423</v>
      </c>
      <c r="E25" s="18">
        <f>E24/B24</f>
        <v>0.29729729729729731</v>
      </c>
      <c r="F25" s="18">
        <f>F24/B24</f>
        <v>0.15315315315315314</v>
      </c>
      <c r="G25" s="18">
        <f>G24/B24</f>
        <v>0.27027027027027029</v>
      </c>
      <c r="H25" s="19">
        <f>H24/B24</f>
        <v>3.6036036036036036E-2</v>
      </c>
      <c r="J25" s="21"/>
      <c r="K25" s="18">
        <f>K24/J24</f>
        <v>9.90990990990991E-2</v>
      </c>
      <c r="L25" s="18">
        <f>L24/J24</f>
        <v>0.48648648648648651</v>
      </c>
      <c r="M25" s="18">
        <f>M24/J24</f>
        <v>0.13513513513513514</v>
      </c>
      <c r="N25" s="18">
        <f>N24/J24</f>
        <v>2.7027027027027029E-2</v>
      </c>
      <c r="O25" s="18">
        <f>O24/J24</f>
        <v>0.21621621621621623</v>
      </c>
      <c r="P25" s="19">
        <f>P24/J24</f>
        <v>3.6036036036036036E-2</v>
      </c>
    </row>
    <row r="26" spans="1:16" x14ac:dyDescent="0.15">
      <c r="A26" s="4" t="s">
        <v>29</v>
      </c>
      <c r="B26" s="5">
        <v>55</v>
      </c>
      <c r="C26" s="36" t="s">
        <v>369</v>
      </c>
      <c r="D26" s="5">
        <v>11</v>
      </c>
      <c r="E26" s="5">
        <v>2</v>
      </c>
      <c r="F26" s="5">
        <v>1</v>
      </c>
      <c r="G26" s="5">
        <v>41</v>
      </c>
      <c r="H26" s="41" t="s">
        <v>369</v>
      </c>
      <c r="J26" s="4">
        <v>55</v>
      </c>
      <c r="K26" s="5">
        <v>3</v>
      </c>
      <c r="L26" s="5">
        <v>17</v>
      </c>
      <c r="M26" s="5">
        <v>2</v>
      </c>
      <c r="N26" s="5">
        <v>2</v>
      </c>
      <c r="O26" s="5">
        <v>30</v>
      </c>
      <c r="P26" s="3">
        <f>J26-SUM(K26:O26)</f>
        <v>1</v>
      </c>
    </row>
    <row r="27" spans="1:16" s="20" customFormat="1" x14ac:dyDescent="0.15">
      <c r="A27" s="23" t="s">
        <v>4</v>
      </c>
      <c r="B27" s="24"/>
      <c r="C27" s="38" t="s">
        <v>369</v>
      </c>
      <c r="D27" s="24">
        <f>D26/B26</f>
        <v>0.2</v>
      </c>
      <c r="E27" s="24">
        <f>E26/B26</f>
        <v>3.6363636363636362E-2</v>
      </c>
      <c r="F27" s="24">
        <f>F26/B26</f>
        <v>1.8181818181818181E-2</v>
      </c>
      <c r="G27" s="24">
        <f>G26/B26</f>
        <v>0.74545454545454548</v>
      </c>
      <c r="H27" s="42" t="s">
        <v>369</v>
      </c>
      <c r="J27" s="23"/>
      <c r="K27" s="24">
        <f>K26/J26</f>
        <v>5.4545454545454543E-2</v>
      </c>
      <c r="L27" s="24">
        <f>L26/J26</f>
        <v>0.30909090909090908</v>
      </c>
      <c r="M27" s="24">
        <f>M26/J26</f>
        <v>3.6363636363636362E-2</v>
      </c>
      <c r="N27" s="24">
        <f>N26/J26</f>
        <v>3.6363636363636362E-2</v>
      </c>
      <c r="O27" s="24">
        <f>O26/J26</f>
        <v>0.54545454545454541</v>
      </c>
      <c r="P27" s="25">
        <f>P26/J26</f>
        <v>1.8181818181818181E-2</v>
      </c>
    </row>
    <row r="28" spans="1:16" x14ac:dyDescent="0.15">
      <c r="A28" s="1" t="s">
        <v>212</v>
      </c>
    </row>
    <row r="29" spans="1:16" x14ac:dyDescent="0.15">
      <c r="A29" s="9" t="s">
        <v>30</v>
      </c>
      <c r="B29" s="10">
        <v>411</v>
      </c>
      <c r="C29" s="10">
        <v>9</v>
      </c>
      <c r="D29" s="10">
        <v>95</v>
      </c>
      <c r="E29" s="10">
        <v>110</v>
      </c>
      <c r="F29" s="10">
        <v>56</v>
      </c>
      <c r="G29" s="10">
        <v>131</v>
      </c>
      <c r="H29" s="11">
        <f>B29-SUM(C29:G29)</f>
        <v>10</v>
      </c>
      <c r="J29" s="9">
        <v>411</v>
      </c>
      <c r="K29" s="10">
        <v>44</v>
      </c>
      <c r="L29" s="10">
        <v>202</v>
      </c>
      <c r="M29" s="10">
        <v>45</v>
      </c>
      <c r="N29" s="10">
        <v>18</v>
      </c>
      <c r="O29" s="10">
        <v>95</v>
      </c>
      <c r="P29" s="11">
        <f>J29-SUM(K29:O29)</f>
        <v>7</v>
      </c>
    </row>
    <row r="30" spans="1:16" s="20" customFormat="1" x14ac:dyDescent="0.15">
      <c r="A30" s="21" t="s">
        <v>31</v>
      </c>
      <c r="B30" s="18"/>
      <c r="C30" s="30">
        <f>C29/B29</f>
        <v>2.1897810218978103E-2</v>
      </c>
      <c r="D30" s="30">
        <f>D29/B29</f>
        <v>0.23114355231143552</v>
      </c>
      <c r="E30" s="30">
        <f>E29/B29</f>
        <v>0.26763990267639903</v>
      </c>
      <c r="F30" s="30">
        <f>F29/B29</f>
        <v>0.13625304136253041</v>
      </c>
      <c r="G30" s="30">
        <f>G29/B29</f>
        <v>0.31873479318734793</v>
      </c>
      <c r="H30" s="27">
        <f>H29/B29</f>
        <v>2.4330900243309004E-2</v>
      </c>
      <c r="J30" s="21"/>
      <c r="K30" s="30">
        <f>K29/J29</f>
        <v>0.1070559610705596</v>
      </c>
      <c r="L30" s="30">
        <f>L29/J29</f>
        <v>0.49148418491484186</v>
      </c>
      <c r="M30" s="30">
        <f>M29/J29</f>
        <v>0.10948905109489052</v>
      </c>
      <c r="N30" s="30">
        <f>N29/J29</f>
        <v>4.3795620437956206E-2</v>
      </c>
      <c r="O30" s="30">
        <f>O29/J29</f>
        <v>0.23114355231143552</v>
      </c>
      <c r="P30" s="27">
        <f>P29/J29</f>
        <v>1.7031630170316302E-2</v>
      </c>
    </row>
    <row r="31" spans="1:16" x14ac:dyDescent="0.15">
      <c r="A31" s="4" t="s">
        <v>32</v>
      </c>
      <c r="B31" s="5">
        <v>196</v>
      </c>
      <c r="C31" s="5">
        <v>3</v>
      </c>
      <c r="D31" s="5">
        <v>45</v>
      </c>
      <c r="E31" s="5">
        <v>48</v>
      </c>
      <c r="F31" s="5">
        <v>23</v>
      </c>
      <c r="G31" s="5">
        <v>69</v>
      </c>
      <c r="H31" s="3">
        <f>B31-SUM(C31:G31)</f>
        <v>8</v>
      </c>
      <c r="J31" s="4">
        <v>196</v>
      </c>
      <c r="K31" s="5">
        <v>17</v>
      </c>
      <c r="L31" s="5">
        <v>105</v>
      </c>
      <c r="M31" s="5">
        <v>19</v>
      </c>
      <c r="N31" s="5">
        <v>6</v>
      </c>
      <c r="O31" s="5">
        <v>47</v>
      </c>
      <c r="P31" s="3">
        <f>J31-SUM(K31:O31)</f>
        <v>2</v>
      </c>
    </row>
    <row r="32" spans="1:16" s="20" customFormat="1" x14ac:dyDescent="0.15">
      <c r="A32" s="21" t="s">
        <v>33</v>
      </c>
      <c r="B32" s="18"/>
      <c r="C32" s="18">
        <f>C31/B31</f>
        <v>1.5306122448979591E-2</v>
      </c>
      <c r="D32" s="18">
        <f>D31/B31</f>
        <v>0.22959183673469388</v>
      </c>
      <c r="E32" s="18">
        <f>E31/B31</f>
        <v>0.24489795918367346</v>
      </c>
      <c r="F32" s="18">
        <f>F31/B31</f>
        <v>0.11734693877551021</v>
      </c>
      <c r="G32" s="18">
        <f>G31/B31</f>
        <v>0.35204081632653061</v>
      </c>
      <c r="H32" s="19">
        <f>H31/B31</f>
        <v>4.0816326530612242E-2</v>
      </c>
      <c r="J32" s="21"/>
      <c r="K32" s="18">
        <f>K31/J31</f>
        <v>8.673469387755102E-2</v>
      </c>
      <c r="L32" s="18">
        <f>L31/J31</f>
        <v>0.5357142857142857</v>
      </c>
      <c r="M32" s="18">
        <f>M31/J31</f>
        <v>9.6938775510204078E-2</v>
      </c>
      <c r="N32" s="18">
        <f>N31/J31</f>
        <v>3.0612244897959183E-2</v>
      </c>
      <c r="O32" s="18">
        <f>O31/J31</f>
        <v>0.23979591836734693</v>
      </c>
      <c r="P32" s="19">
        <f>P31/J31</f>
        <v>1.020408163265306E-2</v>
      </c>
    </row>
    <row r="33" spans="1:16" x14ac:dyDescent="0.15">
      <c r="A33" s="4" t="s">
        <v>34</v>
      </c>
      <c r="B33" s="5">
        <v>556</v>
      </c>
      <c r="C33" s="5">
        <v>9</v>
      </c>
      <c r="D33" s="5">
        <v>126</v>
      </c>
      <c r="E33" s="5">
        <v>133</v>
      </c>
      <c r="F33" s="5">
        <v>48</v>
      </c>
      <c r="G33" s="5">
        <v>221</v>
      </c>
      <c r="H33" s="3">
        <f>B33-SUM(C33:G33)</f>
        <v>19</v>
      </c>
      <c r="J33" s="4">
        <v>556</v>
      </c>
      <c r="K33" s="5">
        <v>49</v>
      </c>
      <c r="L33" s="5">
        <v>252</v>
      </c>
      <c r="M33" s="5">
        <v>65</v>
      </c>
      <c r="N33" s="5">
        <v>15</v>
      </c>
      <c r="O33" s="5">
        <v>159</v>
      </c>
      <c r="P33" s="3">
        <f>J33-SUM(K33:O33)</f>
        <v>16</v>
      </c>
    </row>
    <row r="34" spans="1:16" s="20" customFormat="1" x14ac:dyDescent="0.15">
      <c r="A34" s="23" t="s">
        <v>35</v>
      </c>
      <c r="B34" s="24"/>
      <c r="C34" s="24">
        <f>C33/B33</f>
        <v>1.618705035971223E-2</v>
      </c>
      <c r="D34" s="24">
        <f>D33/B33</f>
        <v>0.22661870503597123</v>
      </c>
      <c r="E34" s="24">
        <f>E33/B33</f>
        <v>0.23920863309352519</v>
      </c>
      <c r="F34" s="24">
        <f>F33/B33</f>
        <v>8.6330935251798566E-2</v>
      </c>
      <c r="G34" s="24">
        <f>G33/B33</f>
        <v>0.39748201438848924</v>
      </c>
      <c r="H34" s="25">
        <f>H33/B33</f>
        <v>3.41726618705036E-2</v>
      </c>
      <c r="J34" s="23"/>
      <c r="K34" s="24">
        <f>K33/J33</f>
        <v>8.8129496402877691E-2</v>
      </c>
      <c r="L34" s="24">
        <f>L33/J33</f>
        <v>0.45323741007194246</v>
      </c>
      <c r="M34" s="24">
        <f>M33/J33</f>
        <v>0.11690647482014388</v>
      </c>
      <c r="N34" s="24">
        <f>N33/J33</f>
        <v>2.6978417266187049E-2</v>
      </c>
      <c r="O34" s="24">
        <f>O33/J33</f>
        <v>0.28597122302158273</v>
      </c>
      <c r="P34" s="25">
        <f>P33/J33</f>
        <v>2.8776978417266189E-2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157</v>
      </c>
      <c r="J2" s="1" t="s">
        <v>158</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64</v>
      </c>
      <c r="D6" s="5">
        <v>556</v>
      </c>
      <c r="E6" s="5">
        <v>234</v>
      </c>
      <c r="F6" s="5">
        <v>88</v>
      </c>
      <c r="G6" s="5">
        <v>196</v>
      </c>
      <c r="H6" s="3">
        <f>B6-SUM(C6:G6)</f>
        <v>32</v>
      </c>
      <c r="J6" s="4">
        <v>1170</v>
      </c>
      <c r="K6" s="5">
        <v>15</v>
      </c>
      <c r="L6" s="5">
        <v>194</v>
      </c>
      <c r="M6" s="5">
        <v>347</v>
      </c>
      <c r="N6" s="5">
        <v>376</v>
      </c>
      <c r="O6" s="5">
        <v>204</v>
      </c>
      <c r="P6" s="3">
        <f>J6-SUM(K6:O6)</f>
        <v>34</v>
      </c>
    </row>
    <row r="7" spans="1:16" s="20" customFormat="1" x14ac:dyDescent="0.15">
      <c r="A7" s="21" t="s">
        <v>4</v>
      </c>
      <c r="B7" s="18"/>
      <c r="C7" s="18">
        <f>C6/B6</f>
        <v>5.4700854700854701E-2</v>
      </c>
      <c r="D7" s="18">
        <f>D6/B6</f>
        <v>0.47521367521367519</v>
      </c>
      <c r="E7" s="18">
        <f>E6/B6</f>
        <v>0.2</v>
      </c>
      <c r="F7" s="18">
        <f>F6/B6</f>
        <v>7.521367521367521E-2</v>
      </c>
      <c r="G7" s="18">
        <f>G6/B6</f>
        <v>0.16752136752136751</v>
      </c>
      <c r="H7" s="19">
        <f>H6/B6</f>
        <v>2.735042735042735E-2</v>
      </c>
      <c r="J7" s="21"/>
      <c r="K7" s="18">
        <f>K6/J6</f>
        <v>1.282051282051282E-2</v>
      </c>
      <c r="L7" s="18">
        <f>L6/J6</f>
        <v>0.16581196581196581</v>
      </c>
      <c r="M7" s="18">
        <f>M6/J6</f>
        <v>0.29658119658119658</v>
      </c>
      <c r="N7" s="18">
        <f>N6/J6</f>
        <v>0.32136752136752139</v>
      </c>
      <c r="O7" s="18">
        <f>O6/J6</f>
        <v>0.17435897435897435</v>
      </c>
      <c r="P7" s="19">
        <f>P6/J6</f>
        <v>2.9059829059829061E-2</v>
      </c>
    </row>
    <row r="8" spans="1:16" x14ac:dyDescent="0.15">
      <c r="A8" s="4" t="s">
        <v>20</v>
      </c>
      <c r="B8" s="5">
        <v>200</v>
      </c>
      <c r="C8" s="5">
        <v>16</v>
      </c>
      <c r="D8" s="5">
        <v>101</v>
      </c>
      <c r="E8" s="5">
        <v>37</v>
      </c>
      <c r="F8" s="5">
        <v>14</v>
      </c>
      <c r="G8" s="5">
        <v>25</v>
      </c>
      <c r="H8" s="3">
        <f>B8-SUM(C8:G8)</f>
        <v>7</v>
      </c>
      <c r="J8" s="4">
        <v>200</v>
      </c>
      <c r="K8" s="36" t="s">
        <v>369</v>
      </c>
      <c r="L8" s="5">
        <v>28</v>
      </c>
      <c r="M8" s="5">
        <v>58</v>
      </c>
      <c r="N8" s="5">
        <v>80</v>
      </c>
      <c r="O8" s="5">
        <v>29</v>
      </c>
      <c r="P8" s="3">
        <f>J8-SUM(K8:O8)</f>
        <v>5</v>
      </c>
    </row>
    <row r="9" spans="1:16" s="20" customFormat="1" x14ac:dyDescent="0.15">
      <c r="A9" s="21" t="s">
        <v>4</v>
      </c>
      <c r="B9" s="18"/>
      <c r="C9" s="18">
        <f>C8/B8</f>
        <v>0.08</v>
      </c>
      <c r="D9" s="18">
        <f>D8/B8</f>
        <v>0.505</v>
      </c>
      <c r="E9" s="18">
        <f>E8/B8</f>
        <v>0.185</v>
      </c>
      <c r="F9" s="18">
        <f>F8/B8</f>
        <v>7.0000000000000007E-2</v>
      </c>
      <c r="G9" s="18">
        <f>G8/B8</f>
        <v>0.125</v>
      </c>
      <c r="H9" s="19">
        <f>H8/B8</f>
        <v>3.5000000000000003E-2</v>
      </c>
      <c r="J9" s="21"/>
      <c r="K9" s="37" t="s">
        <v>369</v>
      </c>
      <c r="L9" s="18">
        <f>L8/J8</f>
        <v>0.14000000000000001</v>
      </c>
      <c r="M9" s="18">
        <f>M8/J8</f>
        <v>0.28999999999999998</v>
      </c>
      <c r="N9" s="18">
        <f>N8/J8</f>
        <v>0.4</v>
      </c>
      <c r="O9" s="18">
        <f>O8/J8</f>
        <v>0.14499999999999999</v>
      </c>
      <c r="P9" s="19">
        <f>P8/J8</f>
        <v>2.5000000000000001E-2</v>
      </c>
    </row>
    <row r="10" spans="1:16" x14ac:dyDescent="0.15">
      <c r="A10" s="4" t="s">
        <v>21</v>
      </c>
      <c r="B10" s="5">
        <v>208</v>
      </c>
      <c r="C10" s="5">
        <v>6</v>
      </c>
      <c r="D10" s="5">
        <v>101</v>
      </c>
      <c r="E10" s="5">
        <v>45</v>
      </c>
      <c r="F10" s="5">
        <v>17</v>
      </c>
      <c r="G10" s="5">
        <v>31</v>
      </c>
      <c r="H10" s="3">
        <f>B10-SUM(C10:G10)</f>
        <v>8</v>
      </c>
      <c r="J10" s="4">
        <v>208</v>
      </c>
      <c r="K10" s="5">
        <v>1</v>
      </c>
      <c r="L10" s="5">
        <v>29</v>
      </c>
      <c r="M10" s="5">
        <v>71</v>
      </c>
      <c r="N10" s="5">
        <v>69</v>
      </c>
      <c r="O10" s="5">
        <v>28</v>
      </c>
      <c r="P10" s="3">
        <f>J10-SUM(K10:O10)</f>
        <v>10</v>
      </c>
    </row>
    <row r="11" spans="1:16" s="20" customFormat="1" x14ac:dyDescent="0.15">
      <c r="A11" s="21" t="s">
        <v>4</v>
      </c>
      <c r="B11" s="18"/>
      <c r="C11" s="18">
        <f>C10/B10</f>
        <v>2.8846153846153848E-2</v>
      </c>
      <c r="D11" s="18">
        <f>D10/B10</f>
        <v>0.48557692307692307</v>
      </c>
      <c r="E11" s="18">
        <f>E10/B10</f>
        <v>0.21634615384615385</v>
      </c>
      <c r="F11" s="18">
        <f>F10/B10</f>
        <v>8.1730769230769232E-2</v>
      </c>
      <c r="G11" s="18">
        <f>G10/B10</f>
        <v>0.14903846153846154</v>
      </c>
      <c r="H11" s="19">
        <f>H10/B10</f>
        <v>3.8461538461538464E-2</v>
      </c>
      <c r="J11" s="21"/>
      <c r="K11" s="18">
        <f>K10/J10</f>
        <v>4.807692307692308E-3</v>
      </c>
      <c r="L11" s="18">
        <f>L10/J10</f>
        <v>0.13942307692307693</v>
      </c>
      <c r="M11" s="18">
        <f>M10/J10</f>
        <v>0.34134615384615385</v>
      </c>
      <c r="N11" s="18">
        <f>N10/J10</f>
        <v>0.33173076923076922</v>
      </c>
      <c r="O11" s="18">
        <f>O10/J10</f>
        <v>0.13461538461538461</v>
      </c>
      <c r="P11" s="19">
        <f>P10/J10</f>
        <v>4.807692307692308E-2</v>
      </c>
    </row>
    <row r="12" spans="1:16" x14ac:dyDescent="0.15">
      <c r="A12" s="4" t="s">
        <v>22</v>
      </c>
      <c r="B12" s="5">
        <v>44</v>
      </c>
      <c r="C12" s="5">
        <v>4</v>
      </c>
      <c r="D12" s="5">
        <v>27</v>
      </c>
      <c r="E12" s="5">
        <v>8</v>
      </c>
      <c r="F12" s="5">
        <v>1</v>
      </c>
      <c r="G12" s="5">
        <v>4</v>
      </c>
      <c r="H12" s="3">
        <f>B12-SUM(C12:G12)</f>
        <v>0</v>
      </c>
      <c r="J12" s="4">
        <v>44</v>
      </c>
      <c r="K12" s="5">
        <v>1</v>
      </c>
      <c r="L12" s="5">
        <v>10</v>
      </c>
      <c r="M12" s="5">
        <v>14</v>
      </c>
      <c r="N12" s="5">
        <v>12</v>
      </c>
      <c r="O12" s="5">
        <v>7</v>
      </c>
      <c r="P12" s="3">
        <f>J12-SUM(K12:O12)</f>
        <v>0</v>
      </c>
    </row>
    <row r="13" spans="1:16" s="20" customFormat="1" x14ac:dyDescent="0.15">
      <c r="A13" s="21" t="s">
        <v>4</v>
      </c>
      <c r="B13" s="18"/>
      <c r="C13" s="18">
        <f>C12/B12</f>
        <v>9.0909090909090912E-2</v>
      </c>
      <c r="D13" s="18">
        <f>D12/B12</f>
        <v>0.61363636363636365</v>
      </c>
      <c r="E13" s="18">
        <f>E12/B12</f>
        <v>0.18181818181818182</v>
      </c>
      <c r="F13" s="18">
        <f>F12/B12</f>
        <v>2.2727272727272728E-2</v>
      </c>
      <c r="G13" s="18">
        <f>G12/B12</f>
        <v>9.0909090909090912E-2</v>
      </c>
      <c r="H13" s="19">
        <f>H12/B12</f>
        <v>0</v>
      </c>
      <c r="J13" s="21"/>
      <c r="K13" s="18">
        <f>K12/J12</f>
        <v>2.2727272727272728E-2</v>
      </c>
      <c r="L13" s="18">
        <f>L12/J12</f>
        <v>0.22727272727272727</v>
      </c>
      <c r="M13" s="18">
        <f>M12/J12</f>
        <v>0.31818181818181818</v>
      </c>
      <c r="N13" s="18">
        <f>N12/J12</f>
        <v>0.27272727272727271</v>
      </c>
      <c r="O13" s="18">
        <f>O12/J12</f>
        <v>0.15909090909090909</v>
      </c>
      <c r="P13" s="19">
        <f>P12/J12</f>
        <v>0</v>
      </c>
    </row>
    <row r="14" spans="1:16" x14ac:dyDescent="0.15">
      <c r="A14" s="4" t="s">
        <v>23</v>
      </c>
      <c r="B14" s="5">
        <v>172</v>
      </c>
      <c r="C14" s="5">
        <v>12</v>
      </c>
      <c r="D14" s="5">
        <v>75</v>
      </c>
      <c r="E14" s="5">
        <v>39</v>
      </c>
      <c r="F14" s="5">
        <v>13</v>
      </c>
      <c r="G14" s="5">
        <v>27</v>
      </c>
      <c r="H14" s="3">
        <f>B14-SUM(C14:G14)</f>
        <v>6</v>
      </c>
      <c r="J14" s="4">
        <v>172</v>
      </c>
      <c r="K14" s="5">
        <v>3</v>
      </c>
      <c r="L14" s="5">
        <v>28</v>
      </c>
      <c r="M14" s="5">
        <v>49</v>
      </c>
      <c r="N14" s="5">
        <v>62</v>
      </c>
      <c r="O14" s="5">
        <v>24</v>
      </c>
      <c r="P14" s="3">
        <f>J14-SUM(K14:O14)</f>
        <v>6</v>
      </c>
    </row>
    <row r="15" spans="1:16" s="20" customFormat="1" x14ac:dyDescent="0.15">
      <c r="A15" s="21" t="s">
        <v>4</v>
      </c>
      <c r="B15" s="18"/>
      <c r="C15" s="18">
        <f>C14/B14</f>
        <v>6.9767441860465115E-2</v>
      </c>
      <c r="D15" s="18">
        <f>D14/B14</f>
        <v>0.43604651162790697</v>
      </c>
      <c r="E15" s="18">
        <f>E14/B14</f>
        <v>0.22674418604651161</v>
      </c>
      <c r="F15" s="18">
        <f>F14/B14</f>
        <v>7.5581395348837205E-2</v>
      </c>
      <c r="G15" s="18">
        <f>G14/B14</f>
        <v>0.15697674418604651</v>
      </c>
      <c r="H15" s="19">
        <f>H14/B14</f>
        <v>3.4883720930232558E-2</v>
      </c>
      <c r="J15" s="21"/>
      <c r="K15" s="18">
        <f>K14/J14</f>
        <v>1.7441860465116279E-2</v>
      </c>
      <c r="L15" s="18">
        <f>L14/J14</f>
        <v>0.16279069767441862</v>
      </c>
      <c r="M15" s="18">
        <f>M14/J14</f>
        <v>0.28488372093023256</v>
      </c>
      <c r="N15" s="18">
        <f>N14/J14</f>
        <v>0.36046511627906974</v>
      </c>
      <c r="O15" s="18">
        <f>O14/J14</f>
        <v>0.13953488372093023</v>
      </c>
      <c r="P15" s="19">
        <f>P14/J14</f>
        <v>3.4883720930232558E-2</v>
      </c>
    </row>
    <row r="16" spans="1:16" x14ac:dyDescent="0.15">
      <c r="A16" s="4" t="s">
        <v>24</v>
      </c>
      <c r="B16" s="5">
        <v>42</v>
      </c>
      <c r="C16" s="5">
        <v>1</v>
      </c>
      <c r="D16" s="5">
        <v>21</v>
      </c>
      <c r="E16" s="5">
        <v>11</v>
      </c>
      <c r="F16" s="5">
        <v>2</v>
      </c>
      <c r="G16" s="5">
        <v>3</v>
      </c>
      <c r="H16" s="3">
        <f>B16-SUM(C16:G16)</f>
        <v>4</v>
      </c>
      <c r="J16" s="4">
        <v>42</v>
      </c>
      <c r="K16" s="5">
        <v>1</v>
      </c>
      <c r="L16" s="5">
        <v>9</v>
      </c>
      <c r="M16" s="5">
        <v>9</v>
      </c>
      <c r="N16" s="5">
        <v>15</v>
      </c>
      <c r="O16" s="5">
        <v>4</v>
      </c>
      <c r="P16" s="3">
        <f>J16-SUM(K16:O16)</f>
        <v>4</v>
      </c>
    </row>
    <row r="17" spans="1:16" s="20" customFormat="1" x14ac:dyDescent="0.15">
      <c r="A17" s="21" t="s">
        <v>4</v>
      </c>
      <c r="B17" s="18"/>
      <c r="C17" s="18">
        <f>C16/B16</f>
        <v>2.3809523809523808E-2</v>
      </c>
      <c r="D17" s="18">
        <f>D16/B16</f>
        <v>0.5</v>
      </c>
      <c r="E17" s="18">
        <f>E16/B16</f>
        <v>0.26190476190476192</v>
      </c>
      <c r="F17" s="18">
        <f>F16/B16</f>
        <v>4.7619047619047616E-2</v>
      </c>
      <c r="G17" s="18">
        <f>G16/B16</f>
        <v>7.1428571428571425E-2</v>
      </c>
      <c r="H17" s="19">
        <f>H16/B16</f>
        <v>9.5238095238095233E-2</v>
      </c>
      <c r="J17" s="21"/>
      <c r="K17" s="18">
        <f>K16/J16</f>
        <v>2.3809523809523808E-2</v>
      </c>
      <c r="L17" s="18">
        <f>L16/J16</f>
        <v>0.21428571428571427</v>
      </c>
      <c r="M17" s="18">
        <f>M16/J16</f>
        <v>0.21428571428571427</v>
      </c>
      <c r="N17" s="18">
        <f>N16/J16</f>
        <v>0.35714285714285715</v>
      </c>
      <c r="O17" s="18">
        <f>O16/J16</f>
        <v>9.5238095238095233E-2</v>
      </c>
      <c r="P17" s="19">
        <f>P16/J16</f>
        <v>9.5238095238095233E-2</v>
      </c>
    </row>
    <row r="18" spans="1:16" x14ac:dyDescent="0.15">
      <c r="A18" s="4" t="s">
        <v>25</v>
      </c>
      <c r="B18" s="5">
        <v>147</v>
      </c>
      <c r="C18" s="5">
        <v>8</v>
      </c>
      <c r="D18" s="5">
        <v>68</v>
      </c>
      <c r="E18" s="5">
        <v>25</v>
      </c>
      <c r="F18" s="5">
        <v>18</v>
      </c>
      <c r="G18" s="5">
        <v>27</v>
      </c>
      <c r="H18" s="3">
        <f>B18-SUM(C18:G18)</f>
        <v>1</v>
      </c>
      <c r="J18" s="4">
        <v>147</v>
      </c>
      <c r="K18" s="5">
        <v>5</v>
      </c>
      <c r="L18" s="5">
        <v>29</v>
      </c>
      <c r="M18" s="5">
        <v>40</v>
      </c>
      <c r="N18" s="5">
        <v>45</v>
      </c>
      <c r="O18" s="5">
        <v>26</v>
      </c>
      <c r="P18" s="3">
        <f>J18-SUM(K18:O18)</f>
        <v>2</v>
      </c>
    </row>
    <row r="19" spans="1:16" s="20" customFormat="1" x14ac:dyDescent="0.15">
      <c r="A19" s="21" t="s">
        <v>4</v>
      </c>
      <c r="B19" s="18"/>
      <c r="C19" s="18">
        <f>C18/B18</f>
        <v>5.4421768707482991E-2</v>
      </c>
      <c r="D19" s="18">
        <f>D18/B18</f>
        <v>0.46258503401360546</v>
      </c>
      <c r="E19" s="18">
        <f>E18/B18</f>
        <v>0.17006802721088435</v>
      </c>
      <c r="F19" s="18">
        <f>F18/B18</f>
        <v>0.12244897959183673</v>
      </c>
      <c r="G19" s="18">
        <f>G18/B18</f>
        <v>0.18367346938775511</v>
      </c>
      <c r="H19" s="19">
        <f>H18/B18</f>
        <v>6.8027210884353739E-3</v>
      </c>
      <c r="J19" s="21"/>
      <c r="K19" s="18">
        <f>K18/J18</f>
        <v>3.4013605442176874E-2</v>
      </c>
      <c r="L19" s="18">
        <f>L18/J18</f>
        <v>0.19727891156462585</v>
      </c>
      <c r="M19" s="18">
        <f>M18/J18</f>
        <v>0.27210884353741499</v>
      </c>
      <c r="N19" s="18">
        <f>N18/J18</f>
        <v>0.30612244897959184</v>
      </c>
      <c r="O19" s="18">
        <f>O18/J18</f>
        <v>0.17687074829931973</v>
      </c>
      <c r="P19" s="19">
        <f>P18/J18</f>
        <v>1.3605442176870748E-2</v>
      </c>
    </row>
    <row r="20" spans="1:16" x14ac:dyDescent="0.15">
      <c r="A20" s="4" t="s">
        <v>26</v>
      </c>
      <c r="B20" s="5">
        <v>103</v>
      </c>
      <c r="C20" s="5">
        <v>8</v>
      </c>
      <c r="D20" s="5">
        <v>48</v>
      </c>
      <c r="E20" s="5">
        <v>19</v>
      </c>
      <c r="F20" s="5">
        <v>5</v>
      </c>
      <c r="G20" s="5">
        <v>23</v>
      </c>
      <c r="H20" s="3">
        <f>B20-SUM(C20:G20)</f>
        <v>0</v>
      </c>
      <c r="J20" s="4">
        <v>103</v>
      </c>
      <c r="K20" s="36" t="s">
        <v>369</v>
      </c>
      <c r="L20" s="5">
        <v>19</v>
      </c>
      <c r="M20" s="5">
        <v>35</v>
      </c>
      <c r="N20" s="5">
        <v>23</v>
      </c>
      <c r="O20" s="5">
        <v>25</v>
      </c>
      <c r="P20" s="3">
        <f>J20-SUM(K20:O20)</f>
        <v>1</v>
      </c>
    </row>
    <row r="21" spans="1:16" s="20" customFormat="1" x14ac:dyDescent="0.15">
      <c r="A21" s="21" t="s">
        <v>4</v>
      </c>
      <c r="B21" s="18"/>
      <c r="C21" s="18">
        <f>C20/B20</f>
        <v>7.7669902912621352E-2</v>
      </c>
      <c r="D21" s="18">
        <f>D20/B20</f>
        <v>0.46601941747572817</v>
      </c>
      <c r="E21" s="18">
        <f>E20/B20</f>
        <v>0.18446601941747573</v>
      </c>
      <c r="F21" s="18">
        <f>F20/B20</f>
        <v>4.8543689320388349E-2</v>
      </c>
      <c r="G21" s="18">
        <f>G20/B20</f>
        <v>0.22330097087378642</v>
      </c>
      <c r="H21" s="19">
        <f>H20/B20</f>
        <v>0</v>
      </c>
      <c r="J21" s="21"/>
      <c r="K21" s="37" t="s">
        <v>369</v>
      </c>
      <c r="L21" s="18">
        <f>L20/J20</f>
        <v>0.18446601941747573</v>
      </c>
      <c r="M21" s="18">
        <f>M20/J20</f>
        <v>0.33980582524271846</v>
      </c>
      <c r="N21" s="18">
        <f>N20/J20</f>
        <v>0.22330097087378642</v>
      </c>
      <c r="O21" s="18">
        <f>O20/J20</f>
        <v>0.24271844660194175</v>
      </c>
      <c r="P21" s="19">
        <f>P20/J20</f>
        <v>9.7087378640776691E-3</v>
      </c>
    </row>
    <row r="22" spans="1:16" x14ac:dyDescent="0.15">
      <c r="A22" s="4" t="s">
        <v>27</v>
      </c>
      <c r="B22" s="5">
        <v>74</v>
      </c>
      <c r="C22" s="5">
        <v>2</v>
      </c>
      <c r="D22" s="5">
        <v>36</v>
      </c>
      <c r="E22" s="5">
        <v>13</v>
      </c>
      <c r="F22" s="5">
        <v>5</v>
      </c>
      <c r="G22" s="5">
        <v>18</v>
      </c>
      <c r="H22" s="3">
        <f>B22-SUM(C22:G22)</f>
        <v>0</v>
      </c>
      <c r="J22" s="4">
        <v>74</v>
      </c>
      <c r="K22" s="36" t="s">
        <v>369</v>
      </c>
      <c r="L22" s="5">
        <v>15</v>
      </c>
      <c r="M22" s="5">
        <v>20</v>
      </c>
      <c r="N22" s="5">
        <v>20</v>
      </c>
      <c r="O22" s="5">
        <v>19</v>
      </c>
      <c r="P22" s="3">
        <f>J22-SUM(K22:O22)</f>
        <v>0</v>
      </c>
    </row>
    <row r="23" spans="1:16" s="20" customFormat="1" x14ac:dyDescent="0.15">
      <c r="A23" s="21" t="s">
        <v>4</v>
      </c>
      <c r="B23" s="18"/>
      <c r="C23" s="18">
        <f>C22/B22</f>
        <v>2.7027027027027029E-2</v>
      </c>
      <c r="D23" s="18">
        <f>D22/B22</f>
        <v>0.48648648648648651</v>
      </c>
      <c r="E23" s="18">
        <f>E22/B22</f>
        <v>0.17567567567567569</v>
      </c>
      <c r="F23" s="18">
        <f>F22/B22</f>
        <v>6.7567567567567571E-2</v>
      </c>
      <c r="G23" s="18">
        <f>G22/B22</f>
        <v>0.24324324324324326</v>
      </c>
      <c r="H23" s="19">
        <f>H22/B22</f>
        <v>0</v>
      </c>
      <c r="J23" s="21"/>
      <c r="K23" s="37" t="s">
        <v>369</v>
      </c>
      <c r="L23" s="18">
        <f>L22/J22</f>
        <v>0.20270270270270271</v>
      </c>
      <c r="M23" s="18">
        <f>M22/J22</f>
        <v>0.27027027027027029</v>
      </c>
      <c r="N23" s="18">
        <f>N22/J22</f>
        <v>0.27027027027027029</v>
      </c>
      <c r="O23" s="18">
        <f>O22/J22</f>
        <v>0.25675675675675674</v>
      </c>
      <c r="P23" s="19">
        <f>P22/J22</f>
        <v>0</v>
      </c>
    </row>
    <row r="24" spans="1:16" x14ac:dyDescent="0.15">
      <c r="A24" s="4" t="s">
        <v>28</v>
      </c>
      <c r="B24" s="5">
        <v>111</v>
      </c>
      <c r="C24" s="5">
        <v>5</v>
      </c>
      <c r="D24" s="5">
        <v>45</v>
      </c>
      <c r="E24" s="5">
        <v>29</v>
      </c>
      <c r="F24" s="5">
        <v>8</v>
      </c>
      <c r="G24" s="5">
        <v>19</v>
      </c>
      <c r="H24" s="3">
        <f>B24-SUM(C24:G24)</f>
        <v>5</v>
      </c>
      <c r="J24" s="4">
        <v>111</v>
      </c>
      <c r="K24" s="5">
        <v>1</v>
      </c>
      <c r="L24" s="5">
        <v>14</v>
      </c>
      <c r="M24" s="5">
        <v>35</v>
      </c>
      <c r="N24" s="5">
        <v>35</v>
      </c>
      <c r="O24" s="5">
        <v>21</v>
      </c>
      <c r="P24" s="3">
        <f>J24-SUM(K24:O24)</f>
        <v>5</v>
      </c>
    </row>
    <row r="25" spans="1:16" s="20" customFormat="1" x14ac:dyDescent="0.15">
      <c r="A25" s="21" t="s">
        <v>4</v>
      </c>
      <c r="B25" s="18"/>
      <c r="C25" s="18">
        <f>C24/B24</f>
        <v>4.5045045045045043E-2</v>
      </c>
      <c r="D25" s="18">
        <f>D24/B24</f>
        <v>0.40540540540540543</v>
      </c>
      <c r="E25" s="18">
        <f>E24/B24</f>
        <v>0.26126126126126126</v>
      </c>
      <c r="F25" s="18">
        <f>F24/B24</f>
        <v>7.2072072072072071E-2</v>
      </c>
      <c r="G25" s="18">
        <f>G24/B24</f>
        <v>0.17117117117117117</v>
      </c>
      <c r="H25" s="19">
        <f>H24/B24</f>
        <v>4.5045045045045043E-2</v>
      </c>
      <c r="J25" s="21"/>
      <c r="K25" s="18">
        <f>K24/J24</f>
        <v>9.0090090090090089E-3</v>
      </c>
      <c r="L25" s="18">
        <f>L24/J24</f>
        <v>0.12612612612612611</v>
      </c>
      <c r="M25" s="18">
        <f>M24/J24</f>
        <v>0.31531531531531531</v>
      </c>
      <c r="N25" s="18">
        <f>N24/J24</f>
        <v>0.31531531531531531</v>
      </c>
      <c r="O25" s="18">
        <f>O24/J24</f>
        <v>0.1891891891891892</v>
      </c>
      <c r="P25" s="19">
        <f>P24/J24</f>
        <v>4.5045045045045043E-2</v>
      </c>
    </row>
    <row r="26" spans="1:16" x14ac:dyDescent="0.15">
      <c r="A26" s="4" t="s">
        <v>29</v>
      </c>
      <c r="B26" s="5">
        <v>55</v>
      </c>
      <c r="C26" s="5">
        <v>1</v>
      </c>
      <c r="D26" s="5">
        <v>27</v>
      </c>
      <c r="E26" s="5">
        <v>7</v>
      </c>
      <c r="F26" s="5">
        <v>4</v>
      </c>
      <c r="G26" s="5">
        <v>16</v>
      </c>
      <c r="H26" s="41" t="s">
        <v>369</v>
      </c>
      <c r="J26" s="4">
        <v>55</v>
      </c>
      <c r="K26" s="5">
        <v>2</v>
      </c>
      <c r="L26" s="5">
        <v>11</v>
      </c>
      <c r="M26" s="5">
        <v>12</v>
      </c>
      <c r="N26" s="5">
        <v>14</v>
      </c>
      <c r="O26" s="5">
        <v>16</v>
      </c>
      <c r="P26" s="41" t="s">
        <v>369</v>
      </c>
    </row>
    <row r="27" spans="1:16" s="20" customFormat="1" x14ac:dyDescent="0.15">
      <c r="A27" s="23" t="s">
        <v>4</v>
      </c>
      <c r="B27" s="24"/>
      <c r="C27" s="24">
        <f>C26/B26</f>
        <v>1.8181818181818181E-2</v>
      </c>
      <c r="D27" s="24">
        <f>D26/B26</f>
        <v>0.49090909090909091</v>
      </c>
      <c r="E27" s="24">
        <f>E26/B26</f>
        <v>0.12727272727272726</v>
      </c>
      <c r="F27" s="24">
        <f>F26/B26</f>
        <v>7.2727272727272724E-2</v>
      </c>
      <c r="G27" s="24">
        <f>G26/B26</f>
        <v>0.29090909090909089</v>
      </c>
      <c r="H27" s="42" t="s">
        <v>369</v>
      </c>
      <c r="J27" s="23"/>
      <c r="K27" s="24">
        <f>K26/J26</f>
        <v>3.6363636363636362E-2</v>
      </c>
      <c r="L27" s="24">
        <f>L26/J26</f>
        <v>0.2</v>
      </c>
      <c r="M27" s="24">
        <f>M26/J26</f>
        <v>0.21818181818181817</v>
      </c>
      <c r="N27" s="24">
        <f>N26/J26</f>
        <v>0.25454545454545452</v>
      </c>
      <c r="O27" s="24">
        <f>O26/J26</f>
        <v>0.29090909090909089</v>
      </c>
      <c r="P27" s="42" t="s">
        <v>369</v>
      </c>
    </row>
    <row r="28" spans="1:16" x14ac:dyDescent="0.15">
      <c r="A28" s="1" t="s">
        <v>212</v>
      </c>
    </row>
    <row r="29" spans="1:16" x14ac:dyDescent="0.15">
      <c r="A29" s="9" t="s">
        <v>30</v>
      </c>
      <c r="B29" s="10">
        <v>411</v>
      </c>
      <c r="C29" s="10">
        <v>22</v>
      </c>
      <c r="D29" s="10">
        <v>200</v>
      </c>
      <c r="E29" s="10">
        <v>86</v>
      </c>
      <c r="F29" s="10">
        <v>31</v>
      </c>
      <c r="G29" s="10">
        <v>63</v>
      </c>
      <c r="H29" s="11">
        <f>B29-SUM(C29:G29)</f>
        <v>9</v>
      </c>
      <c r="J29" s="9">
        <v>411</v>
      </c>
      <c r="K29" s="10">
        <v>7</v>
      </c>
      <c r="L29" s="10">
        <v>68</v>
      </c>
      <c r="M29" s="10">
        <v>124</v>
      </c>
      <c r="N29" s="10">
        <v>130</v>
      </c>
      <c r="O29" s="10">
        <v>72</v>
      </c>
      <c r="P29" s="11">
        <f>J29-SUM(K29:O29)</f>
        <v>10</v>
      </c>
    </row>
    <row r="30" spans="1:16" s="20" customFormat="1" x14ac:dyDescent="0.15">
      <c r="A30" s="21" t="s">
        <v>31</v>
      </c>
      <c r="B30" s="18"/>
      <c r="C30" s="30">
        <f>C29/B29</f>
        <v>5.3527980535279802E-2</v>
      </c>
      <c r="D30" s="30">
        <f>D29/B29</f>
        <v>0.48661800486618007</v>
      </c>
      <c r="E30" s="30">
        <f>E29/B29</f>
        <v>0.20924574209245742</v>
      </c>
      <c r="F30" s="30">
        <f>F29/B29</f>
        <v>7.5425790754257913E-2</v>
      </c>
      <c r="G30" s="30">
        <f>G29/B29</f>
        <v>0.15328467153284672</v>
      </c>
      <c r="H30" s="27">
        <f>H29/B29</f>
        <v>2.1897810218978103E-2</v>
      </c>
      <c r="J30" s="21"/>
      <c r="K30" s="30">
        <f>K29/J29</f>
        <v>1.7031630170316302E-2</v>
      </c>
      <c r="L30" s="30">
        <f>L29/J29</f>
        <v>0.16545012165450121</v>
      </c>
      <c r="M30" s="30">
        <f>M29/J29</f>
        <v>0.30170316301703165</v>
      </c>
      <c r="N30" s="30">
        <f>N29/J29</f>
        <v>0.31630170316301703</v>
      </c>
      <c r="O30" s="30">
        <f>O29/J29</f>
        <v>0.17518248175182483</v>
      </c>
      <c r="P30" s="27">
        <f>P29/J29</f>
        <v>2.4330900243309004E-2</v>
      </c>
    </row>
    <row r="31" spans="1:16" x14ac:dyDescent="0.15">
      <c r="A31" s="4" t="s">
        <v>32</v>
      </c>
      <c r="B31" s="5">
        <v>196</v>
      </c>
      <c r="C31" s="5">
        <v>14</v>
      </c>
      <c r="D31" s="5">
        <v>98</v>
      </c>
      <c r="E31" s="5">
        <v>42</v>
      </c>
      <c r="F31" s="5">
        <v>13</v>
      </c>
      <c r="G31" s="5">
        <v>25</v>
      </c>
      <c r="H31" s="3">
        <f>B31-SUM(C31:G31)</f>
        <v>4</v>
      </c>
      <c r="J31" s="4">
        <v>196</v>
      </c>
      <c r="K31" s="5">
        <v>3</v>
      </c>
      <c r="L31" s="5">
        <v>27</v>
      </c>
      <c r="M31" s="5">
        <v>62</v>
      </c>
      <c r="N31" s="5">
        <v>70</v>
      </c>
      <c r="O31" s="5">
        <v>28</v>
      </c>
      <c r="P31" s="3">
        <f>J31-SUM(K31:O31)</f>
        <v>6</v>
      </c>
    </row>
    <row r="32" spans="1:16" s="20" customFormat="1" x14ac:dyDescent="0.15">
      <c r="A32" s="21" t="s">
        <v>33</v>
      </c>
      <c r="B32" s="18"/>
      <c r="C32" s="18">
        <f>C31/B31</f>
        <v>7.1428571428571425E-2</v>
      </c>
      <c r="D32" s="18">
        <f>D31/B31</f>
        <v>0.5</v>
      </c>
      <c r="E32" s="18">
        <f>E31/B31</f>
        <v>0.21428571428571427</v>
      </c>
      <c r="F32" s="18">
        <f>F31/B31</f>
        <v>6.6326530612244902E-2</v>
      </c>
      <c r="G32" s="18">
        <f>G31/B31</f>
        <v>0.12755102040816327</v>
      </c>
      <c r="H32" s="19">
        <f>H31/B31</f>
        <v>2.0408163265306121E-2</v>
      </c>
      <c r="J32" s="21"/>
      <c r="K32" s="18">
        <f>K31/J31</f>
        <v>1.5306122448979591E-2</v>
      </c>
      <c r="L32" s="18">
        <f>L31/J31</f>
        <v>0.13775510204081631</v>
      </c>
      <c r="M32" s="18">
        <f>M31/J31</f>
        <v>0.31632653061224492</v>
      </c>
      <c r="N32" s="18">
        <f>N31/J31</f>
        <v>0.35714285714285715</v>
      </c>
      <c r="O32" s="18">
        <f>O31/J31</f>
        <v>0.14285714285714285</v>
      </c>
      <c r="P32" s="19">
        <f>P31/J31</f>
        <v>3.0612244897959183E-2</v>
      </c>
    </row>
    <row r="33" spans="1:16" x14ac:dyDescent="0.15">
      <c r="A33" s="4" t="s">
        <v>34</v>
      </c>
      <c r="B33" s="5">
        <v>556</v>
      </c>
      <c r="C33" s="5">
        <v>28</v>
      </c>
      <c r="D33" s="5">
        <v>255</v>
      </c>
      <c r="E33" s="5">
        <v>104</v>
      </c>
      <c r="F33" s="5">
        <v>44</v>
      </c>
      <c r="G33" s="5">
        <v>107</v>
      </c>
      <c r="H33" s="3">
        <f>B33-SUM(C33:G33)</f>
        <v>18</v>
      </c>
      <c r="J33" s="4">
        <v>556</v>
      </c>
      <c r="K33" s="5">
        <v>5</v>
      </c>
      <c r="L33" s="5">
        <v>98</v>
      </c>
      <c r="M33" s="5">
        <v>159</v>
      </c>
      <c r="N33" s="5">
        <v>175</v>
      </c>
      <c r="O33" s="5">
        <v>102</v>
      </c>
      <c r="P33" s="3">
        <f>J33-SUM(K33:O33)</f>
        <v>17</v>
      </c>
    </row>
    <row r="34" spans="1:16" s="20" customFormat="1" x14ac:dyDescent="0.15">
      <c r="A34" s="23" t="s">
        <v>35</v>
      </c>
      <c r="B34" s="24"/>
      <c r="C34" s="24">
        <f>C33/B33</f>
        <v>5.0359712230215826E-2</v>
      </c>
      <c r="D34" s="24">
        <f>D33/B33</f>
        <v>0.45863309352517984</v>
      </c>
      <c r="E34" s="24">
        <f>E33/B33</f>
        <v>0.18705035971223022</v>
      </c>
      <c r="F34" s="24">
        <f>F33/B33</f>
        <v>7.9136690647482008E-2</v>
      </c>
      <c r="G34" s="24">
        <f>G33/B33</f>
        <v>0.19244604316546762</v>
      </c>
      <c r="H34" s="25">
        <f>H33/B33</f>
        <v>3.237410071942446E-2</v>
      </c>
      <c r="J34" s="23"/>
      <c r="K34" s="24">
        <f>K33/J33</f>
        <v>8.9928057553956831E-3</v>
      </c>
      <c r="L34" s="24">
        <f>L33/J33</f>
        <v>0.17625899280575538</v>
      </c>
      <c r="M34" s="24">
        <f>M33/J33</f>
        <v>0.28597122302158273</v>
      </c>
      <c r="N34" s="24">
        <f>N33/J33</f>
        <v>0.31474820143884891</v>
      </c>
      <c r="O34" s="24">
        <f>O33/J33</f>
        <v>0.18345323741007194</v>
      </c>
      <c r="P34" s="25">
        <f>P33/J33</f>
        <v>3.0575539568345324E-2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34"/>
  <sheetViews>
    <sheetView view="pageBreakPreview" topLeftCell="A21"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270</v>
      </c>
      <c r="J2" s="1" t="s">
        <v>231</v>
      </c>
    </row>
    <row r="3" spans="1:16" x14ac:dyDescent="0.15">
      <c r="A3" s="1" t="s">
        <v>271</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18</v>
      </c>
      <c r="D6" s="5">
        <v>367</v>
      </c>
      <c r="E6" s="5">
        <v>261</v>
      </c>
      <c r="F6" s="5">
        <v>146</v>
      </c>
      <c r="G6" s="5">
        <v>341</v>
      </c>
      <c r="H6" s="3">
        <f>B6-SUM(C6:G6)</f>
        <v>37</v>
      </c>
      <c r="J6" s="4">
        <v>1170</v>
      </c>
      <c r="K6" s="5">
        <v>17</v>
      </c>
      <c r="L6" s="5">
        <v>160</v>
      </c>
      <c r="M6" s="5">
        <v>304</v>
      </c>
      <c r="N6" s="5">
        <v>420</v>
      </c>
      <c r="O6" s="5">
        <v>241</v>
      </c>
      <c r="P6" s="3">
        <f>J6-SUM(K6:O6)</f>
        <v>28</v>
      </c>
    </row>
    <row r="7" spans="1:16" s="20" customFormat="1" x14ac:dyDescent="0.15">
      <c r="A7" s="21" t="s">
        <v>4</v>
      </c>
      <c r="B7" s="18"/>
      <c r="C7" s="18">
        <f>C6/B6</f>
        <v>1.5384615384615385E-2</v>
      </c>
      <c r="D7" s="18">
        <f>D6/B6</f>
        <v>0.31367521367521367</v>
      </c>
      <c r="E7" s="18">
        <f>E6/B6</f>
        <v>0.22307692307692309</v>
      </c>
      <c r="F7" s="18">
        <f>F6/B6</f>
        <v>0.12478632478632479</v>
      </c>
      <c r="G7" s="18">
        <f>G6/B6</f>
        <v>0.29145299145299147</v>
      </c>
      <c r="H7" s="19">
        <f>H6/B6</f>
        <v>3.1623931623931623E-2</v>
      </c>
      <c r="J7" s="21"/>
      <c r="K7" s="18">
        <f>K6/J6</f>
        <v>1.452991452991453E-2</v>
      </c>
      <c r="L7" s="18">
        <f>L6/J6</f>
        <v>0.13675213675213677</v>
      </c>
      <c r="M7" s="18">
        <f>M6/J6</f>
        <v>0.25982905982905985</v>
      </c>
      <c r="N7" s="18">
        <f>N6/J6</f>
        <v>0.35897435897435898</v>
      </c>
      <c r="O7" s="18">
        <f>O6/J6</f>
        <v>0.20598290598290597</v>
      </c>
      <c r="P7" s="19">
        <f>P6/J6</f>
        <v>2.3931623931623933E-2</v>
      </c>
    </row>
    <row r="8" spans="1:16" x14ac:dyDescent="0.15">
      <c r="A8" s="4" t="s">
        <v>20</v>
      </c>
      <c r="B8" s="5">
        <v>200</v>
      </c>
      <c r="C8" s="5">
        <v>2</v>
      </c>
      <c r="D8" s="5">
        <v>61</v>
      </c>
      <c r="E8" s="5">
        <v>34</v>
      </c>
      <c r="F8" s="5">
        <v>27</v>
      </c>
      <c r="G8" s="5">
        <v>67</v>
      </c>
      <c r="H8" s="3">
        <f>B8-SUM(C8:G8)</f>
        <v>9</v>
      </c>
      <c r="J8" s="4">
        <v>200</v>
      </c>
      <c r="K8" s="5">
        <v>1</v>
      </c>
      <c r="L8" s="5">
        <v>32</v>
      </c>
      <c r="M8" s="5">
        <v>51</v>
      </c>
      <c r="N8" s="5">
        <v>64</v>
      </c>
      <c r="O8" s="5">
        <v>46</v>
      </c>
      <c r="P8" s="3">
        <f>J8-SUM(K8:O8)</f>
        <v>6</v>
      </c>
    </row>
    <row r="9" spans="1:16" s="20" customFormat="1" x14ac:dyDescent="0.15">
      <c r="A9" s="21" t="s">
        <v>4</v>
      </c>
      <c r="B9" s="18"/>
      <c r="C9" s="18">
        <f>C8/B8</f>
        <v>0.01</v>
      </c>
      <c r="D9" s="18">
        <f>D8/B8</f>
        <v>0.30499999999999999</v>
      </c>
      <c r="E9" s="18">
        <f>E8/B8</f>
        <v>0.17</v>
      </c>
      <c r="F9" s="18">
        <f>F8/B8</f>
        <v>0.13500000000000001</v>
      </c>
      <c r="G9" s="18">
        <f>G8/B8</f>
        <v>0.33500000000000002</v>
      </c>
      <c r="H9" s="19">
        <f>H8/B8</f>
        <v>4.4999999999999998E-2</v>
      </c>
      <c r="J9" s="21"/>
      <c r="K9" s="18">
        <f>K8/J8</f>
        <v>5.0000000000000001E-3</v>
      </c>
      <c r="L9" s="18">
        <f>L8/J8</f>
        <v>0.16</v>
      </c>
      <c r="M9" s="18">
        <f>M8/J8</f>
        <v>0.255</v>
      </c>
      <c r="N9" s="18">
        <f>N8/J8</f>
        <v>0.32</v>
      </c>
      <c r="O9" s="18">
        <f>O8/J8</f>
        <v>0.23</v>
      </c>
      <c r="P9" s="19">
        <f>P8/J8</f>
        <v>0.03</v>
      </c>
    </row>
    <row r="10" spans="1:16" x14ac:dyDescent="0.15">
      <c r="A10" s="4" t="s">
        <v>21</v>
      </c>
      <c r="B10" s="5">
        <v>208</v>
      </c>
      <c r="C10" s="5">
        <v>2</v>
      </c>
      <c r="D10" s="5">
        <v>70</v>
      </c>
      <c r="E10" s="5">
        <v>37</v>
      </c>
      <c r="F10" s="5">
        <v>16</v>
      </c>
      <c r="G10" s="5">
        <v>75</v>
      </c>
      <c r="H10" s="3">
        <f>B10-SUM(C10:G10)</f>
        <v>8</v>
      </c>
      <c r="J10" s="4">
        <v>208</v>
      </c>
      <c r="K10" s="5">
        <v>4</v>
      </c>
      <c r="L10" s="5">
        <v>33</v>
      </c>
      <c r="M10" s="5">
        <v>68</v>
      </c>
      <c r="N10" s="5">
        <v>55</v>
      </c>
      <c r="O10" s="5">
        <v>40</v>
      </c>
      <c r="P10" s="3">
        <f>J10-SUM(K10:O10)</f>
        <v>8</v>
      </c>
    </row>
    <row r="11" spans="1:16" s="20" customFormat="1" x14ac:dyDescent="0.15">
      <c r="A11" s="21" t="s">
        <v>4</v>
      </c>
      <c r="B11" s="18"/>
      <c r="C11" s="18">
        <f>C10/B10</f>
        <v>9.6153846153846159E-3</v>
      </c>
      <c r="D11" s="18">
        <f>D10/B10</f>
        <v>0.33653846153846156</v>
      </c>
      <c r="E11" s="18">
        <f>E10/B10</f>
        <v>0.17788461538461539</v>
      </c>
      <c r="F11" s="18">
        <f>F10/B10</f>
        <v>7.6923076923076927E-2</v>
      </c>
      <c r="G11" s="18">
        <f>G10/B10</f>
        <v>0.36057692307692307</v>
      </c>
      <c r="H11" s="19">
        <f>H10/B10</f>
        <v>3.8461538461538464E-2</v>
      </c>
      <c r="J11" s="21"/>
      <c r="K11" s="18">
        <f>K10/J10</f>
        <v>1.9230769230769232E-2</v>
      </c>
      <c r="L11" s="18">
        <f>L10/J10</f>
        <v>0.15865384615384615</v>
      </c>
      <c r="M11" s="18">
        <f>M10/J10</f>
        <v>0.32692307692307693</v>
      </c>
      <c r="N11" s="18">
        <f>N10/J10</f>
        <v>0.26442307692307693</v>
      </c>
      <c r="O11" s="18">
        <f>O10/J10</f>
        <v>0.19230769230769232</v>
      </c>
      <c r="P11" s="19">
        <f>P10/J10</f>
        <v>3.8461538461538464E-2</v>
      </c>
    </row>
    <row r="12" spans="1:16" x14ac:dyDescent="0.15">
      <c r="A12" s="4" t="s">
        <v>22</v>
      </c>
      <c r="B12" s="5">
        <v>44</v>
      </c>
      <c r="C12" s="5">
        <v>1</v>
      </c>
      <c r="D12" s="5">
        <v>16</v>
      </c>
      <c r="E12" s="5">
        <v>12</v>
      </c>
      <c r="F12" s="5">
        <v>13</v>
      </c>
      <c r="G12" s="5">
        <v>2</v>
      </c>
      <c r="H12" s="3">
        <f>B12-SUM(C12:G12)</f>
        <v>0</v>
      </c>
      <c r="J12" s="4">
        <v>44</v>
      </c>
      <c r="K12" s="5">
        <v>1</v>
      </c>
      <c r="L12" s="5">
        <v>10</v>
      </c>
      <c r="M12" s="5">
        <v>14</v>
      </c>
      <c r="N12" s="5">
        <v>17</v>
      </c>
      <c r="O12" s="5">
        <v>2</v>
      </c>
      <c r="P12" s="41" t="s">
        <v>369</v>
      </c>
    </row>
    <row r="13" spans="1:16" s="20" customFormat="1" x14ac:dyDescent="0.15">
      <c r="A13" s="21" t="s">
        <v>4</v>
      </c>
      <c r="B13" s="18"/>
      <c r="C13" s="18">
        <f>C12/B12</f>
        <v>2.2727272727272728E-2</v>
      </c>
      <c r="D13" s="18">
        <f>D12/B12</f>
        <v>0.36363636363636365</v>
      </c>
      <c r="E13" s="18">
        <f>E12/B12</f>
        <v>0.27272727272727271</v>
      </c>
      <c r="F13" s="18">
        <f>F12/B12</f>
        <v>0.29545454545454547</v>
      </c>
      <c r="G13" s="18">
        <f>G12/B12</f>
        <v>4.5454545454545456E-2</v>
      </c>
      <c r="H13" s="19">
        <f>H12/B12</f>
        <v>0</v>
      </c>
      <c r="J13" s="21"/>
      <c r="K13" s="18">
        <f>K12/J12</f>
        <v>2.2727272727272728E-2</v>
      </c>
      <c r="L13" s="18">
        <f>L12/J12</f>
        <v>0.22727272727272727</v>
      </c>
      <c r="M13" s="18">
        <f>M12/J12</f>
        <v>0.31818181818181818</v>
      </c>
      <c r="N13" s="18">
        <f>N12/J12</f>
        <v>0.38636363636363635</v>
      </c>
      <c r="O13" s="18">
        <f>O12/J12</f>
        <v>4.5454545454545456E-2</v>
      </c>
      <c r="P13" s="45" t="s">
        <v>369</v>
      </c>
    </row>
    <row r="14" spans="1:16" x14ac:dyDescent="0.15">
      <c r="A14" s="4" t="s">
        <v>23</v>
      </c>
      <c r="B14" s="5">
        <v>172</v>
      </c>
      <c r="C14" s="5">
        <v>4</v>
      </c>
      <c r="D14" s="5">
        <v>69</v>
      </c>
      <c r="E14" s="5">
        <v>43</v>
      </c>
      <c r="F14" s="5">
        <v>11</v>
      </c>
      <c r="G14" s="5">
        <v>40</v>
      </c>
      <c r="H14" s="3">
        <f>B14-SUM(C14:G14)</f>
        <v>5</v>
      </c>
      <c r="J14" s="4">
        <v>172</v>
      </c>
      <c r="K14" s="5">
        <v>4</v>
      </c>
      <c r="L14" s="5">
        <v>24</v>
      </c>
      <c r="M14" s="5">
        <v>43</v>
      </c>
      <c r="N14" s="5">
        <v>54</v>
      </c>
      <c r="O14" s="5">
        <v>43</v>
      </c>
      <c r="P14" s="3">
        <f>J14-SUM(K14:O14)</f>
        <v>4</v>
      </c>
    </row>
    <row r="15" spans="1:16" s="20" customFormat="1" x14ac:dyDescent="0.15">
      <c r="A15" s="21" t="s">
        <v>4</v>
      </c>
      <c r="B15" s="18"/>
      <c r="C15" s="18">
        <f>C14/B14</f>
        <v>2.3255813953488372E-2</v>
      </c>
      <c r="D15" s="18">
        <f>D14/B14</f>
        <v>0.40116279069767441</v>
      </c>
      <c r="E15" s="18">
        <f>E14/B14</f>
        <v>0.25</v>
      </c>
      <c r="F15" s="18">
        <f>F14/B14</f>
        <v>6.3953488372093026E-2</v>
      </c>
      <c r="G15" s="18">
        <f>G14/B14</f>
        <v>0.23255813953488372</v>
      </c>
      <c r="H15" s="19">
        <f>H14/B14</f>
        <v>2.9069767441860465E-2</v>
      </c>
      <c r="J15" s="21"/>
      <c r="K15" s="18">
        <f>K14/J14</f>
        <v>2.3255813953488372E-2</v>
      </c>
      <c r="L15" s="18">
        <f>L14/J14</f>
        <v>0.13953488372093023</v>
      </c>
      <c r="M15" s="18">
        <f>M14/J14</f>
        <v>0.25</v>
      </c>
      <c r="N15" s="18">
        <f>N14/J14</f>
        <v>0.31395348837209303</v>
      </c>
      <c r="O15" s="18">
        <f>O14/J14</f>
        <v>0.25</v>
      </c>
      <c r="P15" s="19">
        <f>P14/J14</f>
        <v>2.3255813953488372E-2</v>
      </c>
    </row>
    <row r="16" spans="1:16" x14ac:dyDescent="0.15">
      <c r="A16" s="4" t="s">
        <v>24</v>
      </c>
      <c r="B16" s="5">
        <v>42</v>
      </c>
      <c r="C16" s="36" t="s">
        <v>369</v>
      </c>
      <c r="D16" s="5">
        <v>12</v>
      </c>
      <c r="E16" s="5">
        <v>12</v>
      </c>
      <c r="F16" s="5">
        <v>8</v>
      </c>
      <c r="G16" s="5">
        <v>6</v>
      </c>
      <c r="H16" s="3">
        <f>B16-SUM(C16:G16)</f>
        <v>4</v>
      </c>
      <c r="J16" s="4">
        <v>42</v>
      </c>
      <c r="K16" s="36" t="s">
        <v>369</v>
      </c>
      <c r="L16" s="5">
        <v>2</v>
      </c>
      <c r="M16" s="5">
        <v>18</v>
      </c>
      <c r="N16" s="5">
        <v>15</v>
      </c>
      <c r="O16" s="5">
        <v>4</v>
      </c>
      <c r="P16" s="3">
        <f>J16-SUM(K16:O16)</f>
        <v>3</v>
      </c>
    </row>
    <row r="17" spans="1:16" s="20" customFormat="1" x14ac:dyDescent="0.15">
      <c r="A17" s="21" t="s">
        <v>4</v>
      </c>
      <c r="B17" s="18"/>
      <c r="C17" s="37" t="s">
        <v>369</v>
      </c>
      <c r="D17" s="18">
        <f>D16/B16</f>
        <v>0.2857142857142857</v>
      </c>
      <c r="E17" s="18">
        <f>E16/B16</f>
        <v>0.2857142857142857</v>
      </c>
      <c r="F17" s="18">
        <f>F16/B16</f>
        <v>0.19047619047619047</v>
      </c>
      <c r="G17" s="18">
        <f>G16/B16</f>
        <v>0.14285714285714285</v>
      </c>
      <c r="H17" s="19">
        <f>H16/B16</f>
        <v>9.5238095238095233E-2</v>
      </c>
      <c r="J17" s="21"/>
      <c r="K17" s="37" t="s">
        <v>369</v>
      </c>
      <c r="L17" s="18">
        <f>L16/J16</f>
        <v>4.7619047619047616E-2</v>
      </c>
      <c r="M17" s="18">
        <f>M16/J16</f>
        <v>0.42857142857142855</v>
      </c>
      <c r="N17" s="18">
        <f>N16/J16</f>
        <v>0.35714285714285715</v>
      </c>
      <c r="O17" s="18">
        <f>O16/J16</f>
        <v>9.5238095238095233E-2</v>
      </c>
      <c r="P17" s="19">
        <f>P16/J16</f>
        <v>7.1428571428571425E-2</v>
      </c>
    </row>
    <row r="18" spans="1:16" x14ac:dyDescent="0.15">
      <c r="A18" s="4" t="s">
        <v>25</v>
      </c>
      <c r="B18" s="5">
        <v>147</v>
      </c>
      <c r="C18" s="5">
        <v>3</v>
      </c>
      <c r="D18" s="5">
        <v>47</v>
      </c>
      <c r="E18" s="5">
        <v>37</v>
      </c>
      <c r="F18" s="5">
        <v>17</v>
      </c>
      <c r="G18" s="5">
        <v>42</v>
      </c>
      <c r="H18" s="3">
        <f>B18-SUM(C18:G18)</f>
        <v>1</v>
      </c>
      <c r="J18" s="4">
        <v>147</v>
      </c>
      <c r="K18" s="5">
        <v>3</v>
      </c>
      <c r="L18" s="5">
        <v>20</v>
      </c>
      <c r="M18" s="5">
        <v>41</v>
      </c>
      <c r="N18" s="5">
        <v>56</v>
      </c>
      <c r="O18" s="5">
        <v>26</v>
      </c>
      <c r="P18" s="3">
        <f>J18-SUM(K18:O18)</f>
        <v>1</v>
      </c>
    </row>
    <row r="19" spans="1:16" s="20" customFormat="1" x14ac:dyDescent="0.15">
      <c r="A19" s="21" t="s">
        <v>4</v>
      </c>
      <c r="B19" s="18"/>
      <c r="C19" s="18">
        <f>C18/B18</f>
        <v>2.0408163265306121E-2</v>
      </c>
      <c r="D19" s="18">
        <f>D18/B18</f>
        <v>0.31972789115646261</v>
      </c>
      <c r="E19" s="18">
        <f>E18/B18</f>
        <v>0.25170068027210885</v>
      </c>
      <c r="F19" s="18">
        <f>F18/B18</f>
        <v>0.11564625850340136</v>
      </c>
      <c r="G19" s="18">
        <f>G18/B18</f>
        <v>0.2857142857142857</v>
      </c>
      <c r="H19" s="19">
        <f>H18/B18</f>
        <v>6.8027210884353739E-3</v>
      </c>
      <c r="J19" s="21"/>
      <c r="K19" s="18">
        <f>K18/J18</f>
        <v>2.0408163265306121E-2</v>
      </c>
      <c r="L19" s="18">
        <f>L18/J18</f>
        <v>0.1360544217687075</v>
      </c>
      <c r="M19" s="18">
        <f>M18/J18</f>
        <v>0.27891156462585032</v>
      </c>
      <c r="N19" s="18">
        <f>N18/J18</f>
        <v>0.38095238095238093</v>
      </c>
      <c r="O19" s="18">
        <f>O18/J18</f>
        <v>0.17687074829931973</v>
      </c>
      <c r="P19" s="19">
        <f>P18/J18</f>
        <v>6.8027210884353739E-3</v>
      </c>
    </row>
    <row r="20" spans="1:16" x14ac:dyDescent="0.15">
      <c r="A20" s="4" t="s">
        <v>26</v>
      </c>
      <c r="B20" s="5">
        <v>103</v>
      </c>
      <c r="C20" s="5">
        <v>3</v>
      </c>
      <c r="D20" s="5">
        <v>23</v>
      </c>
      <c r="E20" s="5">
        <v>33</v>
      </c>
      <c r="F20" s="5">
        <v>15</v>
      </c>
      <c r="G20" s="5">
        <v>28</v>
      </c>
      <c r="H20" s="3">
        <f>B20-SUM(C20:G20)</f>
        <v>1</v>
      </c>
      <c r="J20" s="4">
        <v>103</v>
      </c>
      <c r="K20" s="5">
        <v>2</v>
      </c>
      <c r="L20" s="5">
        <v>6</v>
      </c>
      <c r="M20" s="5">
        <v>25</v>
      </c>
      <c r="N20" s="5">
        <v>49</v>
      </c>
      <c r="O20" s="5">
        <v>21</v>
      </c>
      <c r="P20" s="41" t="s">
        <v>369</v>
      </c>
    </row>
    <row r="21" spans="1:16" s="20" customFormat="1" x14ac:dyDescent="0.15">
      <c r="A21" s="21" t="s">
        <v>4</v>
      </c>
      <c r="B21" s="18"/>
      <c r="C21" s="18">
        <f>C20/B20</f>
        <v>2.9126213592233011E-2</v>
      </c>
      <c r="D21" s="18">
        <f>D20/B20</f>
        <v>0.22330097087378642</v>
      </c>
      <c r="E21" s="18">
        <f>E20/B20</f>
        <v>0.32038834951456313</v>
      </c>
      <c r="F21" s="18">
        <f>F20/B20</f>
        <v>0.14563106796116504</v>
      </c>
      <c r="G21" s="18">
        <f>G20/B20</f>
        <v>0.27184466019417475</v>
      </c>
      <c r="H21" s="19">
        <f>H20/B20</f>
        <v>9.7087378640776691E-3</v>
      </c>
      <c r="J21" s="21"/>
      <c r="K21" s="18">
        <f>K20/J20</f>
        <v>1.9417475728155338E-2</v>
      </c>
      <c r="L21" s="18">
        <f>L20/J20</f>
        <v>5.8252427184466021E-2</v>
      </c>
      <c r="M21" s="18">
        <f>M20/J20</f>
        <v>0.24271844660194175</v>
      </c>
      <c r="N21" s="18">
        <f>N20/J20</f>
        <v>0.47572815533980584</v>
      </c>
      <c r="O21" s="18">
        <f>O20/J20</f>
        <v>0.20388349514563106</v>
      </c>
      <c r="P21" s="45" t="s">
        <v>369</v>
      </c>
    </row>
    <row r="22" spans="1:16" x14ac:dyDescent="0.15">
      <c r="A22" s="4" t="s">
        <v>27</v>
      </c>
      <c r="B22" s="5">
        <v>74</v>
      </c>
      <c r="C22" s="36" t="s">
        <v>369</v>
      </c>
      <c r="D22" s="5">
        <v>21</v>
      </c>
      <c r="E22" s="5">
        <v>19</v>
      </c>
      <c r="F22" s="5">
        <v>14</v>
      </c>
      <c r="G22" s="5">
        <v>18</v>
      </c>
      <c r="H22" s="3">
        <f>B22-SUM(C22:G22)</f>
        <v>2</v>
      </c>
      <c r="J22" s="4">
        <v>74</v>
      </c>
      <c r="K22" s="36" t="s">
        <v>369</v>
      </c>
      <c r="L22" s="5">
        <v>6</v>
      </c>
      <c r="M22" s="5">
        <v>16</v>
      </c>
      <c r="N22" s="5">
        <v>40</v>
      </c>
      <c r="O22" s="5">
        <v>12</v>
      </c>
      <c r="P22" s="41" t="s">
        <v>369</v>
      </c>
    </row>
    <row r="23" spans="1:16" s="20" customFormat="1" x14ac:dyDescent="0.15">
      <c r="A23" s="21" t="s">
        <v>4</v>
      </c>
      <c r="B23" s="18"/>
      <c r="C23" s="37" t="s">
        <v>369</v>
      </c>
      <c r="D23" s="18">
        <f>D22/B22</f>
        <v>0.28378378378378377</v>
      </c>
      <c r="E23" s="18">
        <f>E22/B22</f>
        <v>0.25675675675675674</v>
      </c>
      <c r="F23" s="18">
        <f>F22/B22</f>
        <v>0.1891891891891892</v>
      </c>
      <c r="G23" s="18">
        <f>G22/B22</f>
        <v>0.24324324324324326</v>
      </c>
      <c r="H23" s="19">
        <f>H22/B22</f>
        <v>2.7027027027027029E-2</v>
      </c>
      <c r="J23" s="21"/>
      <c r="K23" s="37" t="s">
        <v>369</v>
      </c>
      <c r="L23" s="18">
        <f>L22/J22</f>
        <v>8.1081081081081086E-2</v>
      </c>
      <c r="M23" s="18">
        <f>M22/J22</f>
        <v>0.21621621621621623</v>
      </c>
      <c r="N23" s="18">
        <f>N22/J22</f>
        <v>0.54054054054054057</v>
      </c>
      <c r="O23" s="18">
        <f>O22/J22</f>
        <v>0.16216216216216217</v>
      </c>
      <c r="P23" s="45" t="s">
        <v>369</v>
      </c>
    </row>
    <row r="24" spans="1:16" x14ac:dyDescent="0.15">
      <c r="A24" s="4" t="s">
        <v>28</v>
      </c>
      <c r="B24" s="5">
        <v>111</v>
      </c>
      <c r="C24" s="5">
        <v>1</v>
      </c>
      <c r="D24" s="5">
        <v>28</v>
      </c>
      <c r="E24" s="5">
        <v>26</v>
      </c>
      <c r="F24" s="5">
        <v>21</v>
      </c>
      <c r="G24" s="5">
        <v>29</v>
      </c>
      <c r="H24" s="3">
        <f>B24-SUM(C24:G24)</f>
        <v>6</v>
      </c>
      <c r="J24" s="4">
        <v>111</v>
      </c>
      <c r="K24" s="36" t="s">
        <v>369</v>
      </c>
      <c r="L24" s="5">
        <v>13</v>
      </c>
      <c r="M24" s="5">
        <v>25</v>
      </c>
      <c r="N24" s="5">
        <v>54</v>
      </c>
      <c r="O24" s="5">
        <v>14</v>
      </c>
      <c r="P24" s="3">
        <f>J24-SUM(K24:O24)</f>
        <v>5</v>
      </c>
    </row>
    <row r="25" spans="1:16" s="20" customFormat="1" x14ac:dyDescent="0.15">
      <c r="A25" s="21" t="s">
        <v>4</v>
      </c>
      <c r="B25" s="18"/>
      <c r="C25" s="18">
        <f>C24/B24</f>
        <v>9.0090090090090089E-3</v>
      </c>
      <c r="D25" s="18">
        <f>D24/B24</f>
        <v>0.25225225225225223</v>
      </c>
      <c r="E25" s="18">
        <f>E24/B24</f>
        <v>0.23423423423423423</v>
      </c>
      <c r="F25" s="18">
        <f>F24/B24</f>
        <v>0.1891891891891892</v>
      </c>
      <c r="G25" s="18">
        <f>G24/B24</f>
        <v>0.26126126126126126</v>
      </c>
      <c r="H25" s="19">
        <f>H24/B24</f>
        <v>5.4054054054054057E-2</v>
      </c>
      <c r="J25" s="21"/>
      <c r="K25" s="37" t="s">
        <v>369</v>
      </c>
      <c r="L25" s="18">
        <f>L24/J24</f>
        <v>0.11711711711711711</v>
      </c>
      <c r="M25" s="18">
        <f>M24/J24</f>
        <v>0.22522522522522523</v>
      </c>
      <c r="N25" s="18">
        <f>N24/J24</f>
        <v>0.48648648648648651</v>
      </c>
      <c r="O25" s="18">
        <f>O24/J24</f>
        <v>0.12612612612612611</v>
      </c>
      <c r="P25" s="19">
        <f>P24/J24</f>
        <v>4.5045045045045043E-2</v>
      </c>
    </row>
    <row r="26" spans="1:16" x14ac:dyDescent="0.15">
      <c r="A26" s="4" t="s">
        <v>29</v>
      </c>
      <c r="B26" s="5">
        <v>55</v>
      </c>
      <c r="C26" s="5">
        <v>1</v>
      </c>
      <c r="D26" s="5">
        <v>17</v>
      </c>
      <c r="E26" s="5">
        <v>5</v>
      </c>
      <c r="F26" s="5">
        <v>3</v>
      </c>
      <c r="G26" s="5">
        <v>29</v>
      </c>
      <c r="H26" s="41" t="s">
        <v>369</v>
      </c>
      <c r="J26" s="4">
        <v>55</v>
      </c>
      <c r="K26" s="5">
        <v>1</v>
      </c>
      <c r="L26" s="5">
        <v>11</v>
      </c>
      <c r="M26" s="5">
        <v>2</v>
      </c>
      <c r="N26" s="5">
        <v>14</v>
      </c>
      <c r="O26" s="5">
        <v>27</v>
      </c>
      <c r="P26" s="41" t="s">
        <v>369</v>
      </c>
    </row>
    <row r="27" spans="1:16" s="20" customFormat="1" x14ac:dyDescent="0.15">
      <c r="A27" s="23" t="s">
        <v>4</v>
      </c>
      <c r="B27" s="24"/>
      <c r="C27" s="24">
        <f>C26/B26</f>
        <v>1.8181818181818181E-2</v>
      </c>
      <c r="D27" s="24">
        <f>D26/B26</f>
        <v>0.30909090909090908</v>
      </c>
      <c r="E27" s="24">
        <f>E26/B26</f>
        <v>9.0909090909090912E-2</v>
      </c>
      <c r="F27" s="24">
        <f>F26/B26</f>
        <v>5.4545454545454543E-2</v>
      </c>
      <c r="G27" s="24">
        <f>G26/B26</f>
        <v>0.52727272727272723</v>
      </c>
      <c r="H27" s="42" t="s">
        <v>369</v>
      </c>
      <c r="J27" s="23"/>
      <c r="K27" s="24">
        <f>K26/J26</f>
        <v>1.8181818181818181E-2</v>
      </c>
      <c r="L27" s="24">
        <f>L26/J26</f>
        <v>0.2</v>
      </c>
      <c r="M27" s="24">
        <f>M26/J26</f>
        <v>3.6363636363636362E-2</v>
      </c>
      <c r="N27" s="24">
        <f>N26/J26</f>
        <v>0.25454545454545452</v>
      </c>
      <c r="O27" s="24">
        <f>O26/J26</f>
        <v>0.49090909090909091</v>
      </c>
      <c r="P27" s="42" t="s">
        <v>369</v>
      </c>
    </row>
    <row r="28" spans="1:16" x14ac:dyDescent="0.15">
      <c r="A28" s="1" t="s">
        <v>212</v>
      </c>
    </row>
    <row r="29" spans="1:16" x14ac:dyDescent="0.15">
      <c r="A29" s="9" t="s">
        <v>30</v>
      </c>
      <c r="B29" s="10">
        <v>411</v>
      </c>
      <c r="C29" s="10">
        <v>7</v>
      </c>
      <c r="D29" s="10">
        <v>125</v>
      </c>
      <c r="E29" s="10">
        <v>100</v>
      </c>
      <c r="F29" s="10">
        <v>66</v>
      </c>
      <c r="G29" s="10">
        <v>104</v>
      </c>
      <c r="H29" s="11">
        <f>B29-SUM(C29:G29)</f>
        <v>9</v>
      </c>
      <c r="J29" s="9">
        <v>411</v>
      </c>
      <c r="K29" s="10">
        <v>7</v>
      </c>
      <c r="L29" s="10">
        <v>62</v>
      </c>
      <c r="M29" s="10">
        <v>108</v>
      </c>
      <c r="N29" s="10">
        <v>163</v>
      </c>
      <c r="O29" s="10">
        <v>65</v>
      </c>
      <c r="P29" s="11">
        <f>J29-SUM(K29:O29)</f>
        <v>6</v>
      </c>
    </row>
    <row r="30" spans="1:16" s="20" customFormat="1" x14ac:dyDescent="0.15">
      <c r="A30" s="21" t="s">
        <v>31</v>
      </c>
      <c r="B30" s="18"/>
      <c r="C30" s="30">
        <f>C29/B29</f>
        <v>1.7031630170316302E-2</v>
      </c>
      <c r="D30" s="30">
        <f>D29/B29</f>
        <v>0.30413625304136255</v>
      </c>
      <c r="E30" s="30">
        <f>E29/B29</f>
        <v>0.24330900243309003</v>
      </c>
      <c r="F30" s="30">
        <f>F29/B29</f>
        <v>0.16058394160583941</v>
      </c>
      <c r="G30" s="30">
        <f>G29/B29</f>
        <v>0.25304136253041365</v>
      </c>
      <c r="H30" s="27">
        <f>H29/B29</f>
        <v>2.1897810218978103E-2</v>
      </c>
      <c r="J30" s="21"/>
      <c r="K30" s="30">
        <f>K29/J29</f>
        <v>1.7031630170316302E-2</v>
      </c>
      <c r="L30" s="30">
        <f>L29/J29</f>
        <v>0.15085158150851583</v>
      </c>
      <c r="M30" s="30">
        <f>M29/J29</f>
        <v>0.26277372262773724</v>
      </c>
      <c r="N30" s="30">
        <f>N29/J29</f>
        <v>0.39659367396593675</v>
      </c>
      <c r="O30" s="30">
        <f>O29/J29</f>
        <v>0.15815085158150852</v>
      </c>
      <c r="P30" s="27">
        <f>P29/J29</f>
        <v>1.4598540145985401E-2</v>
      </c>
    </row>
    <row r="31" spans="1:16" x14ac:dyDescent="0.15">
      <c r="A31" s="4" t="s">
        <v>32</v>
      </c>
      <c r="B31" s="5">
        <v>196</v>
      </c>
      <c r="C31" s="5">
        <v>5</v>
      </c>
      <c r="D31" s="5">
        <v>62</v>
      </c>
      <c r="E31" s="5">
        <v>53</v>
      </c>
      <c r="F31" s="5">
        <v>27</v>
      </c>
      <c r="G31" s="5">
        <v>45</v>
      </c>
      <c r="H31" s="3">
        <f>B31-SUM(C31:G31)</f>
        <v>4</v>
      </c>
      <c r="J31" s="4">
        <v>196</v>
      </c>
      <c r="K31" s="5">
        <v>2</v>
      </c>
      <c r="L31" s="5">
        <v>19</v>
      </c>
      <c r="M31" s="5">
        <v>66</v>
      </c>
      <c r="N31" s="5">
        <v>70</v>
      </c>
      <c r="O31" s="5">
        <v>34</v>
      </c>
      <c r="P31" s="3">
        <f>J31-SUM(K31:O31)</f>
        <v>5</v>
      </c>
    </row>
    <row r="32" spans="1:16" s="20" customFormat="1" x14ac:dyDescent="0.15">
      <c r="A32" s="21" t="s">
        <v>33</v>
      </c>
      <c r="B32" s="18"/>
      <c r="C32" s="18">
        <f>C31/B31</f>
        <v>2.5510204081632654E-2</v>
      </c>
      <c r="D32" s="18">
        <f>D31/B31</f>
        <v>0.31632653061224492</v>
      </c>
      <c r="E32" s="18">
        <f>E31/B31</f>
        <v>0.27040816326530615</v>
      </c>
      <c r="F32" s="18">
        <f>F31/B31</f>
        <v>0.13775510204081631</v>
      </c>
      <c r="G32" s="18">
        <f>G31/B31</f>
        <v>0.22959183673469388</v>
      </c>
      <c r="H32" s="19">
        <f>H31/B31</f>
        <v>2.0408163265306121E-2</v>
      </c>
      <c r="J32" s="21"/>
      <c r="K32" s="18">
        <f>K31/J31</f>
        <v>1.020408163265306E-2</v>
      </c>
      <c r="L32" s="18">
        <f>L31/J31</f>
        <v>9.6938775510204078E-2</v>
      </c>
      <c r="M32" s="18">
        <f>M31/J31</f>
        <v>0.33673469387755101</v>
      </c>
      <c r="N32" s="18">
        <f>N31/J31</f>
        <v>0.35714285714285715</v>
      </c>
      <c r="O32" s="18">
        <f>O31/J31</f>
        <v>0.17346938775510204</v>
      </c>
      <c r="P32" s="19">
        <f>P31/J31</f>
        <v>2.5510204081632654E-2</v>
      </c>
    </row>
    <row r="33" spans="1:16" x14ac:dyDescent="0.15">
      <c r="A33" s="4" t="s">
        <v>34</v>
      </c>
      <c r="B33" s="5">
        <v>556</v>
      </c>
      <c r="C33" s="5">
        <v>6</v>
      </c>
      <c r="D33" s="5">
        <v>178</v>
      </c>
      <c r="E33" s="5">
        <v>108</v>
      </c>
      <c r="F33" s="5">
        <v>52</v>
      </c>
      <c r="G33" s="5">
        <v>190</v>
      </c>
      <c r="H33" s="3">
        <f>B33-SUM(C33:G33)</f>
        <v>22</v>
      </c>
      <c r="J33" s="4">
        <v>556</v>
      </c>
      <c r="K33" s="5">
        <v>8</v>
      </c>
      <c r="L33" s="5">
        <v>77</v>
      </c>
      <c r="M33" s="5">
        <v>130</v>
      </c>
      <c r="N33" s="5">
        <v>186</v>
      </c>
      <c r="O33" s="5">
        <v>139</v>
      </c>
      <c r="P33" s="3">
        <f>J33-SUM(K33:O33)</f>
        <v>16</v>
      </c>
    </row>
    <row r="34" spans="1:16" s="20" customFormat="1" x14ac:dyDescent="0.15">
      <c r="A34" s="23" t="s">
        <v>35</v>
      </c>
      <c r="B34" s="24"/>
      <c r="C34" s="24">
        <f>C33/B33</f>
        <v>1.0791366906474821E-2</v>
      </c>
      <c r="D34" s="24">
        <f>D33/B33</f>
        <v>0.32014388489208634</v>
      </c>
      <c r="E34" s="24">
        <f>E33/B33</f>
        <v>0.19424460431654678</v>
      </c>
      <c r="F34" s="24">
        <f>F33/B33</f>
        <v>9.3525179856115109E-2</v>
      </c>
      <c r="G34" s="24">
        <f>G33/B33</f>
        <v>0.34172661870503596</v>
      </c>
      <c r="H34" s="25">
        <f>H33/B33</f>
        <v>3.9568345323741004E-2</v>
      </c>
      <c r="J34" s="23"/>
      <c r="K34" s="24">
        <f>K33/J33</f>
        <v>1.4388489208633094E-2</v>
      </c>
      <c r="L34" s="24">
        <f>L33/J33</f>
        <v>0.13848920863309352</v>
      </c>
      <c r="M34" s="24">
        <f>M33/J33</f>
        <v>0.23381294964028776</v>
      </c>
      <c r="N34" s="24">
        <f>N33/J33</f>
        <v>0.3345323741007194</v>
      </c>
      <c r="O34" s="24">
        <f>O33/J33</f>
        <v>0.25</v>
      </c>
      <c r="P34" s="25">
        <f>P33/J33</f>
        <v>2.8776978417266189E-2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159</v>
      </c>
      <c r="J2" s="1" t="s">
        <v>160</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9</v>
      </c>
      <c r="D6" s="5">
        <v>143</v>
      </c>
      <c r="E6" s="5">
        <v>287</v>
      </c>
      <c r="F6" s="5">
        <v>227</v>
      </c>
      <c r="G6" s="5">
        <v>476</v>
      </c>
      <c r="H6" s="3">
        <f>B6-SUM(C6:G6)</f>
        <v>28</v>
      </c>
      <c r="J6" s="4">
        <v>1170</v>
      </c>
      <c r="K6" s="5">
        <v>7</v>
      </c>
      <c r="L6" s="5">
        <v>164</v>
      </c>
      <c r="M6" s="5">
        <v>202</v>
      </c>
      <c r="N6" s="5">
        <v>125</v>
      </c>
      <c r="O6" s="5">
        <v>642</v>
      </c>
      <c r="P6" s="3">
        <f>J6-SUM(K6:O6)</f>
        <v>30</v>
      </c>
    </row>
    <row r="7" spans="1:16" s="20" customFormat="1" x14ac:dyDescent="0.15">
      <c r="A7" s="21" t="s">
        <v>4</v>
      </c>
      <c r="B7" s="18"/>
      <c r="C7" s="18">
        <f>C6/B6</f>
        <v>7.6923076923076927E-3</v>
      </c>
      <c r="D7" s="18">
        <f>D6/B6</f>
        <v>0.12222222222222222</v>
      </c>
      <c r="E7" s="18">
        <f>E6/B6</f>
        <v>0.24529914529914529</v>
      </c>
      <c r="F7" s="18">
        <f>F6/B6</f>
        <v>0.19401709401709402</v>
      </c>
      <c r="G7" s="18">
        <f>G6/B6</f>
        <v>0.40683760683760684</v>
      </c>
      <c r="H7" s="19">
        <f>H6/B6</f>
        <v>2.3931623931623933E-2</v>
      </c>
      <c r="J7" s="21"/>
      <c r="K7" s="18">
        <f>K6/J6</f>
        <v>5.9829059829059833E-3</v>
      </c>
      <c r="L7" s="18">
        <f>L6/J6</f>
        <v>0.14017094017094017</v>
      </c>
      <c r="M7" s="18">
        <f>M6/J6</f>
        <v>0.17264957264957265</v>
      </c>
      <c r="N7" s="18">
        <f>N6/J6</f>
        <v>0.10683760683760683</v>
      </c>
      <c r="O7" s="18">
        <f>O6/J6</f>
        <v>0.54871794871794877</v>
      </c>
      <c r="P7" s="19">
        <f>P6/J6</f>
        <v>2.564102564102564E-2</v>
      </c>
    </row>
    <row r="8" spans="1:16" x14ac:dyDescent="0.15">
      <c r="A8" s="4" t="s">
        <v>20</v>
      </c>
      <c r="B8" s="5">
        <v>200</v>
      </c>
      <c r="C8" s="5">
        <v>1</v>
      </c>
      <c r="D8" s="5">
        <v>27</v>
      </c>
      <c r="E8" s="5">
        <v>42</v>
      </c>
      <c r="F8" s="5">
        <v>35</v>
      </c>
      <c r="G8" s="5">
        <v>89</v>
      </c>
      <c r="H8" s="3">
        <f>B8-SUM(C8:G8)</f>
        <v>6</v>
      </c>
      <c r="J8" s="4">
        <v>200</v>
      </c>
      <c r="K8" s="36" t="s">
        <v>369</v>
      </c>
      <c r="L8" s="5">
        <v>24</v>
      </c>
      <c r="M8" s="5">
        <v>29</v>
      </c>
      <c r="N8" s="5">
        <v>12</v>
      </c>
      <c r="O8" s="5">
        <v>129</v>
      </c>
      <c r="P8" s="3">
        <f>J8-SUM(K8:O8)</f>
        <v>6</v>
      </c>
    </row>
    <row r="9" spans="1:16" s="20" customFormat="1" x14ac:dyDescent="0.15">
      <c r="A9" s="21" t="s">
        <v>4</v>
      </c>
      <c r="B9" s="18"/>
      <c r="C9" s="18">
        <f>C8/B8</f>
        <v>5.0000000000000001E-3</v>
      </c>
      <c r="D9" s="18">
        <f>D8/B8</f>
        <v>0.13500000000000001</v>
      </c>
      <c r="E9" s="18">
        <f>E8/B8</f>
        <v>0.21</v>
      </c>
      <c r="F9" s="18">
        <f>F8/B8</f>
        <v>0.17499999999999999</v>
      </c>
      <c r="G9" s="18">
        <f>G8/B8</f>
        <v>0.44500000000000001</v>
      </c>
      <c r="H9" s="19">
        <f>H8/B8</f>
        <v>0.03</v>
      </c>
      <c r="J9" s="21"/>
      <c r="K9" s="37" t="s">
        <v>369</v>
      </c>
      <c r="L9" s="18">
        <f>L8/J8</f>
        <v>0.12</v>
      </c>
      <c r="M9" s="18">
        <f>M8/J8</f>
        <v>0.14499999999999999</v>
      </c>
      <c r="N9" s="18">
        <f>N8/J8</f>
        <v>0.06</v>
      </c>
      <c r="O9" s="18">
        <f>O8/J8</f>
        <v>0.64500000000000002</v>
      </c>
      <c r="P9" s="19">
        <f>P8/J8</f>
        <v>0.03</v>
      </c>
    </row>
    <row r="10" spans="1:16" x14ac:dyDescent="0.15">
      <c r="A10" s="4" t="s">
        <v>21</v>
      </c>
      <c r="B10" s="5">
        <v>208</v>
      </c>
      <c r="C10" s="5">
        <v>2</v>
      </c>
      <c r="D10" s="5">
        <v>28</v>
      </c>
      <c r="E10" s="5">
        <v>45</v>
      </c>
      <c r="F10" s="5">
        <v>37</v>
      </c>
      <c r="G10" s="5">
        <v>90</v>
      </c>
      <c r="H10" s="3">
        <f>B10-SUM(C10:G10)</f>
        <v>6</v>
      </c>
      <c r="J10" s="4">
        <v>208</v>
      </c>
      <c r="K10" s="36" t="s">
        <v>369</v>
      </c>
      <c r="L10" s="5">
        <v>37</v>
      </c>
      <c r="M10" s="5">
        <v>30</v>
      </c>
      <c r="N10" s="5">
        <v>16</v>
      </c>
      <c r="O10" s="5">
        <v>118</v>
      </c>
      <c r="P10" s="3">
        <f>J10-SUM(K10:O10)</f>
        <v>7</v>
      </c>
    </row>
    <row r="11" spans="1:16" s="20" customFormat="1" x14ac:dyDescent="0.15">
      <c r="A11" s="21" t="s">
        <v>4</v>
      </c>
      <c r="B11" s="18"/>
      <c r="C11" s="18">
        <f>C10/B10</f>
        <v>9.6153846153846159E-3</v>
      </c>
      <c r="D11" s="18">
        <f>D10/B10</f>
        <v>0.13461538461538461</v>
      </c>
      <c r="E11" s="18">
        <f>E10/B10</f>
        <v>0.21634615384615385</v>
      </c>
      <c r="F11" s="18">
        <f>F10/B10</f>
        <v>0.17788461538461539</v>
      </c>
      <c r="G11" s="18">
        <f>G10/B10</f>
        <v>0.43269230769230771</v>
      </c>
      <c r="H11" s="19">
        <f>H10/B10</f>
        <v>2.8846153846153848E-2</v>
      </c>
      <c r="J11" s="21"/>
      <c r="K11" s="37" t="s">
        <v>369</v>
      </c>
      <c r="L11" s="18">
        <f>L10/J10</f>
        <v>0.17788461538461539</v>
      </c>
      <c r="M11" s="18">
        <f>M10/J10</f>
        <v>0.14423076923076922</v>
      </c>
      <c r="N11" s="18">
        <f>N10/J10</f>
        <v>7.6923076923076927E-2</v>
      </c>
      <c r="O11" s="18">
        <f>O10/J10</f>
        <v>0.56730769230769229</v>
      </c>
      <c r="P11" s="19">
        <f>P10/J10</f>
        <v>3.3653846153846152E-2</v>
      </c>
    </row>
    <row r="12" spans="1:16" x14ac:dyDescent="0.15">
      <c r="A12" s="4" t="s">
        <v>22</v>
      </c>
      <c r="B12" s="5">
        <v>44</v>
      </c>
      <c r="C12" s="36" t="s">
        <v>369</v>
      </c>
      <c r="D12" s="5">
        <v>11</v>
      </c>
      <c r="E12" s="5">
        <v>14</v>
      </c>
      <c r="F12" s="5">
        <v>10</v>
      </c>
      <c r="G12" s="5">
        <v>9</v>
      </c>
      <c r="H12" s="41" t="s">
        <v>369</v>
      </c>
      <c r="J12" s="4">
        <v>44</v>
      </c>
      <c r="K12" s="36" t="s">
        <v>369</v>
      </c>
      <c r="L12" s="5">
        <v>7</v>
      </c>
      <c r="M12" s="5">
        <v>14</v>
      </c>
      <c r="N12" s="5">
        <v>11</v>
      </c>
      <c r="O12" s="5">
        <v>12</v>
      </c>
      <c r="P12" s="41" t="s">
        <v>369</v>
      </c>
    </row>
    <row r="13" spans="1:16" s="20" customFormat="1" x14ac:dyDescent="0.15">
      <c r="A13" s="21" t="s">
        <v>4</v>
      </c>
      <c r="B13" s="18"/>
      <c r="C13" s="37" t="s">
        <v>369</v>
      </c>
      <c r="D13" s="18">
        <f>D12/B12</f>
        <v>0.25</v>
      </c>
      <c r="E13" s="18">
        <f>E12/B12</f>
        <v>0.31818181818181818</v>
      </c>
      <c r="F13" s="18">
        <f>F12/B12</f>
        <v>0.22727272727272727</v>
      </c>
      <c r="G13" s="18">
        <f>G12/B12</f>
        <v>0.20454545454545456</v>
      </c>
      <c r="H13" s="45" t="s">
        <v>369</v>
      </c>
      <c r="J13" s="21"/>
      <c r="K13" s="37" t="s">
        <v>369</v>
      </c>
      <c r="L13" s="18">
        <f>L12/J12</f>
        <v>0.15909090909090909</v>
      </c>
      <c r="M13" s="18">
        <f>M12/J12</f>
        <v>0.31818181818181818</v>
      </c>
      <c r="N13" s="18">
        <f>N12/J12</f>
        <v>0.25</v>
      </c>
      <c r="O13" s="18">
        <f>O12/J12</f>
        <v>0.27272727272727271</v>
      </c>
      <c r="P13" s="45" t="s">
        <v>369</v>
      </c>
    </row>
    <row r="14" spans="1:16" x14ac:dyDescent="0.15">
      <c r="A14" s="4" t="s">
        <v>23</v>
      </c>
      <c r="B14" s="5">
        <v>172</v>
      </c>
      <c r="C14" s="5">
        <v>1</v>
      </c>
      <c r="D14" s="5">
        <v>30</v>
      </c>
      <c r="E14" s="5">
        <v>43</v>
      </c>
      <c r="F14" s="5">
        <v>29</v>
      </c>
      <c r="G14" s="5">
        <v>65</v>
      </c>
      <c r="H14" s="3">
        <f>B14-SUM(C14:G14)</f>
        <v>4</v>
      </c>
      <c r="J14" s="4">
        <v>172</v>
      </c>
      <c r="K14" s="5">
        <v>2</v>
      </c>
      <c r="L14" s="5">
        <v>29</v>
      </c>
      <c r="M14" s="5">
        <v>31</v>
      </c>
      <c r="N14" s="5">
        <v>22</v>
      </c>
      <c r="O14" s="5">
        <v>83</v>
      </c>
      <c r="P14" s="3">
        <f>J14-SUM(K14:O14)</f>
        <v>5</v>
      </c>
    </row>
    <row r="15" spans="1:16" s="20" customFormat="1" x14ac:dyDescent="0.15">
      <c r="A15" s="21" t="s">
        <v>4</v>
      </c>
      <c r="B15" s="18"/>
      <c r="C15" s="18">
        <f>C14/B14</f>
        <v>5.8139534883720929E-3</v>
      </c>
      <c r="D15" s="18">
        <f>D14/B14</f>
        <v>0.1744186046511628</v>
      </c>
      <c r="E15" s="18">
        <f>E14/B14</f>
        <v>0.25</v>
      </c>
      <c r="F15" s="18">
        <f>F14/B14</f>
        <v>0.16860465116279069</v>
      </c>
      <c r="G15" s="18">
        <f>G14/B14</f>
        <v>0.37790697674418605</v>
      </c>
      <c r="H15" s="19">
        <f>H14/B14</f>
        <v>2.3255813953488372E-2</v>
      </c>
      <c r="J15" s="21"/>
      <c r="K15" s="18">
        <f>K14/J14</f>
        <v>1.1627906976744186E-2</v>
      </c>
      <c r="L15" s="18">
        <f>L14/J14</f>
        <v>0.16860465116279069</v>
      </c>
      <c r="M15" s="18">
        <f>M14/J14</f>
        <v>0.18023255813953487</v>
      </c>
      <c r="N15" s="18">
        <f>N14/J14</f>
        <v>0.12790697674418605</v>
      </c>
      <c r="O15" s="18">
        <f>O14/J14</f>
        <v>0.48255813953488375</v>
      </c>
      <c r="P15" s="19">
        <f>P14/J14</f>
        <v>2.9069767441860465E-2</v>
      </c>
    </row>
    <row r="16" spans="1:16" x14ac:dyDescent="0.15">
      <c r="A16" s="4" t="s">
        <v>24</v>
      </c>
      <c r="B16" s="5">
        <v>42</v>
      </c>
      <c r="C16" s="36" t="s">
        <v>369</v>
      </c>
      <c r="D16" s="5">
        <v>4</v>
      </c>
      <c r="E16" s="5">
        <v>18</v>
      </c>
      <c r="F16" s="5">
        <v>8</v>
      </c>
      <c r="G16" s="5">
        <v>8</v>
      </c>
      <c r="H16" s="3">
        <f>B16-SUM(C16:G16)</f>
        <v>4</v>
      </c>
      <c r="J16" s="4">
        <v>42</v>
      </c>
      <c r="K16" s="36" t="s">
        <v>369</v>
      </c>
      <c r="L16" s="5">
        <v>5</v>
      </c>
      <c r="M16" s="5">
        <v>15</v>
      </c>
      <c r="N16" s="5">
        <v>9</v>
      </c>
      <c r="O16" s="5">
        <v>10</v>
      </c>
      <c r="P16" s="3">
        <f>J16-SUM(K16:O16)</f>
        <v>3</v>
      </c>
    </row>
    <row r="17" spans="1:16" s="20" customFormat="1" x14ac:dyDescent="0.15">
      <c r="A17" s="21" t="s">
        <v>4</v>
      </c>
      <c r="B17" s="18"/>
      <c r="C17" s="37" t="s">
        <v>369</v>
      </c>
      <c r="D17" s="18">
        <f>D16/B16</f>
        <v>9.5238095238095233E-2</v>
      </c>
      <c r="E17" s="18">
        <f>E16/B16</f>
        <v>0.42857142857142855</v>
      </c>
      <c r="F17" s="18">
        <f>F16/B16</f>
        <v>0.19047619047619047</v>
      </c>
      <c r="G17" s="18">
        <f>G16/B16</f>
        <v>0.19047619047619047</v>
      </c>
      <c r="H17" s="19">
        <f>H16/B16</f>
        <v>9.5238095238095233E-2</v>
      </c>
      <c r="J17" s="21"/>
      <c r="K17" s="37" t="s">
        <v>369</v>
      </c>
      <c r="L17" s="18">
        <f>L16/J16</f>
        <v>0.11904761904761904</v>
      </c>
      <c r="M17" s="18">
        <f>M16/J16</f>
        <v>0.35714285714285715</v>
      </c>
      <c r="N17" s="18">
        <f>N16/J16</f>
        <v>0.21428571428571427</v>
      </c>
      <c r="O17" s="18">
        <f>O16/J16</f>
        <v>0.23809523809523808</v>
      </c>
      <c r="P17" s="19">
        <f>P16/J16</f>
        <v>7.1428571428571425E-2</v>
      </c>
    </row>
    <row r="18" spans="1:16" x14ac:dyDescent="0.15">
      <c r="A18" s="4" t="s">
        <v>25</v>
      </c>
      <c r="B18" s="5">
        <v>147</v>
      </c>
      <c r="C18" s="5">
        <v>2</v>
      </c>
      <c r="D18" s="5">
        <v>18</v>
      </c>
      <c r="E18" s="5">
        <v>34</v>
      </c>
      <c r="F18" s="5">
        <v>29</v>
      </c>
      <c r="G18" s="5">
        <v>63</v>
      </c>
      <c r="H18" s="3">
        <f>B18-SUM(C18:G18)</f>
        <v>1</v>
      </c>
      <c r="J18" s="4">
        <v>147</v>
      </c>
      <c r="K18" s="5">
        <v>2</v>
      </c>
      <c r="L18" s="5">
        <v>25</v>
      </c>
      <c r="M18" s="5">
        <v>25</v>
      </c>
      <c r="N18" s="5">
        <v>20</v>
      </c>
      <c r="O18" s="5">
        <v>74</v>
      </c>
      <c r="P18" s="3">
        <f>J18-SUM(K18:O18)</f>
        <v>1</v>
      </c>
    </row>
    <row r="19" spans="1:16" s="20" customFormat="1" x14ac:dyDescent="0.15">
      <c r="A19" s="21" t="s">
        <v>4</v>
      </c>
      <c r="B19" s="18"/>
      <c r="C19" s="18">
        <f>C18/B18</f>
        <v>1.3605442176870748E-2</v>
      </c>
      <c r="D19" s="18">
        <f>D18/B18</f>
        <v>0.12244897959183673</v>
      </c>
      <c r="E19" s="18">
        <f>E18/B18</f>
        <v>0.23129251700680273</v>
      </c>
      <c r="F19" s="18">
        <f>F18/B18</f>
        <v>0.19727891156462585</v>
      </c>
      <c r="G19" s="18">
        <f>G18/B18</f>
        <v>0.42857142857142855</v>
      </c>
      <c r="H19" s="19">
        <f>H18/B18</f>
        <v>6.8027210884353739E-3</v>
      </c>
      <c r="J19" s="21"/>
      <c r="K19" s="18">
        <f>K18/J18</f>
        <v>1.3605442176870748E-2</v>
      </c>
      <c r="L19" s="18">
        <f>L18/J18</f>
        <v>0.17006802721088435</v>
      </c>
      <c r="M19" s="18">
        <f>M18/J18</f>
        <v>0.17006802721088435</v>
      </c>
      <c r="N19" s="18">
        <f>N18/J18</f>
        <v>0.1360544217687075</v>
      </c>
      <c r="O19" s="18">
        <f>O18/J18</f>
        <v>0.50340136054421769</v>
      </c>
      <c r="P19" s="19">
        <f>P18/J18</f>
        <v>6.8027210884353739E-3</v>
      </c>
    </row>
    <row r="20" spans="1:16" x14ac:dyDescent="0.15">
      <c r="A20" s="4" t="s">
        <v>26</v>
      </c>
      <c r="B20" s="5">
        <v>103</v>
      </c>
      <c r="C20" s="5">
        <v>2</v>
      </c>
      <c r="D20" s="5">
        <v>5</v>
      </c>
      <c r="E20" s="5">
        <v>31</v>
      </c>
      <c r="F20" s="5">
        <v>26</v>
      </c>
      <c r="G20" s="5">
        <v>38</v>
      </c>
      <c r="H20" s="3">
        <f>B20-SUM(C20:G20)</f>
        <v>1</v>
      </c>
      <c r="J20" s="4">
        <v>103</v>
      </c>
      <c r="K20" s="5">
        <v>3</v>
      </c>
      <c r="L20" s="5">
        <v>9</v>
      </c>
      <c r="M20" s="5">
        <v>18</v>
      </c>
      <c r="N20" s="5">
        <v>8</v>
      </c>
      <c r="O20" s="5">
        <v>64</v>
      </c>
      <c r="P20" s="3">
        <f>J20-SUM(K20:O20)</f>
        <v>1</v>
      </c>
    </row>
    <row r="21" spans="1:16" s="20" customFormat="1" x14ac:dyDescent="0.15">
      <c r="A21" s="21" t="s">
        <v>4</v>
      </c>
      <c r="B21" s="18"/>
      <c r="C21" s="18">
        <f>C20/B20</f>
        <v>1.9417475728155338E-2</v>
      </c>
      <c r="D21" s="18">
        <f>D20/B20</f>
        <v>4.8543689320388349E-2</v>
      </c>
      <c r="E21" s="18">
        <f>E20/B20</f>
        <v>0.30097087378640774</v>
      </c>
      <c r="F21" s="18">
        <f>F20/B20</f>
        <v>0.25242718446601942</v>
      </c>
      <c r="G21" s="18">
        <f>G20/B20</f>
        <v>0.36893203883495146</v>
      </c>
      <c r="H21" s="19">
        <f>H20/B20</f>
        <v>9.7087378640776691E-3</v>
      </c>
      <c r="J21" s="21"/>
      <c r="K21" s="18">
        <f>K20/J20</f>
        <v>2.9126213592233011E-2</v>
      </c>
      <c r="L21" s="18">
        <f>L20/J20</f>
        <v>8.7378640776699032E-2</v>
      </c>
      <c r="M21" s="18">
        <f>M20/J20</f>
        <v>0.17475728155339806</v>
      </c>
      <c r="N21" s="18">
        <f>N20/J20</f>
        <v>7.7669902912621352E-2</v>
      </c>
      <c r="O21" s="18">
        <f>O20/J20</f>
        <v>0.62135922330097082</v>
      </c>
      <c r="P21" s="19">
        <f>P20/J20</f>
        <v>9.7087378640776691E-3</v>
      </c>
    </row>
    <row r="22" spans="1:16" x14ac:dyDescent="0.15">
      <c r="A22" s="4" t="s">
        <v>27</v>
      </c>
      <c r="B22" s="5">
        <v>74</v>
      </c>
      <c r="C22" s="5">
        <v>1</v>
      </c>
      <c r="D22" s="5">
        <v>6</v>
      </c>
      <c r="E22" s="5">
        <v>16</v>
      </c>
      <c r="F22" s="5">
        <v>17</v>
      </c>
      <c r="G22" s="5">
        <v>34</v>
      </c>
      <c r="H22" s="41" t="s">
        <v>369</v>
      </c>
      <c r="J22" s="4">
        <v>74</v>
      </c>
      <c r="K22" s="36" t="s">
        <v>369</v>
      </c>
      <c r="L22" s="5">
        <v>8</v>
      </c>
      <c r="M22" s="5">
        <v>15</v>
      </c>
      <c r="N22" s="5">
        <v>11</v>
      </c>
      <c r="O22" s="5">
        <v>40</v>
      </c>
      <c r="P22" s="41" t="s">
        <v>369</v>
      </c>
    </row>
    <row r="23" spans="1:16" s="20" customFormat="1" x14ac:dyDescent="0.15">
      <c r="A23" s="21" t="s">
        <v>4</v>
      </c>
      <c r="B23" s="18"/>
      <c r="C23" s="18">
        <f>C22/B22</f>
        <v>1.3513513513513514E-2</v>
      </c>
      <c r="D23" s="18">
        <f>D22/B22</f>
        <v>8.1081081081081086E-2</v>
      </c>
      <c r="E23" s="18">
        <f>E22/B22</f>
        <v>0.21621621621621623</v>
      </c>
      <c r="F23" s="18">
        <f>F22/B22</f>
        <v>0.22972972972972974</v>
      </c>
      <c r="G23" s="18">
        <f>G22/B22</f>
        <v>0.45945945945945948</v>
      </c>
      <c r="H23" s="45" t="s">
        <v>369</v>
      </c>
      <c r="J23" s="21"/>
      <c r="K23" s="37" t="s">
        <v>369</v>
      </c>
      <c r="L23" s="18">
        <f>L22/J22</f>
        <v>0.10810810810810811</v>
      </c>
      <c r="M23" s="18">
        <f>M22/J22</f>
        <v>0.20270270270270271</v>
      </c>
      <c r="N23" s="18">
        <f>N22/J22</f>
        <v>0.14864864864864866</v>
      </c>
      <c r="O23" s="18">
        <f>O22/J22</f>
        <v>0.54054054054054057</v>
      </c>
      <c r="P23" s="45" t="s">
        <v>369</v>
      </c>
    </row>
    <row r="24" spans="1:16" x14ac:dyDescent="0.15">
      <c r="A24" s="4" t="s">
        <v>28</v>
      </c>
      <c r="B24" s="5">
        <v>111</v>
      </c>
      <c r="C24" s="36" t="s">
        <v>369</v>
      </c>
      <c r="D24" s="5">
        <v>7</v>
      </c>
      <c r="E24" s="5">
        <v>38</v>
      </c>
      <c r="F24" s="5">
        <v>28</v>
      </c>
      <c r="G24" s="5">
        <v>33</v>
      </c>
      <c r="H24" s="3">
        <f>B24-SUM(C24:G24)</f>
        <v>5</v>
      </c>
      <c r="J24" s="4">
        <v>111</v>
      </c>
      <c r="K24" s="36" t="s">
        <v>369</v>
      </c>
      <c r="L24" s="5">
        <v>14</v>
      </c>
      <c r="M24" s="5">
        <v>23</v>
      </c>
      <c r="N24" s="5">
        <v>13</v>
      </c>
      <c r="O24" s="5">
        <v>55</v>
      </c>
      <c r="P24" s="3">
        <f>J24-SUM(K24:O24)</f>
        <v>6</v>
      </c>
    </row>
    <row r="25" spans="1:16" s="20" customFormat="1" x14ac:dyDescent="0.15">
      <c r="A25" s="21" t="s">
        <v>4</v>
      </c>
      <c r="B25" s="18"/>
      <c r="C25" s="37" t="s">
        <v>369</v>
      </c>
      <c r="D25" s="18">
        <f>D24/B24</f>
        <v>6.3063063063063057E-2</v>
      </c>
      <c r="E25" s="18">
        <f>E24/B24</f>
        <v>0.34234234234234234</v>
      </c>
      <c r="F25" s="18">
        <f>F24/B24</f>
        <v>0.25225225225225223</v>
      </c>
      <c r="G25" s="18">
        <f>G24/B24</f>
        <v>0.29729729729729731</v>
      </c>
      <c r="H25" s="19">
        <f>H24/B24</f>
        <v>4.5045045045045043E-2</v>
      </c>
      <c r="J25" s="21"/>
      <c r="K25" s="37" t="s">
        <v>369</v>
      </c>
      <c r="L25" s="18">
        <f>L24/J24</f>
        <v>0.12612612612612611</v>
      </c>
      <c r="M25" s="18">
        <f>M24/J24</f>
        <v>0.2072072072072072</v>
      </c>
      <c r="N25" s="18">
        <f>N24/J24</f>
        <v>0.11711711711711711</v>
      </c>
      <c r="O25" s="18">
        <f>O24/J24</f>
        <v>0.49549549549549549</v>
      </c>
      <c r="P25" s="19">
        <f>P24/J24</f>
        <v>5.4054054054054057E-2</v>
      </c>
    </row>
    <row r="26" spans="1:16" x14ac:dyDescent="0.15">
      <c r="A26" s="4" t="s">
        <v>29</v>
      </c>
      <c r="B26" s="5">
        <v>55</v>
      </c>
      <c r="C26" s="36" t="s">
        <v>369</v>
      </c>
      <c r="D26" s="5">
        <v>5</v>
      </c>
      <c r="E26" s="5">
        <v>4</v>
      </c>
      <c r="F26" s="5">
        <v>6</v>
      </c>
      <c r="G26" s="5">
        <v>40</v>
      </c>
      <c r="H26" s="41" t="s">
        <v>369</v>
      </c>
      <c r="J26" s="4">
        <v>55</v>
      </c>
      <c r="K26" s="36" t="s">
        <v>369</v>
      </c>
      <c r="L26" s="5">
        <v>4</v>
      </c>
      <c r="M26" s="36" t="s">
        <v>369</v>
      </c>
      <c r="N26" s="5">
        <v>3</v>
      </c>
      <c r="O26" s="5">
        <v>48</v>
      </c>
      <c r="P26" s="41" t="s">
        <v>369</v>
      </c>
    </row>
    <row r="27" spans="1:16" s="20" customFormat="1" x14ac:dyDescent="0.15">
      <c r="A27" s="23" t="s">
        <v>4</v>
      </c>
      <c r="B27" s="24"/>
      <c r="C27" s="38" t="s">
        <v>369</v>
      </c>
      <c r="D27" s="24">
        <f>D26/B26</f>
        <v>9.0909090909090912E-2</v>
      </c>
      <c r="E27" s="24">
        <f>E26/B26</f>
        <v>7.2727272727272724E-2</v>
      </c>
      <c r="F27" s="24">
        <f>F26/B26</f>
        <v>0.10909090909090909</v>
      </c>
      <c r="G27" s="24">
        <f>G26/B26</f>
        <v>0.72727272727272729</v>
      </c>
      <c r="H27" s="42" t="s">
        <v>369</v>
      </c>
      <c r="J27" s="23"/>
      <c r="K27" s="38" t="s">
        <v>369</v>
      </c>
      <c r="L27" s="24">
        <f>L26/J26</f>
        <v>7.2727272727272724E-2</v>
      </c>
      <c r="M27" s="38" t="s">
        <v>369</v>
      </c>
      <c r="N27" s="24">
        <f>N26/J26</f>
        <v>5.4545454545454543E-2</v>
      </c>
      <c r="O27" s="24">
        <f>O26/J26</f>
        <v>0.87272727272727268</v>
      </c>
      <c r="P27" s="42" t="s">
        <v>369</v>
      </c>
    </row>
    <row r="28" spans="1:16" x14ac:dyDescent="0.15">
      <c r="A28" s="1" t="s">
        <v>212</v>
      </c>
    </row>
    <row r="29" spans="1:16" x14ac:dyDescent="0.15">
      <c r="A29" s="9" t="s">
        <v>30</v>
      </c>
      <c r="B29" s="10">
        <v>411</v>
      </c>
      <c r="C29" s="10">
        <v>3</v>
      </c>
      <c r="D29" s="10">
        <v>49</v>
      </c>
      <c r="E29" s="10">
        <v>110</v>
      </c>
      <c r="F29" s="10">
        <v>86</v>
      </c>
      <c r="G29" s="10">
        <v>156</v>
      </c>
      <c r="H29" s="11">
        <f>B29-SUM(C29:G29)</f>
        <v>7</v>
      </c>
      <c r="J29" s="9">
        <v>411</v>
      </c>
      <c r="K29" s="10">
        <v>4</v>
      </c>
      <c r="L29" s="10">
        <v>55</v>
      </c>
      <c r="M29" s="10">
        <v>84</v>
      </c>
      <c r="N29" s="10">
        <v>64</v>
      </c>
      <c r="O29" s="10">
        <v>198</v>
      </c>
      <c r="P29" s="11">
        <f>J29-SUM(K29:O29)</f>
        <v>6</v>
      </c>
    </row>
    <row r="30" spans="1:16" s="20" customFormat="1" x14ac:dyDescent="0.15">
      <c r="A30" s="21" t="s">
        <v>31</v>
      </c>
      <c r="B30" s="18"/>
      <c r="C30" s="30">
        <f>C29/B29</f>
        <v>7.2992700729927005E-3</v>
      </c>
      <c r="D30" s="30">
        <f>D29/B29</f>
        <v>0.11922141119221411</v>
      </c>
      <c r="E30" s="30">
        <f>E29/B29</f>
        <v>0.26763990267639903</v>
      </c>
      <c r="F30" s="30">
        <f>F29/B29</f>
        <v>0.20924574209245742</v>
      </c>
      <c r="G30" s="30">
        <f>G29/B29</f>
        <v>0.37956204379562042</v>
      </c>
      <c r="H30" s="27">
        <f>H29/B29</f>
        <v>1.7031630170316302E-2</v>
      </c>
      <c r="J30" s="21"/>
      <c r="K30" s="30">
        <f>K29/J29</f>
        <v>9.7323600973236012E-3</v>
      </c>
      <c r="L30" s="30">
        <f>L29/J29</f>
        <v>0.13381995133819952</v>
      </c>
      <c r="M30" s="30">
        <f>M29/J29</f>
        <v>0.20437956204379562</v>
      </c>
      <c r="N30" s="30">
        <f>N29/J29</f>
        <v>0.15571776155717762</v>
      </c>
      <c r="O30" s="30">
        <f>O29/J29</f>
        <v>0.48175182481751827</v>
      </c>
      <c r="P30" s="27">
        <f>P29/J29</f>
        <v>1.4598540145985401E-2</v>
      </c>
    </row>
    <row r="31" spans="1:16" x14ac:dyDescent="0.15">
      <c r="A31" s="4" t="s">
        <v>32</v>
      </c>
      <c r="B31" s="5">
        <v>196</v>
      </c>
      <c r="C31" s="5">
        <v>2</v>
      </c>
      <c r="D31" s="5">
        <v>27</v>
      </c>
      <c r="E31" s="5">
        <v>56</v>
      </c>
      <c r="F31" s="5">
        <v>39</v>
      </c>
      <c r="G31" s="5">
        <v>69</v>
      </c>
      <c r="H31" s="3">
        <f>B31-SUM(C31:G31)</f>
        <v>3</v>
      </c>
      <c r="J31" s="4">
        <v>196</v>
      </c>
      <c r="K31" s="5">
        <v>1</v>
      </c>
      <c r="L31" s="5">
        <v>31</v>
      </c>
      <c r="M31" s="5">
        <v>38</v>
      </c>
      <c r="N31" s="5">
        <v>26</v>
      </c>
      <c r="O31" s="5">
        <v>94</v>
      </c>
      <c r="P31" s="3">
        <f>J31-SUM(K31:O31)</f>
        <v>6</v>
      </c>
    </row>
    <row r="32" spans="1:16" s="20" customFormat="1" x14ac:dyDescent="0.15">
      <c r="A32" s="21" t="s">
        <v>33</v>
      </c>
      <c r="B32" s="18"/>
      <c r="C32" s="18">
        <f>C31/B31</f>
        <v>1.020408163265306E-2</v>
      </c>
      <c r="D32" s="18">
        <f>D31/B31</f>
        <v>0.13775510204081631</v>
      </c>
      <c r="E32" s="18">
        <f>E31/B31</f>
        <v>0.2857142857142857</v>
      </c>
      <c r="F32" s="18">
        <f>F31/B31</f>
        <v>0.19897959183673469</v>
      </c>
      <c r="G32" s="18">
        <f>G31/B31</f>
        <v>0.35204081632653061</v>
      </c>
      <c r="H32" s="19">
        <f>H31/B31</f>
        <v>1.5306122448979591E-2</v>
      </c>
      <c r="J32" s="21"/>
      <c r="K32" s="18">
        <f>K31/J31</f>
        <v>5.1020408163265302E-3</v>
      </c>
      <c r="L32" s="18">
        <f>L31/J31</f>
        <v>0.15816326530612246</v>
      </c>
      <c r="M32" s="18">
        <f>M31/J31</f>
        <v>0.19387755102040816</v>
      </c>
      <c r="N32" s="18">
        <f>N31/J31</f>
        <v>0.1326530612244898</v>
      </c>
      <c r="O32" s="18">
        <f>O31/J31</f>
        <v>0.47959183673469385</v>
      </c>
      <c r="P32" s="19">
        <f>P31/J31</f>
        <v>3.0612244897959183E-2</v>
      </c>
    </row>
    <row r="33" spans="1:16" x14ac:dyDescent="0.15">
      <c r="A33" s="4" t="s">
        <v>34</v>
      </c>
      <c r="B33" s="5">
        <v>556</v>
      </c>
      <c r="C33" s="5">
        <v>4</v>
      </c>
      <c r="D33" s="5">
        <v>66</v>
      </c>
      <c r="E33" s="5">
        <v>120</v>
      </c>
      <c r="F33" s="5">
        <v>101</v>
      </c>
      <c r="G33" s="5">
        <v>248</v>
      </c>
      <c r="H33" s="3">
        <f>B33-SUM(C33:G33)</f>
        <v>17</v>
      </c>
      <c r="J33" s="4">
        <v>556</v>
      </c>
      <c r="K33" s="5">
        <v>2</v>
      </c>
      <c r="L33" s="5">
        <v>77</v>
      </c>
      <c r="M33" s="5">
        <v>79</v>
      </c>
      <c r="N33" s="5">
        <v>35</v>
      </c>
      <c r="O33" s="5">
        <v>346</v>
      </c>
      <c r="P33" s="3">
        <f>J33-SUM(K33:O33)</f>
        <v>17</v>
      </c>
    </row>
    <row r="34" spans="1:16" s="20" customFormat="1" x14ac:dyDescent="0.15">
      <c r="A34" s="23" t="s">
        <v>35</v>
      </c>
      <c r="B34" s="24"/>
      <c r="C34" s="24">
        <f>C33/B33</f>
        <v>7.1942446043165471E-3</v>
      </c>
      <c r="D34" s="24">
        <f>D33/B33</f>
        <v>0.11870503597122302</v>
      </c>
      <c r="E34" s="24">
        <f>E33/B33</f>
        <v>0.21582733812949639</v>
      </c>
      <c r="F34" s="24">
        <f>F33/B33</f>
        <v>0.18165467625899281</v>
      </c>
      <c r="G34" s="24">
        <f>G33/B33</f>
        <v>0.4460431654676259</v>
      </c>
      <c r="H34" s="25">
        <f>H33/B33</f>
        <v>3.0575539568345324E-2</v>
      </c>
      <c r="J34" s="23"/>
      <c r="K34" s="24">
        <f>K33/J33</f>
        <v>3.5971223021582736E-3</v>
      </c>
      <c r="L34" s="24">
        <f>L33/J33</f>
        <v>0.13848920863309352</v>
      </c>
      <c r="M34" s="24">
        <f>M33/J33</f>
        <v>0.1420863309352518</v>
      </c>
      <c r="N34" s="24">
        <f>N33/J33</f>
        <v>6.2949640287769781E-2</v>
      </c>
      <c r="O34" s="24">
        <f>O33/J33</f>
        <v>0.62230215827338131</v>
      </c>
      <c r="P34" s="25">
        <f>P33/J33</f>
        <v>3.0575539568345324E-2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34"/>
  <sheetViews>
    <sheetView view="pageBreakPreview" topLeftCell="A21"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272</v>
      </c>
      <c r="J2" s="1" t="s">
        <v>161</v>
      </c>
    </row>
    <row r="3" spans="1:16" x14ac:dyDescent="0.15">
      <c r="A3" s="1" t="s">
        <v>273</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44</v>
      </c>
      <c r="D6" s="5">
        <v>381</v>
      </c>
      <c r="E6" s="5">
        <v>355</v>
      </c>
      <c r="F6" s="5">
        <v>203</v>
      </c>
      <c r="G6" s="5">
        <v>156</v>
      </c>
      <c r="H6" s="3">
        <f>B6-SUM(C6:G6)</f>
        <v>31</v>
      </c>
      <c r="J6" s="4">
        <v>1170</v>
      </c>
      <c r="K6" s="5">
        <v>26</v>
      </c>
      <c r="L6" s="5">
        <v>365</v>
      </c>
      <c r="M6" s="5">
        <v>414</v>
      </c>
      <c r="N6" s="5">
        <v>240</v>
      </c>
      <c r="O6" s="5">
        <v>98</v>
      </c>
      <c r="P6" s="3">
        <f>J6-SUM(K6:O6)</f>
        <v>27</v>
      </c>
    </row>
    <row r="7" spans="1:16" s="20" customFormat="1" x14ac:dyDescent="0.15">
      <c r="A7" s="21" t="s">
        <v>4</v>
      </c>
      <c r="B7" s="18"/>
      <c r="C7" s="18">
        <f>C6/B6</f>
        <v>3.7606837606837605E-2</v>
      </c>
      <c r="D7" s="18">
        <f>D6/B6</f>
        <v>0.32564102564102565</v>
      </c>
      <c r="E7" s="18">
        <f>E6/B6</f>
        <v>0.3034188034188034</v>
      </c>
      <c r="F7" s="18">
        <f>F6/B6</f>
        <v>0.1735042735042735</v>
      </c>
      <c r="G7" s="18">
        <f>G6/B6</f>
        <v>0.13333333333333333</v>
      </c>
      <c r="H7" s="19">
        <f>H6/B6</f>
        <v>2.6495726495726495E-2</v>
      </c>
      <c r="J7" s="21"/>
      <c r="K7" s="18">
        <f>K6/J6</f>
        <v>2.2222222222222223E-2</v>
      </c>
      <c r="L7" s="18">
        <f>L6/J6</f>
        <v>0.31196581196581197</v>
      </c>
      <c r="M7" s="18">
        <f>M6/J6</f>
        <v>0.35384615384615387</v>
      </c>
      <c r="N7" s="18">
        <f>N6/J6</f>
        <v>0.20512820512820512</v>
      </c>
      <c r="O7" s="18">
        <f>O6/J6</f>
        <v>8.3760683760683755E-2</v>
      </c>
      <c r="P7" s="19">
        <f>P6/J6</f>
        <v>2.3076923076923078E-2</v>
      </c>
    </row>
    <row r="8" spans="1:16" x14ac:dyDescent="0.15">
      <c r="A8" s="4" t="s">
        <v>20</v>
      </c>
      <c r="B8" s="5">
        <v>200</v>
      </c>
      <c r="C8" s="5">
        <v>6</v>
      </c>
      <c r="D8" s="5">
        <v>76</v>
      </c>
      <c r="E8" s="5">
        <v>56</v>
      </c>
      <c r="F8" s="5">
        <v>33</v>
      </c>
      <c r="G8" s="5">
        <v>24</v>
      </c>
      <c r="H8" s="3">
        <f>B8-SUM(C8:G8)</f>
        <v>5</v>
      </c>
      <c r="J8" s="4">
        <v>200</v>
      </c>
      <c r="K8" s="5">
        <v>4</v>
      </c>
      <c r="L8" s="5">
        <v>64</v>
      </c>
      <c r="M8" s="5">
        <v>69</v>
      </c>
      <c r="N8" s="5">
        <v>44</v>
      </c>
      <c r="O8" s="5">
        <v>14</v>
      </c>
      <c r="P8" s="3">
        <f>J8-SUM(K8:O8)</f>
        <v>5</v>
      </c>
    </row>
    <row r="9" spans="1:16" s="20" customFormat="1" x14ac:dyDescent="0.15">
      <c r="A9" s="21" t="s">
        <v>4</v>
      </c>
      <c r="B9" s="18"/>
      <c r="C9" s="18">
        <f>C8/B8</f>
        <v>0.03</v>
      </c>
      <c r="D9" s="18">
        <f>D8/B8</f>
        <v>0.38</v>
      </c>
      <c r="E9" s="18">
        <f>E8/B8</f>
        <v>0.28000000000000003</v>
      </c>
      <c r="F9" s="18">
        <f>F8/B8</f>
        <v>0.16500000000000001</v>
      </c>
      <c r="G9" s="18">
        <f>G8/B8</f>
        <v>0.12</v>
      </c>
      <c r="H9" s="19">
        <f>H8/B8</f>
        <v>2.5000000000000001E-2</v>
      </c>
      <c r="J9" s="21"/>
      <c r="K9" s="18">
        <f>K8/J8</f>
        <v>0.02</v>
      </c>
      <c r="L9" s="18">
        <f>L8/J8</f>
        <v>0.32</v>
      </c>
      <c r="M9" s="18">
        <f>M8/J8</f>
        <v>0.34499999999999997</v>
      </c>
      <c r="N9" s="18">
        <f>N8/J8</f>
        <v>0.22</v>
      </c>
      <c r="O9" s="18">
        <f>O8/J8</f>
        <v>7.0000000000000007E-2</v>
      </c>
      <c r="P9" s="19">
        <f>P8/J8</f>
        <v>2.5000000000000001E-2</v>
      </c>
    </row>
    <row r="10" spans="1:16" x14ac:dyDescent="0.15">
      <c r="A10" s="4" t="s">
        <v>21</v>
      </c>
      <c r="B10" s="5">
        <v>208</v>
      </c>
      <c r="C10" s="5">
        <v>11</v>
      </c>
      <c r="D10" s="5">
        <v>59</v>
      </c>
      <c r="E10" s="5">
        <v>76</v>
      </c>
      <c r="F10" s="5">
        <v>34</v>
      </c>
      <c r="G10" s="5">
        <v>21</v>
      </c>
      <c r="H10" s="3">
        <f>B10-SUM(C10:G10)</f>
        <v>7</v>
      </c>
      <c r="J10" s="4">
        <v>208</v>
      </c>
      <c r="K10" s="5">
        <v>6</v>
      </c>
      <c r="L10" s="5">
        <v>55</v>
      </c>
      <c r="M10" s="5">
        <v>83</v>
      </c>
      <c r="N10" s="5">
        <v>43</v>
      </c>
      <c r="O10" s="5">
        <v>15</v>
      </c>
      <c r="P10" s="3">
        <f>J10-SUM(K10:O10)</f>
        <v>6</v>
      </c>
    </row>
    <row r="11" spans="1:16" s="20" customFormat="1" x14ac:dyDescent="0.15">
      <c r="A11" s="21" t="s">
        <v>4</v>
      </c>
      <c r="B11" s="18"/>
      <c r="C11" s="18">
        <f>C10/B10</f>
        <v>5.2884615384615384E-2</v>
      </c>
      <c r="D11" s="18">
        <f>D10/B10</f>
        <v>0.28365384615384615</v>
      </c>
      <c r="E11" s="18">
        <f>E10/B10</f>
        <v>0.36538461538461536</v>
      </c>
      <c r="F11" s="18">
        <f>F10/B10</f>
        <v>0.16346153846153846</v>
      </c>
      <c r="G11" s="18">
        <f>G10/B10</f>
        <v>0.10096153846153846</v>
      </c>
      <c r="H11" s="19">
        <f>H10/B10</f>
        <v>3.3653846153846152E-2</v>
      </c>
      <c r="J11" s="21"/>
      <c r="K11" s="18">
        <f>K10/J10</f>
        <v>2.8846153846153848E-2</v>
      </c>
      <c r="L11" s="18">
        <f>L10/J10</f>
        <v>0.26442307692307693</v>
      </c>
      <c r="M11" s="18">
        <f>M10/J10</f>
        <v>0.39903846153846156</v>
      </c>
      <c r="N11" s="18">
        <f>N10/J10</f>
        <v>0.20673076923076922</v>
      </c>
      <c r="O11" s="18">
        <f>O10/J10</f>
        <v>7.2115384615384609E-2</v>
      </c>
      <c r="P11" s="19">
        <f>P10/J10</f>
        <v>2.8846153846153848E-2</v>
      </c>
    </row>
    <row r="12" spans="1:16" x14ac:dyDescent="0.15">
      <c r="A12" s="4" t="s">
        <v>22</v>
      </c>
      <c r="B12" s="5">
        <v>44</v>
      </c>
      <c r="C12" s="5">
        <v>1</v>
      </c>
      <c r="D12" s="5">
        <v>14</v>
      </c>
      <c r="E12" s="5">
        <v>20</v>
      </c>
      <c r="F12" s="5">
        <v>6</v>
      </c>
      <c r="G12" s="5">
        <v>3</v>
      </c>
      <c r="H12" s="41" t="s">
        <v>369</v>
      </c>
      <c r="J12" s="4">
        <v>44</v>
      </c>
      <c r="K12" s="5">
        <v>1</v>
      </c>
      <c r="L12" s="5">
        <v>10</v>
      </c>
      <c r="M12" s="5">
        <v>22</v>
      </c>
      <c r="N12" s="5">
        <v>7</v>
      </c>
      <c r="O12" s="5">
        <v>4</v>
      </c>
      <c r="P12" s="41" t="s">
        <v>369</v>
      </c>
    </row>
    <row r="13" spans="1:16" s="20" customFormat="1" x14ac:dyDescent="0.15">
      <c r="A13" s="21" t="s">
        <v>4</v>
      </c>
      <c r="B13" s="18"/>
      <c r="C13" s="18">
        <f>C12/B12</f>
        <v>2.2727272727272728E-2</v>
      </c>
      <c r="D13" s="18">
        <f>D12/B12</f>
        <v>0.31818181818181818</v>
      </c>
      <c r="E13" s="18">
        <f>E12/B12</f>
        <v>0.45454545454545453</v>
      </c>
      <c r="F13" s="18">
        <f>F12/B12</f>
        <v>0.13636363636363635</v>
      </c>
      <c r="G13" s="18">
        <f>G12/B12</f>
        <v>6.8181818181818177E-2</v>
      </c>
      <c r="H13" s="45" t="s">
        <v>369</v>
      </c>
      <c r="J13" s="21"/>
      <c r="K13" s="18">
        <f>K12/J12</f>
        <v>2.2727272727272728E-2</v>
      </c>
      <c r="L13" s="18">
        <f>L12/J12</f>
        <v>0.22727272727272727</v>
      </c>
      <c r="M13" s="18">
        <f>M12/J12</f>
        <v>0.5</v>
      </c>
      <c r="N13" s="18">
        <f>N12/J12</f>
        <v>0.15909090909090909</v>
      </c>
      <c r="O13" s="18">
        <f>O12/J12</f>
        <v>9.0909090909090912E-2</v>
      </c>
      <c r="P13" s="45" t="s">
        <v>369</v>
      </c>
    </row>
    <row r="14" spans="1:16" x14ac:dyDescent="0.15">
      <c r="A14" s="4" t="s">
        <v>23</v>
      </c>
      <c r="B14" s="5">
        <v>172</v>
      </c>
      <c r="C14" s="5">
        <v>8</v>
      </c>
      <c r="D14" s="5">
        <v>64</v>
      </c>
      <c r="E14" s="5">
        <v>47</v>
      </c>
      <c r="F14" s="5">
        <v>33</v>
      </c>
      <c r="G14" s="5">
        <v>15</v>
      </c>
      <c r="H14" s="3">
        <f>B14-SUM(C14:G14)</f>
        <v>5</v>
      </c>
      <c r="J14" s="4">
        <v>172</v>
      </c>
      <c r="K14" s="5">
        <v>4</v>
      </c>
      <c r="L14" s="5">
        <v>70</v>
      </c>
      <c r="M14" s="5">
        <v>56</v>
      </c>
      <c r="N14" s="5">
        <v>30</v>
      </c>
      <c r="O14" s="5">
        <v>8</v>
      </c>
      <c r="P14" s="3">
        <f>J14-SUM(K14:O14)</f>
        <v>4</v>
      </c>
    </row>
    <row r="15" spans="1:16" s="20" customFormat="1" x14ac:dyDescent="0.15">
      <c r="A15" s="21" t="s">
        <v>4</v>
      </c>
      <c r="B15" s="18"/>
      <c r="C15" s="18">
        <f>C14/B14</f>
        <v>4.6511627906976744E-2</v>
      </c>
      <c r="D15" s="18">
        <f>D14/B14</f>
        <v>0.37209302325581395</v>
      </c>
      <c r="E15" s="18">
        <f>E14/B14</f>
        <v>0.27325581395348836</v>
      </c>
      <c r="F15" s="18">
        <f>F14/B14</f>
        <v>0.19186046511627908</v>
      </c>
      <c r="G15" s="18">
        <f>G14/B14</f>
        <v>8.7209302325581398E-2</v>
      </c>
      <c r="H15" s="19">
        <f>H14/B14</f>
        <v>2.9069767441860465E-2</v>
      </c>
      <c r="J15" s="21"/>
      <c r="K15" s="18">
        <f>K14/J14</f>
        <v>2.3255813953488372E-2</v>
      </c>
      <c r="L15" s="18">
        <f>L14/J14</f>
        <v>0.40697674418604651</v>
      </c>
      <c r="M15" s="18">
        <f>M14/J14</f>
        <v>0.32558139534883723</v>
      </c>
      <c r="N15" s="18">
        <f>N14/J14</f>
        <v>0.1744186046511628</v>
      </c>
      <c r="O15" s="18">
        <f>O14/J14</f>
        <v>4.6511627906976744E-2</v>
      </c>
      <c r="P15" s="19">
        <f>P14/J14</f>
        <v>2.3255813953488372E-2</v>
      </c>
    </row>
    <row r="16" spans="1:16" x14ac:dyDescent="0.15">
      <c r="A16" s="4" t="s">
        <v>24</v>
      </c>
      <c r="B16" s="5">
        <v>42</v>
      </c>
      <c r="C16" s="36" t="s">
        <v>369</v>
      </c>
      <c r="D16" s="5">
        <v>12</v>
      </c>
      <c r="E16" s="5">
        <v>13</v>
      </c>
      <c r="F16" s="5">
        <v>8</v>
      </c>
      <c r="G16" s="5">
        <v>5</v>
      </c>
      <c r="H16" s="3">
        <f>B16-SUM(C16:G16)</f>
        <v>4</v>
      </c>
      <c r="J16" s="4">
        <v>42</v>
      </c>
      <c r="K16" s="36" t="s">
        <v>369</v>
      </c>
      <c r="L16" s="5">
        <v>11</v>
      </c>
      <c r="M16" s="5">
        <v>13</v>
      </c>
      <c r="N16" s="5">
        <v>8</v>
      </c>
      <c r="O16" s="5">
        <v>5</v>
      </c>
      <c r="P16" s="3">
        <f>J16-SUM(K16:O16)</f>
        <v>5</v>
      </c>
    </row>
    <row r="17" spans="1:16" s="20" customFormat="1" x14ac:dyDescent="0.15">
      <c r="A17" s="21" t="s">
        <v>4</v>
      </c>
      <c r="B17" s="18"/>
      <c r="C17" s="37" t="s">
        <v>369</v>
      </c>
      <c r="D17" s="18">
        <f>D16/B16</f>
        <v>0.2857142857142857</v>
      </c>
      <c r="E17" s="18">
        <f>E16/B16</f>
        <v>0.30952380952380953</v>
      </c>
      <c r="F17" s="18">
        <f>F16/B16</f>
        <v>0.19047619047619047</v>
      </c>
      <c r="G17" s="18">
        <f>G16/B16</f>
        <v>0.11904761904761904</v>
      </c>
      <c r="H17" s="19">
        <f>H16/B16</f>
        <v>9.5238095238095233E-2</v>
      </c>
      <c r="J17" s="21"/>
      <c r="K17" s="37" t="s">
        <v>369</v>
      </c>
      <c r="L17" s="18">
        <f>L16/J16</f>
        <v>0.26190476190476192</v>
      </c>
      <c r="M17" s="18">
        <f>M16/J16</f>
        <v>0.30952380952380953</v>
      </c>
      <c r="N17" s="18">
        <f>N16/J16</f>
        <v>0.19047619047619047</v>
      </c>
      <c r="O17" s="18">
        <f>O16/J16</f>
        <v>0.11904761904761904</v>
      </c>
      <c r="P17" s="19">
        <f>P16/J16</f>
        <v>0.11904761904761904</v>
      </c>
    </row>
    <row r="18" spans="1:16" x14ac:dyDescent="0.15">
      <c r="A18" s="4" t="s">
        <v>25</v>
      </c>
      <c r="B18" s="5">
        <v>147</v>
      </c>
      <c r="C18" s="5">
        <v>4</v>
      </c>
      <c r="D18" s="5">
        <v>41</v>
      </c>
      <c r="E18" s="5">
        <v>46</v>
      </c>
      <c r="F18" s="5">
        <v>33</v>
      </c>
      <c r="G18" s="5">
        <v>22</v>
      </c>
      <c r="H18" s="3">
        <f>B18-SUM(C18:G18)</f>
        <v>1</v>
      </c>
      <c r="J18" s="4">
        <v>147</v>
      </c>
      <c r="K18" s="5">
        <v>3</v>
      </c>
      <c r="L18" s="5">
        <v>42</v>
      </c>
      <c r="M18" s="5">
        <v>53</v>
      </c>
      <c r="N18" s="5">
        <v>34</v>
      </c>
      <c r="O18" s="5">
        <v>14</v>
      </c>
      <c r="P18" s="3">
        <f>J18-SUM(K18:O18)</f>
        <v>1</v>
      </c>
    </row>
    <row r="19" spans="1:16" s="20" customFormat="1" x14ac:dyDescent="0.15">
      <c r="A19" s="21" t="s">
        <v>4</v>
      </c>
      <c r="B19" s="18"/>
      <c r="C19" s="18">
        <f>C18/B18</f>
        <v>2.7210884353741496E-2</v>
      </c>
      <c r="D19" s="18">
        <f>D18/B18</f>
        <v>0.27891156462585032</v>
      </c>
      <c r="E19" s="18">
        <f>E18/B18</f>
        <v>0.31292517006802723</v>
      </c>
      <c r="F19" s="18">
        <f>F18/B18</f>
        <v>0.22448979591836735</v>
      </c>
      <c r="G19" s="18">
        <f>G18/B18</f>
        <v>0.14965986394557823</v>
      </c>
      <c r="H19" s="19">
        <f>H18/B18</f>
        <v>6.8027210884353739E-3</v>
      </c>
      <c r="J19" s="21"/>
      <c r="K19" s="18">
        <f>K18/J18</f>
        <v>2.0408163265306121E-2</v>
      </c>
      <c r="L19" s="18">
        <f>L18/J18</f>
        <v>0.2857142857142857</v>
      </c>
      <c r="M19" s="18">
        <f>M18/J18</f>
        <v>0.36054421768707484</v>
      </c>
      <c r="N19" s="18">
        <f>N18/J18</f>
        <v>0.23129251700680273</v>
      </c>
      <c r="O19" s="18">
        <f>O18/J18</f>
        <v>9.5238095238095233E-2</v>
      </c>
      <c r="P19" s="19">
        <f>P18/J18</f>
        <v>6.8027210884353739E-3</v>
      </c>
    </row>
    <row r="20" spans="1:16" x14ac:dyDescent="0.15">
      <c r="A20" s="4" t="s">
        <v>26</v>
      </c>
      <c r="B20" s="5">
        <v>103</v>
      </c>
      <c r="C20" s="5">
        <v>4</v>
      </c>
      <c r="D20" s="5">
        <v>39</v>
      </c>
      <c r="E20" s="5">
        <v>24</v>
      </c>
      <c r="F20" s="5">
        <v>15</v>
      </c>
      <c r="G20" s="5">
        <v>20</v>
      </c>
      <c r="H20" s="3">
        <f>B20-SUM(C20:G20)</f>
        <v>1</v>
      </c>
      <c r="J20" s="4">
        <v>103</v>
      </c>
      <c r="K20" s="5">
        <v>1</v>
      </c>
      <c r="L20" s="5">
        <v>38</v>
      </c>
      <c r="M20" s="5">
        <v>34</v>
      </c>
      <c r="N20" s="5">
        <v>23</v>
      </c>
      <c r="O20" s="5">
        <v>7</v>
      </c>
      <c r="P20" s="41" t="s">
        <v>369</v>
      </c>
    </row>
    <row r="21" spans="1:16" s="20" customFormat="1" x14ac:dyDescent="0.15">
      <c r="A21" s="21" t="s">
        <v>4</v>
      </c>
      <c r="B21" s="18"/>
      <c r="C21" s="18">
        <f>C20/B20</f>
        <v>3.8834951456310676E-2</v>
      </c>
      <c r="D21" s="18">
        <f>D20/B20</f>
        <v>0.37864077669902912</v>
      </c>
      <c r="E21" s="18">
        <f>E20/B20</f>
        <v>0.23300970873786409</v>
      </c>
      <c r="F21" s="18">
        <f>F20/B20</f>
        <v>0.14563106796116504</v>
      </c>
      <c r="G21" s="18">
        <f>G20/B20</f>
        <v>0.1941747572815534</v>
      </c>
      <c r="H21" s="19">
        <f>H20/B20</f>
        <v>9.7087378640776691E-3</v>
      </c>
      <c r="J21" s="21"/>
      <c r="K21" s="18">
        <f>K20/J20</f>
        <v>9.7087378640776691E-3</v>
      </c>
      <c r="L21" s="18">
        <f>L20/J20</f>
        <v>0.36893203883495146</v>
      </c>
      <c r="M21" s="18">
        <f>M20/J20</f>
        <v>0.3300970873786408</v>
      </c>
      <c r="N21" s="18">
        <f>N20/J20</f>
        <v>0.22330097087378642</v>
      </c>
      <c r="O21" s="18">
        <f>O20/J20</f>
        <v>6.7961165048543687E-2</v>
      </c>
      <c r="P21" s="45" t="s">
        <v>369</v>
      </c>
    </row>
    <row r="22" spans="1:16" x14ac:dyDescent="0.15">
      <c r="A22" s="4" t="s">
        <v>27</v>
      </c>
      <c r="B22" s="5">
        <v>74</v>
      </c>
      <c r="C22" s="36" t="s">
        <v>369</v>
      </c>
      <c r="D22" s="5">
        <v>23</v>
      </c>
      <c r="E22" s="5">
        <v>25</v>
      </c>
      <c r="F22" s="5">
        <v>12</v>
      </c>
      <c r="G22" s="5">
        <v>12</v>
      </c>
      <c r="H22" s="3">
        <f>B22-SUM(C22:G22)</f>
        <v>2</v>
      </c>
      <c r="J22" s="4">
        <v>74</v>
      </c>
      <c r="K22" s="5">
        <v>1</v>
      </c>
      <c r="L22" s="5">
        <v>21</v>
      </c>
      <c r="M22" s="5">
        <v>28</v>
      </c>
      <c r="N22" s="5">
        <v>15</v>
      </c>
      <c r="O22" s="5">
        <v>9</v>
      </c>
      <c r="P22" s="41" t="s">
        <v>369</v>
      </c>
    </row>
    <row r="23" spans="1:16" s="20" customFormat="1" x14ac:dyDescent="0.15">
      <c r="A23" s="21" t="s">
        <v>4</v>
      </c>
      <c r="B23" s="18"/>
      <c r="C23" s="37" t="s">
        <v>369</v>
      </c>
      <c r="D23" s="18">
        <f>D22/B22</f>
        <v>0.3108108108108108</v>
      </c>
      <c r="E23" s="18">
        <f>E22/B22</f>
        <v>0.33783783783783783</v>
      </c>
      <c r="F23" s="18">
        <f>F22/B22</f>
        <v>0.16216216216216217</v>
      </c>
      <c r="G23" s="18">
        <f>G22/B22</f>
        <v>0.16216216216216217</v>
      </c>
      <c r="H23" s="19">
        <f>H22/B22</f>
        <v>2.7027027027027029E-2</v>
      </c>
      <c r="J23" s="21"/>
      <c r="K23" s="18">
        <f>K22/J22</f>
        <v>1.3513513513513514E-2</v>
      </c>
      <c r="L23" s="18">
        <f>L22/J22</f>
        <v>0.28378378378378377</v>
      </c>
      <c r="M23" s="18">
        <f>M22/J22</f>
        <v>0.3783783783783784</v>
      </c>
      <c r="N23" s="18">
        <f>N22/J22</f>
        <v>0.20270270270270271</v>
      </c>
      <c r="O23" s="18">
        <f>O22/J22</f>
        <v>0.12162162162162163</v>
      </c>
      <c r="P23" s="45" t="s">
        <v>369</v>
      </c>
    </row>
    <row r="24" spans="1:16" x14ac:dyDescent="0.15">
      <c r="A24" s="4" t="s">
        <v>28</v>
      </c>
      <c r="B24" s="5">
        <v>111</v>
      </c>
      <c r="C24" s="5">
        <v>6</v>
      </c>
      <c r="D24" s="5">
        <v>38</v>
      </c>
      <c r="E24" s="5">
        <v>31</v>
      </c>
      <c r="F24" s="5">
        <v>11</v>
      </c>
      <c r="G24" s="5">
        <v>20</v>
      </c>
      <c r="H24" s="3">
        <f>B24-SUM(C24:G24)</f>
        <v>5</v>
      </c>
      <c r="J24" s="4">
        <v>111</v>
      </c>
      <c r="K24" s="5">
        <v>4</v>
      </c>
      <c r="L24" s="5">
        <v>32</v>
      </c>
      <c r="M24" s="5">
        <v>37</v>
      </c>
      <c r="N24" s="5">
        <v>22</v>
      </c>
      <c r="O24" s="5">
        <v>11</v>
      </c>
      <c r="P24" s="3">
        <f>J24-SUM(K24:O24)</f>
        <v>5</v>
      </c>
    </row>
    <row r="25" spans="1:16" s="20" customFormat="1" x14ac:dyDescent="0.15">
      <c r="A25" s="21" t="s">
        <v>4</v>
      </c>
      <c r="B25" s="18"/>
      <c r="C25" s="18">
        <f>C24/B24</f>
        <v>5.4054054054054057E-2</v>
      </c>
      <c r="D25" s="18">
        <f>D24/B24</f>
        <v>0.34234234234234234</v>
      </c>
      <c r="E25" s="18">
        <f>E24/B24</f>
        <v>0.27927927927927926</v>
      </c>
      <c r="F25" s="18">
        <f>F24/B24</f>
        <v>9.90990990990991E-2</v>
      </c>
      <c r="G25" s="18">
        <f>G24/B24</f>
        <v>0.18018018018018017</v>
      </c>
      <c r="H25" s="19">
        <f>H24/B24</f>
        <v>4.5045045045045043E-2</v>
      </c>
      <c r="J25" s="21"/>
      <c r="K25" s="18">
        <f>K24/J24</f>
        <v>3.6036036036036036E-2</v>
      </c>
      <c r="L25" s="18">
        <f>L24/J24</f>
        <v>0.28828828828828829</v>
      </c>
      <c r="M25" s="18">
        <f>M24/J24</f>
        <v>0.33333333333333331</v>
      </c>
      <c r="N25" s="18">
        <f>N24/J24</f>
        <v>0.1981981981981982</v>
      </c>
      <c r="O25" s="18">
        <f>O24/J24</f>
        <v>9.90990990990991E-2</v>
      </c>
      <c r="P25" s="19">
        <f>P24/J24</f>
        <v>4.5045045045045043E-2</v>
      </c>
    </row>
    <row r="26" spans="1:16" x14ac:dyDescent="0.15">
      <c r="A26" s="4" t="s">
        <v>29</v>
      </c>
      <c r="B26" s="5">
        <v>55</v>
      </c>
      <c r="C26" s="5">
        <v>4</v>
      </c>
      <c r="D26" s="5">
        <v>11</v>
      </c>
      <c r="E26" s="5">
        <v>14</v>
      </c>
      <c r="F26" s="5">
        <v>15</v>
      </c>
      <c r="G26" s="5">
        <v>11</v>
      </c>
      <c r="H26" s="41" t="s">
        <v>369</v>
      </c>
      <c r="J26" s="4">
        <v>55</v>
      </c>
      <c r="K26" s="5">
        <v>1</v>
      </c>
      <c r="L26" s="5">
        <v>19</v>
      </c>
      <c r="M26" s="5">
        <v>15</v>
      </c>
      <c r="N26" s="5">
        <v>11</v>
      </c>
      <c r="O26" s="5">
        <v>9</v>
      </c>
      <c r="P26" s="41" t="s">
        <v>369</v>
      </c>
    </row>
    <row r="27" spans="1:16" s="20" customFormat="1" x14ac:dyDescent="0.15">
      <c r="A27" s="23" t="s">
        <v>4</v>
      </c>
      <c r="B27" s="24"/>
      <c r="C27" s="24">
        <f>C26/B26</f>
        <v>7.2727272727272724E-2</v>
      </c>
      <c r="D27" s="24">
        <f>D26/B26</f>
        <v>0.2</v>
      </c>
      <c r="E27" s="24">
        <f>E26/B26</f>
        <v>0.25454545454545452</v>
      </c>
      <c r="F27" s="24">
        <f>F26/B26</f>
        <v>0.27272727272727271</v>
      </c>
      <c r="G27" s="24">
        <f>G26/B26</f>
        <v>0.2</v>
      </c>
      <c r="H27" s="42" t="s">
        <v>369</v>
      </c>
      <c r="J27" s="23"/>
      <c r="K27" s="24">
        <f>K26/J26</f>
        <v>1.8181818181818181E-2</v>
      </c>
      <c r="L27" s="24">
        <f>L26/J26</f>
        <v>0.34545454545454546</v>
      </c>
      <c r="M27" s="24">
        <f>M26/J26</f>
        <v>0.27272727272727271</v>
      </c>
      <c r="N27" s="24">
        <f>N26/J26</f>
        <v>0.2</v>
      </c>
      <c r="O27" s="24">
        <f>O26/J26</f>
        <v>0.16363636363636364</v>
      </c>
      <c r="P27" s="42" t="s">
        <v>369</v>
      </c>
    </row>
    <row r="28" spans="1:16" x14ac:dyDescent="0.15">
      <c r="A28" s="1" t="s">
        <v>212</v>
      </c>
    </row>
    <row r="29" spans="1:16" x14ac:dyDescent="0.15">
      <c r="A29" s="9" t="s">
        <v>30</v>
      </c>
      <c r="B29" s="10">
        <v>411</v>
      </c>
      <c r="C29" s="10">
        <v>11</v>
      </c>
      <c r="D29" s="10">
        <v>134</v>
      </c>
      <c r="E29" s="10">
        <v>133</v>
      </c>
      <c r="F29" s="10">
        <v>67</v>
      </c>
      <c r="G29" s="10">
        <v>56</v>
      </c>
      <c r="H29" s="11">
        <f>B29-SUM(C29:G29)</f>
        <v>10</v>
      </c>
      <c r="J29" s="9">
        <v>411</v>
      </c>
      <c r="K29" s="10">
        <v>14</v>
      </c>
      <c r="L29" s="10">
        <v>114</v>
      </c>
      <c r="M29" s="10">
        <v>151</v>
      </c>
      <c r="N29" s="10">
        <v>88</v>
      </c>
      <c r="O29" s="10">
        <v>36</v>
      </c>
      <c r="P29" s="11">
        <f>J29-SUM(K29:O29)</f>
        <v>8</v>
      </c>
    </row>
    <row r="30" spans="1:16" s="20" customFormat="1" x14ac:dyDescent="0.15">
      <c r="A30" s="21" t="s">
        <v>31</v>
      </c>
      <c r="B30" s="18"/>
      <c r="C30" s="30">
        <f>C29/B29</f>
        <v>2.6763990267639901E-2</v>
      </c>
      <c r="D30" s="30">
        <f>D29/B29</f>
        <v>0.32603406326034062</v>
      </c>
      <c r="E30" s="30">
        <f>E29/B29</f>
        <v>0.32360097323600973</v>
      </c>
      <c r="F30" s="30">
        <f>F29/B29</f>
        <v>0.16301703163017031</v>
      </c>
      <c r="G30" s="30">
        <f>G29/B29</f>
        <v>0.13625304136253041</v>
      </c>
      <c r="H30" s="27">
        <f>H29/B29</f>
        <v>2.4330900243309004E-2</v>
      </c>
      <c r="J30" s="21"/>
      <c r="K30" s="30">
        <f>K29/J29</f>
        <v>3.4063260340632603E-2</v>
      </c>
      <c r="L30" s="30">
        <f>L29/J29</f>
        <v>0.27737226277372262</v>
      </c>
      <c r="M30" s="30">
        <f>M29/J29</f>
        <v>0.36739659367396593</v>
      </c>
      <c r="N30" s="30">
        <f>N29/J29</f>
        <v>0.21411192214111921</v>
      </c>
      <c r="O30" s="30">
        <f>O29/J29</f>
        <v>8.7591240875912413E-2</v>
      </c>
      <c r="P30" s="27">
        <f>P29/J29</f>
        <v>1.9464720194647202E-2</v>
      </c>
    </row>
    <row r="31" spans="1:16" x14ac:dyDescent="0.15">
      <c r="A31" s="4" t="s">
        <v>32</v>
      </c>
      <c r="B31" s="5">
        <v>196</v>
      </c>
      <c r="C31" s="5">
        <v>13</v>
      </c>
      <c r="D31" s="5">
        <v>63</v>
      </c>
      <c r="E31" s="5">
        <v>64</v>
      </c>
      <c r="F31" s="5">
        <v>34</v>
      </c>
      <c r="G31" s="5">
        <v>18</v>
      </c>
      <c r="H31" s="3">
        <f>B31-SUM(C31:G31)</f>
        <v>4</v>
      </c>
      <c r="J31" s="4">
        <v>196</v>
      </c>
      <c r="K31" s="5">
        <v>5</v>
      </c>
      <c r="L31" s="5">
        <v>65</v>
      </c>
      <c r="M31" s="5">
        <v>71</v>
      </c>
      <c r="N31" s="5">
        <v>44</v>
      </c>
      <c r="O31" s="5">
        <v>8</v>
      </c>
      <c r="P31" s="3">
        <f>J31-SUM(K31:O31)</f>
        <v>3</v>
      </c>
    </row>
    <row r="32" spans="1:16" s="20" customFormat="1" x14ac:dyDescent="0.15">
      <c r="A32" s="21" t="s">
        <v>33</v>
      </c>
      <c r="B32" s="18"/>
      <c r="C32" s="18">
        <f>C31/B31</f>
        <v>6.6326530612244902E-2</v>
      </c>
      <c r="D32" s="18">
        <f>D31/B31</f>
        <v>0.32142857142857145</v>
      </c>
      <c r="E32" s="18">
        <f>E31/B31</f>
        <v>0.32653061224489793</v>
      </c>
      <c r="F32" s="18">
        <f>F31/B31</f>
        <v>0.17346938775510204</v>
      </c>
      <c r="G32" s="18">
        <f>G31/B31</f>
        <v>9.1836734693877556E-2</v>
      </c>
      <c r="H32" s="19">
        <f>H31/B31</f>
        <v>2.0408163265306121E-2</v>
      </c>
      <c r="J32" s="21"/>
      <c r="K32" s="18">
        <f>K31/J31</f>
        <v>2.5510204081632654E-2</v>
      </c>
      <c r="L32" s="18">
        <f>L31/J31</f>
        <v>0.33163265306122447</v>
      </c>
      <c r="M32" s="18">
        <f>M31/J31</f>
        <v>0.36224489795918369</v>
      </c>
      <c r="N32" s="18">
        <f>N31/J31</f>
        <v>0.22448979591836735</v>
      </c>
      <c r="O32" s="18">
        <f>O31/J31</f>
        <v>4.0816326530612242E-2</v>
      </c>
      <c r="P32" s="19">
        <f>P31/J31</f>
        <v>1.5306122448979591E-2</v>
      </c>
    </row>
    <row r="33" spans="1:16" x14ac:dyDescent="0.15">
      <c r="A33" s="4" t="s">
        <v>34</v>
      </c>
      <c r="B33" s="5">
        <v>556</v>
      </c>
      <c r="C33" s="5">
        <v>20</v>
      </c>
      <c r="D33" s="5">
        <v>183</v>
      </c>
      <c r="E33" s="5">
        <v>156</v>
      </c>
      <c r="F33" s="5">
        <v>101</v>
      </c>
      <c r="G33" s="5">
        <v>80</v>
      </c>
      <c r="H33" s="3">
        <f>B33-SUM(C33:G33)</f>
        <v>16</v>
      </c>
      <c r="J33" s="4">
        <v>556</v>
      </c>
      <c r="K33" s="5">
        <v>7</v>
      </c>
      <c r="L33" s="5">
        <v>185</v>
      </c>
      <c r="M33" s="5">
        <v>190</v>
      </c>
      <c r="N33" s="5">
        <v>107</v>
      </c>
      <c r="O33" s="5">
        <v>52</v>
      </c>
      <c r="P33" s="3">
        <f>J33-SUM(K33:O33)</f>
        <v>15</v>
      </c>
    </row>
    <row r="34" spans="1:16" s="20" customFormat="1" x14ac:dyDescent="0.15">
      <c r="A34" s="23" t="s">
        <v>35</v>
      </c>
      <c r="B34" s="24"/>
      <c r="C34" s="24">
        <f>C33/B33</f>
        <v>3.5971223021582732E-2</v>
      </c>
      <c r="D34" s="24">
        <f>D33/B33</f>
        <v>0.32913669064748202</v>
      </c>
      <c r="E34" s="24">
        <f>E33/B33</f>
        <v>0.2805755395683453</v>
      </c>
      <c r="F34" s="24">
        <f>F33/B33</f>
        <v>0.18165467625899281</v>
      </c>
      <c r="G34" s="24">
        <f>G33/B33</f>
        <v>0.14388489208633093</v>
      </c>
      <c r="H34" s="25">
        <f>H33/B33</f>
        <v>2.8776978417266189E-2</v>
      </c>
      <c r="J34" s="23"/>
      <c r="K34" s="24">
        <f>K33/J33</f>
        <v>1.2589928057553957E-2</v>
      </c>
      <c r="L34" s="24">
        <f>L33/J33</f>
        <v>0.33273381294964027</v>
      </c>
      <c r="M34" s="24">
        <f>M33/J33</f>
        <v>0.34172661870503596</v>
      </c>
      <c r="N34" s="24">
        <f>N33/J33</f>
        <v>0.19244604316546762</v>
      </c>
      <c r="O34" s="24">
        <f>O33/J33</f>
        <v>9.3525179856115109E-2</v>
      </c>
      <c r="P34" s="25">
        <f>P33/J33</f>
        <v>2.6978417266187049E-2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34"/>
  <sheetViews>
    <sheetView view="pageBreakPreview" topLeftCell="A21"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162</v>
      </c>
      <c r="J2" s="1" t="s">
        <v>356</v>
      </c>
    </row>
    <row r="3" spans="1:16" x14ac:dyDescent="0.15">
      <c r="J3" s="1" t="s">
        <v>357</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22</v>
      </c>
      <c r="D6" s="5">
        <v>288</v>
      </c>
      <c r="E6" s="5">
        <v>352</v>
      </c>
      <c r="F6" s="5">
        <v>208</v>
      </c>
      <c r="G6" s="5">
        <v>269</v>
      </c>
      <c r="H6" s="3">
        <f>B6-SUM(C6:G6)</f>
        <v>31</v>
      </c>
      <c r="J6" s="4">
        <v>1170</v>
      </c>
      <c r="K6" s="5">
        <v>16</v>
      </c>
      <c r="L6" s="5">
        <v>247</v>
      </c>
      <c r="M6" s="5">
        <v>213</v>
      </c>
      <c r="N6" s="5">
        <v>86</v>
      </c>
      <c r="O6" s="5">
        <v>578</v>
      </c>
      <c r="P6" s="3">
        <f>J6-SUM(K6:O6)</f>
        <v>30</v>
      </c>
    </row>
    <row r="7" spans="1:16" s="20" customFormat="1" x14ac:dyDescent="0.15">
      <c r="A7" s="21" t="s">
        <v>4</v>
      </c>
      <c r="B7" s="18"/>
      <c r="C7" s="18">
        <f>C6/B6</f>
        <v>1.8803418803418803E-2</v>
      </c>
      <c r="D7" s="18">
        <f>D6/B6</f>
        <v>0.24615384615384617</v>
      </c>
      <c r="E7" s="18">
        <f>E6/B6</f>
        <v>0.30085470085470084</v>
      </c>
      <c r="F7" s="18">
        <f>F6/B6</f>
        <v>0.17777777777777778</v>
      </c>
      <c r="G7" s="18">
        <f>G6/B6</f>
        <v>0.2299145299145299</v>
      </c>
      <c r="H7" s="19">
        <f>H6/B6</f>
        <v>2.6495726495726495E-2</v>
      </c>
      <c r="J7" s="21"/>
      <c r="K7" s="18">
        <f>K6/J6</f>
        <v>1.3675213675213675E-2</v>
      </c>
      <c r="L7" s="18">
        <f>L6/J6</f>
        <v>0.21111111111111111</v>
      </c>
      <c r="M7" s="18">
        <f>M6/J6</f>
        <v>0.18205128205128204</v>
      </c>
      <c r="N7" s="18">
        <f>N6/J6</f>
        <v>7.3504273504273507E-2</v>
      </c>
      <c r="O7" s="18">
        <f>O6/J6</f>
        <v>0.49401709401709404</v>
      </c>
      <c r="P7" s="19">
        <f>P6/J6</f>
        <v>2.564102564102564E-2</v>
      </c>
    </row>
    <row r="8" spans="1:16" x14ac:dyDescent="0.15">
      <c r="A8" s="4" t="s">
        <v>20</v>
      </c>
      <c r="B8" s="5">
        <v>200</v>
      </c>
      <c r="C8" s="5">
        <v>1</v>
      </c>
      <c r="D8" s="5">
        <v>54</v>
      </c>
      <c r="E8" s="5">
        <v>58</v>
      </c>
      <c r="F8" s="5">
        <v>38</v>
      </c>
      <c r="G8" s="5">
        <v>42</v>
      </c>
      <c r="H8" s="3">
        <f>B8-SUM(C8:G8)</f>
        <v>7</v>
      </c>
      <c r="J8" s="4">
        <v>200</v>
      </c>
      <c r="K8" s="5">
        <v>2</v>
      </c>
      <c r="L8" s="5">
        <v>48</v>
      </c>
      <c r="M8" s="5">
        <v>35</v>
      </c>
      <c r="N8" s="5">
        <v>16</v>
      </c>
      <c r="O8" s="5">
        <v>92</v>
      </c>
      <c r="P8" s="3">
        <f>J8-SUM(K8:O8)</f>
        <v>7</v>
      </c>
    </row>
    <row r="9" spans="1:16" s="20" customFormat="1" x14ac:dyDescent="0.15">
      <c r="A9" s="21" t="s">
        <v>4</v>
      </c>
      <c r="B9" s="18"/>
      <c r="C9" s="18">
        <f>C8/B8</f>
        <v>5.0000000000000001E-3</v>
      </c>
      <c r="D9" s="18">
        <f>D8/B8</f>
        <v>0.27</v>
      </c>
      <c r="E9" s="18">
        <f>E8/B8</f>
        <v>0.28999999999999998</v>
      </c>
      <c r="F9" s="18">
        <f>F8/B8</f>
        <v>0.19</v>
      </c>
      <c r="G9" s="18">
        <f>G8/B8</f>
        <v>0.21</v>
      </c>
      <c r="H9" s="19">
        <f>H8/B8</f>
        <v>3.5000000000000003E-2</v>
      </c>
      <c r="J9" s="21"/>
      <c r="K9" s="18">
        <f>K8/J8</f>
        <v>0.01</v>
      </c>
      <c r="L9" s="18">
        <f>L8/J8</f>
        <v>0.24</v>
      </c>
      <c r="M9" s="18">
        <f>M8/J8</f>
        <v>0.17499999999999999</v>
      </c>
      <c r="N9" s="18">
        <f>N8/J8</f>
        <v>0.08</v>
      </c>
      <c r="O9" s="18">
        <f>O8/J8</f>
        <v>0.46</v>
      </c>
      <c r="P9" s="19">
        <f>P8/J8</f>
        <v>3.5000000000000003E-2</v>
      </c>
    </row>
    <row r="10" spans="1:16" x14ac:dyDescent="0.15">
      <c r="A10" s="4" t="s">
        <v>21</v>
      </c>
      <c r="B10" s="5">
        <v>208</v>
      </c>
      <c r="C10" s="5">
        <v>6</v>
      </c>
      <c r="D10" s="5">
        <v>54</v>
      </c>
      <c r="E10" s="5">
        <v>67</v>
      </c>
      <c r="F10" s="5">
        <v>28</v>
      </c>
      <c r="G10" s="5">
        <v>47</v>
      </c>
      <c r="H10" s="3">
        <f>B10-SUM(C10:G10)</f>
        <v>6</v>
      </c>
      <c r="J10" s="4">
        <v>208</v>
      </c>
      <c r="K10" s="5">
        <v>1</v>
      </c>
      <c r="L10" s="5">
        <v>50</v>
      </c>
      <c r="M10" s="5">
        <v>40</v>
      </c>
      <c r="N10" s="5">
        <v>11</v>
      </c>
      <c r="O10" s="5">
        <v>98</v>
      </c>
      <c r="P10" s="3">
        <f>J10-SUM(K10:O10)</f>
        <v>8</v>
      </c>
    </row>
    <row r="11" spans="1:16" s="20" customFormat="1" x14ac:dyDescent="0.15">
      <c r="A11" s="21" t="s">
        <v>4</v>
      </c>
      <c r="B11" s="18"/>
      <c r="C11" s="18">
        <f>C10/B10</f>
        <v>2.8846153846153848E-2</v>
      </c>
      <c r="D11" s="18">
        <f>D10/B10</f>
        <v>0.25961538461538464</v>
      </c>
      <c r="E11" s="18">
        <f>E10/B10</f>
        <v>0.32211538461538464</v>
      </c>
      <c r="F11" s="18">
        <f>F10/B10</f>
        <v>0.13461538461538461</v>
      </c>
      <c r="G11" s="18">
        <f>G10/B10</f>
        <v>0.22596153846153846</v>
      </c>
      <c r="H11" s="19">
        <f>H10/B10</f>
        <v>2.8846153846153848E-2</v>
      </c>
      <c r="J11" s="21"/>
      <c r="K11" s="18">
        <f>K10/J10</f>
        <v>4.807692307692308E-3</v>
      </c>
      <c r="L11" s="18">
        <f>L10/J10</f>
        <v>0.24038461538461539</v>
      </c>
      <c r="M11" s="18">
        <f>M10/J10</f>
        <v>0.19230769230769232</v>
      </c>
      <c r="N11" s="18">
        <f>N10/J10</f>
        <v>5.2884615384615384E-2</v>
      </c>
      <c r="O11" s="18">
        <f>O10/J10</f>
        <v>0.47115384615384615</v>
      </c>
      <c r="P11" s="19">
        <f>P10/J10</f>
        <v>3.8461538461538464E-2</v>
      </c>
    </row>
    <row r="12" spans="1:16" x14ac:dyDescent="0.15">
      <c r="A12" s="4" t="s">
        <v>22</v>
      </c>
      <c r="B12" s="5">
        <v>44</v>
      </c>
      <c r="C12" s="5">
        <v>1</v>
      </c>
      <c r="D12" s="5">
        <v>11</v>
      </c>
      <c r="E12" s="5">
        <v>16</v>
      </c>
      <c r="F12" s="5">
        <v>7</v>
      </c>
      <c r="G12" s="5">
        <v>9</v>
      </c>
      <c r="H12" s="41" t="s">
        <v>369</v>
      </c>
      <c r="J12" s="4">
        <v>44</v>
      </c>
      <c r="K12" s="5">
        <v>1</v>
      </c>
      <c r="L12" s="5">
        <v>11</v>
      </c>
      <c r="M12" s="5">
        <v>8</v>
      </c>
      <c r="N12" s="5">
        <v>2</v>
      </c>
      <c r="O12" s="5">
        <v>22</v>
      </c>
      <c r="P12" s="41" t="s">
        <v>369</v>
      </c>
    </row>
    <row r="13" spans="1:16" s="20" customFormat="1" x14ac:dyDescent="0.15">
      <c r="A13" s="21" t="s">
        <v>4</v>
      </c>
      <c r="B13" s="18"/>
      <c r="C13" s="18">
        <f>C12/B12</f>
        <v>2.2727272727272728E-2</v>
      </c>
      <c r="D13" s="18">
        <f>D12/B12</f>
        <v>0.25</v>
      </c>
      <c r="E13" s="18">
        <f>E12/B12</f>
        <v>0.36363636363636365</v>
      </c>
      <c r="F13" s="18">
        <f>F12/B12</f>
        <v>0.15909090909090909</v>
      </c>
      <c r="G13" s="18">
        <f>G12/B12</f>
        <v>0.20454545454545456</v>
      </c>
      <c r="H13" s="45" t="s">
        <v>369</v>
      </c>
      <c r="J13" s="21"/>
      <c r="K13" s="18">
        <f>K12/J12</f>
        <v>2.2727272727272728E-2</v>
      </c>
      <c r="L13" s="18">
        <f>L12/J12</f>
        <v>0.25</v>
      </c>
      <c r="M13" s="18">
        <f>M12/J12</f>
        <v>0.18181818181818182</v>
      </c>
      <c r="N13" s="18">
        <f>N12/J12</f>
        <v>4.5454545454545456E-2</v>
      </c>
      <c r="O13" s="18">
        <f>O12/J12</f>
        <v>0.5</v>
      </c>
      <c r="P13" s="45" t="s">
        <v>369</v>
      </c>
    </row>
    <row r="14" spans="1:16" x14ac:dyDescent="0.15">
      <c r="A14" s="4" t="s">
        <v>23</v>
      </c>
      <c r="B14" s="5">
        <v>172</v>
      </c>
      <c r="C14" s="5">
        <v>4</v>
      </c>
      <c r="D14" s="5">
        <v>48</v>
      </c>
      <c r="E14" s="5">
        <v>52</v>
      </c>
      <c r="F14" s="5">
        <v>26</v>
      </c>
      <c r="G14" s="5">
        <v>38</v>
      </c>
      <c r="H14" s="3">
        <f>B14-SUM(C14:G14)</f>
        <v>4</v>
      </c>
      <c r="J14" s="4">
        <v>172</v>
      </c>
      <c r="K14" s="5">
        <v>3</v>
      </c>
      <c r="L14" s="5">
        <v>38</v>
      </c>
      <c r="M14" s="5">
        <v>28</v>
      </c>
      <c r="N14" s="5">
        <v>8</v>
      </c>
      <c r="O14" s="5">
        <v>91</v>
      </c>
      <c r="P14" s="3">
        <f>J14-SUM(K14:O14)</f>
        <v>4</v>
      </c>
    </row>
    <row r="15" spans="1:16" s="20" customFormat="1" x14ac:dyDescent="0.15">
      <c r="A15" s="21" t="s">
        <v>4</v>
      </c>
      <c r="B15" s="18"/>
      <c r="C15" s="18">
        <f>C14/B14</f>
        <v>2.3255813953488372E-2</v>
      </c>
      <c r="D15" s="18">
        <f>D14/B14</f>
        <v>0.27906976744186046</v>
      </c>
      <c r="E15" s="18">
        <f>E14/B14</f>
        <v>0.30232558139534882</v>
      </c>
      <c r="F15" s="18">
        <f>F14/B14</f>
        <v>0.15116279069767441</v>
      </c>
      <c r="G15" s="18">
        <f>G14/B14</f>
        <v>0.22093023255813954</v>
      </c>
      <c r="H15" s="19">
        <f>H14/B14</f>
        <v>2.3255813953488372E-2</v>
      </c>
      <c r="J15" s="21"/>
      <c r="K15" s="18">
        <f>K14/J14</f>
        <v>1.7441860465116279E-2</v>
      </c>
      <c r="L15" s="18">
        <f>L14/J14</f>
        <v>0.22093023255813954</v>
      </c>
      <c r="M15" s="18">
        <f>M14/J14</f>
        <v>0.16279069767441862</v>
      </c>
      <c r="N15" s="18">
        <f>N14/J14</f>
        <v>4.6511627906976744E-2</v>
      </c>
      <c r="O15" s="18">
        <f>O14/J14</f>
        <v>0.52906976744186052</v>
      </c>
      <c r="P15" s="19">
        <f>P14/J14</f>
        <v>2.3255813953488372E-2</v>
      </c>
    </row>
    <row r="16" spans="1:16" x14ac:dyDescent="0.15">
      <c r="A16" s="4" t="s">
        <v>24</v>
      </c>
      <c r="B16" s="5">
        <v>42</v>
      </c>
      <c r="C16" s="36" t="s">
        <v>369</v>
      </c>
      <c r="D16" s="5">
        <v>10</v>
      </c>
      <c r="E16" s="5">
        <v>11</v>
      </c>
      <c r="F16" s="5">
        <v>12</v>
      </c>
      <c r="G16" s="5">
        <v>5</v>
      </c>
      <c r="H16" s="3">
        <f>B16-SUM(C16:G16)</f>
        <v>4</v>
      </c>
      <c r="J16" s="4">
        <v>42</v>
      </c>
      <c r="K16" s="36" t="s">
        <v>369</v>
      </c>
      <c r="L16" s="5">
        <v>7</v>
      </c>
      <c r="M16" s="5">
        <v>11</v>
      </c>
      <c r="N16" s="5">
        <v>5</v>
      </c>
      <c r="O16" s="5">
        <v>15</v>
      </c>
      <c r="P16" s="3">
        <f>J16-SUM(K16:O16)</f>
        <v>4</v>
      </c>
    </row>
    <row r="17" spans="1:16" s="20" customFormat="1" x14ac:dyDescent="0.15">
      <c r="A17" s="21" t="s">
        <v>4</v>
      </c>
      <c r="B17" s="18"/>
      <c r="C17" s="37" t="s">
        <v>369</v>
      </c>
      <c r="D17" s="18">
        <f>D16/B16</f>
        <v>0.23809523809523808</v>
      </c>
      <c r="E17" s="18">
        <f>E16/B16</f>
        <v>0.26190476190476192</v>
      </c>
      <c r="F17" s="18">
        <f>F16/B16</f>
        <v>0.2857142857142857</v>
      </c>
      <c r="G17" s="18">
        <f>G16/B16</f>
        <v>0.11904761904761904</v>
      </c>
      <c r="H17" s="19">
        <f>H16/B16</f>
        <v>9.5238095238095233E-2</v>
      </c>
      <c r="J17" s="21"/>
      <c r="K17" s="37" t="s">
        <v>369</v>
      </c>
      <c r="L17" s="18">
        <f>L16/J16</f>
        <v>0.16666666666666666</v>
      </c>
      <c r="M17" s="18">
        <f>M16/J16</f>
        <v>0.26190476190476192</v>
      </c>
      <c r="N17" s="18">
        <f>N16/J16</f>
        <v>0.11904761904761904</v>
      </c>
      <c r="O17" s="18">
        <f>O16/J16</f>
        <v>0.35714285714285715</v>
      </c>
      <c r="P17" s="19">
        <f>P16/J16</f>
        <v>9.5238095238095233E-2</v>
      </c>
    </row>
    <row r="18" spans="1:16" x14ac:dyDescent="0.15">
      <c r="A18" s="4" t="s">
        <v>25</v>
      </c>
      <c r="B18" s="5">
        <v>147</v>
      </c>
      <c r="C18" s="5">
        <v>2</v>
      </c>
      <c r="D18" s="5">
        <v>34</v>
      </c>
      <c r="E18" s="5">
        <v>45</v>
      </c>
      <c r="F18" s="5">
        <v>32</v>
      </c>
      <c r="G18" s="5">
        <v>33</v>
      </c>
      <c r="H18" s="3">
        <f>B18-SUM(C18:G18)</f>
        <v>1</v>
      </c>
      <c r="J18" s="4">
        <v>147</v>
      </c>
      <c r="K18" s="5">
        <v>5</v>
      </c>
      <c r="L18" s="5">
        <v>30</v>
      </c>
      <c r="M18" s="5">
        <v>27</v>
      </c>
      <c r="N18" s="5">
        <v>14</v>
      </c>
      <c r="O18" s="5">
        <v>70</v>
      </c>
      <c r="P18" s="3">
        <f>J18-SUM(K18:O18)</f>
        <v>1</v>
      </c>
    </row>
    <row r="19" spans="1:16" s="20" customFormat="1" x14ac:dyDescent="0.15">
      <c r="A19" s="21" t="s">
        <v>4</v>
      </c>
      <c r="B19" s="18"/>
      <c r="C19" s="18">
        <f>C18/B18</f>
        <v>1.3605442176870748E-2</v>
      </c>
      <c r="D19" s="18">
        <f>D18/B18</f>
        <v>0.23129251700680273</v>
      </c>
      <c r="E19" s="18">
        <f>E18/B18</f>
        <v>0.30612244897959184</v>
      </c>
      <c r="F19" s="18">
        <f>F18/B18</f>
        <v>0.21768707482993196</v>
      </c>
      <c r="G19" s="18">
        <f>G18/B18</f>
        <v>0.22448979591836735</v>
      </c>
      <c r="H19" s="19">
        <f>H18/B18</f>
        <v>6.8027210884353739E-3</v>
      </c>
      <c r="J19" s="21"/>
      <c r="K19" s="18">
        <f>K18/J18</f>
        <v>3.4013605442176874E-2</v>
      </c>
      <c r="L19" s="18">
        <f>L18/J18</f>
        <v>0.20408163265306123</v>
      </c>
      <c r="M19" s="18">
        <f>M18/J18</f>
        <v>0.18367346938775511</v>
      </c>
      <c r="N19" s="18">
        <f>N18/J18</f>
        <v>9.5238095238095233E-2</v>
      </c>
      <c r="O19" s="18">
        <f>O18/J18</f>
        <v>0.47619047619047616</v>
      </c>
      <c r="P19" s="19">
        <f>P18/J18</f>
        <v>6.8027210884353739E-3</v>
      </c>
    </row>
    <row r="20" spans="1:16" x14ac:dyDescent="0.15">
      <c r="A20" s="4" t="s">
        <v>26</v>
      </c>
      <c r="B20" s="5">
        <v>103</v>
      </c>
      <c r="C20" s="5">
        <v>3</v>
      </c>
      <c r="D20" s="5">
        <v>25</v>
      </c>
      <c r="E20" s="5">
        <v>31</v>
      </c>
      <c r="F20" s="5">
        <v>18</v>
      </c>
      <c r="G20" s="5">
        <v>24</v>
      </c>
      <c r="H20" s="3">
        <f>B20-SUM(C20:G20)</f>
        <v>2</v>
      </c>
      <c r="J20" s="4">
        <v>103</v>
      </c>
      <c r="K20" s="5">
        <v>2</v>
      </c>
      <c r="L20" s="5">
        <v>17</v>
      </c>
      <c r="M20" s="5">
        <v>24</v>
      </c>
      <c r="N20" s="5">
        <v>8</v>
      </c>
      <c r="O20" s="5">
        <v>52</v>
      </c>
      <c r="P20" s="41" t="s">
        <v>369</v>
      </c>
    </row>
    <row r="21" spans="1:16" s="20" customFormat="1" x14ac:dyDescent="0.15">
      <c r="A21" s="21" t="s">
        <v>4</v>
      </c>
      <c r="B21" s="18"/>
      <c r="C21" s="18">
        <f>C20/B20</f>
        <v>2.9126213592233011E-2</v>
      </c>
      <c r="D21" s="18">
        <f>D20/B20</f>
        <v>0.24271844660194175</v>
      </c>
      <c r="E21" s="18">
        <f>E20/B20</f>
        <v>0.30097087378640774</v>
      </c>
      <c r="F21" s="18">
        <f>F20/B20</f>
        <v>0.17475728155339806</v>
      </c>
      <c r="G21" s="18">
        <f>G20/B20</f>
        <v>0.23300970873786409</v>
      </c>
      <c r="H21" s="19">
        <f>H20/B20</f>
        <v>1.9417475728155338E-2</v>
      </c>
      <c r="J21" s="21"/>
      <c r="K21" s="18">
        <f>K20/J20</f>
        <v>1.9417475728155338E-2</v>
      </c>
      <c r="L21" s="18">
        <f>L20/J20</f>
        <v>0.1650485436893204</v>
      </c>
      <c r="M21" s="18">
        <f>M20/J20</f>
        <v>0.23300970873786409</v>
      </c>
      <c r="N21" s="18">
        <f>N20/J20</f>
        <v>7.7669902912621352E-2</v>
      </c>
      <c r="O21" s="18">
        <f>O20/J20</f>
        <v>0.50485436893203883</v>
      </c>
      <c r="P21" s="45" t="s">
        <v>369</v>
      </c>
    </row>
    <row r="22" spans="1:16" x14ac:dyDescent="0.15">
      <c r="A22" s="4" t="s">
        <v>27</v>
      </c>
      <c r="B22" s="5">
        <v>74</v>
      </c>
      <c r="C22" s="36" t="s">
        <v>369</v>
      </c>
      <c r="D22" s="5">
        <v>15</v>
      </c>
      <c r="E22" s="5">
        <v>24</v>
      </c>
      <c r="F22" s="5">
        <v>12</v>
      </c>
      <c r="G22" s="5">
        <v>22</v>
      </c>
      <c r="H22" s="3">
        <f>B22-SUM(C22:G22)</f>
        <v>1</v>
      </c>
      <c r="J22" s="4">
        <v>74</v>
      </c>
      <c r="K22" s="36" t="s">
        <v>369</v>
      </c>
      <c r="L22" s="5">
        <v>14</v>
      </c>
      <c r="M22" s="5">
        <v>13</v>
      </c>
      <c r="N22" s="5">
        <v>6</v>
      </c>
      <c r="O22" s="5">
        <v>41</v>
      </c>
      <c r="P22" s="41" t="s">
        <v>369</v>
      </c>
    </row>
    <row r="23" spans="1:16" s="20" customFormat="1" x14ac:dyDescent="0.15">
      <c r="A23" s="21" t="s">
        <v>4</v>
      </c>
      <c r="B23" s="18"/>
      <c r="C23" s="37" t="s">
        <v>369</v>
      </c>
      <c r="D23" s="18">
        <f>D22/B22</f>
        <v>0.20270270270270271</v>
      </c>
      <c r="E23" s="18">
        <f>E22/B22</f>
        <v>0.32432432432432434</v>
      </c>
      <c r="F23" s="18">
        <f>F22/B22</f>
        <v>0.16216216216216217</v>
      </c>
      <c r="G23" s="18">
        <f>G22/B22</f>
        <v>0.29729729729729731</v>
      </c>
      <c r="H23" s="19">
        <f>H22/B22</f>
        <v>1.3513513513513514E-2</v>
      </c>
      <c r="J23" s="21"/>
      <c r="K23" s="37" t="s">
        <v>369</v>
      </c>
      <c r="L23" s="18">
        <f>L22/J22</f>
        <v>0.1891891891891892</v>
      </c>
      <c r="M23" s="18">
        <f>M22/J22</f>
        <v>0.17567567567567569</v>
      </c>
      <c r="N23" s="18">
        <f>N22/J22</f>
        <v>8.1081081081081086E-2</v>
      </c>
      <c r="O23" s="18">
        <f>O22/J22</f>
        <v>0.55405405405405406</v>
      </c>
      <c r="P23" s="45" t="s">
        <v>369</v>
      </c>
    </row>
    <row r="24" spans="1:16" x14ac:dyDescent="0.15">
      <c r="A24" s="4" t="s">
        <v>28</v>
      </c>
      <c r="B24" s="5">
        <v>111</v>
      </c>
      <c r="C24" s="5">
        <v>3</v>
      </c>
      <c r="D24" s="5">
        <v>23</v>
      </c>
      <c r="E24" s="5">
        <v>32</v>
      </c>
      <c r="F24" s="5">
        <v>21</v>
      </c>
      <c r="G24" s="5">
        <v>27</v>
      </c>
      <c r="H24" s="3">
        <f>B24-SUM(C24:G24)</f>
        <v>5</v>
      </c>
      <c r="J24" s="4">
        <v>111</v>
      </c>
      <c r="K24" s="5">
        <v>1</v>
      </c>
      <c r="L24" s="5">
        <v>22</v>
      </c>
      <c r="M24" s="5">
        <v>22</v>
      </c>
      <c r="N24" s="5">
        <v>10</v>
      </c>
      <c r="O24" s="5">
        <v>51</v>
      </c>
      <c r="P24" s="3">
        <f>J24-SUM(K24:O24)</f>
        <v>5</v>
      </c>
    </row>
    <row r="25" spans="1:16" s="20" customFormat="1" x14ac:dyDescent="0.15">
      <c r="A25" s="21" t="s">
        <v>4</v>
      </c>
      <c r="B25" s="18"/>
      <c r="C25" s="18">
        <f>C24/B24</f>
        <v>2.7027027027027029E-2</v>
      </c>
      <c r="D25" s="18">
        <f>D24/B24</f>
        <v>0.2072072072072072</v>
      </c>
      <c r="E25" s="18">
        <f>E24/B24</f>
        <v>0.28828828828828829</v>
      </c>
      <c r="F25" s="18">
        <f>F24/B24</f>
        <v>0.1891891891891892</v>
      </c>
      <c r="G25" s="18">
        <f>G24/B24</f>
        <v>0.24324324324324326</v>
      </c>
      <c r="H25" s="19">
        <f>H24/B24</f>
        <v>4.5045045045045043E-2</v>
      </c>
      <c r="J25" s="21"/>
      <c r="K25" s="18">
        <f>K24/J24</f>
        <v>9.0090090090090089E-3</v>
      </c>
      <c r="L25" s="18">
        <f>L24/J24</f>
        <v>0.1981981981981982</v>
      </c>
      <c r="M25" s="18">
        <f>M24/J24</f>
        <v>0.1981981981981982</v>
      </c>
      <c r="N25" s="18">
        <f>N24/J24</f>
        <v>9.0090090090090086E-2</v>
      </c>
      <c r="O25" s="18">
        <f>O24/J24</f>
        <v>0.45945945945945948</v>
      </c>
      <c r="P25" s="19">
        <f>P24/J24</f>
        <v>4.5045045045045043E-2</v>
      </c>
    </row>
    <row r="26" spans="1:16" x14ac:dyDescent="0.15">
      <c r="A26" s="4" t="s">
        <v>29</v>
      </c>
      <c r="B26" s="5">
        <v>55</v>
      </c>
      <c r="C26" s="5">
        <v>2</v>
      </c>
      <c r="D26" s="5">
        <v>12</v>
      </c>
      <c r="E26" s="5">
        <v>12</v>
      </c>
      <c r="F26" s="5">
        <v>11</v>
      </c>
      <c r="G26" s="5">
        <v>18</v>
      </c>
      <c r="H26" s="41" t="s">
        <v>369</v>
      </c>
      <c r="J26" s="4">
        <v>55</v>
      </c>
      <c r="K26" s="5">
        <v>1</v>
      </c>
      <c r="L26" s="5">
        <v>9</v>
      </c>
      <c r="M26" s="5">
        <v>3</v>
      </c>
      <c r="N26" s="5">
        <v>5</v>
      </c>
      <c r="O26" s="5">
        <v>37</v>
      </c>
      <c r="P26" s="41" t="s">
        <v>369</v>
      </c>
    </row>
    <row r="27" spans="1:16" s="20" customFormat="1" x14ac:dyDescent="0.15">
      <c r="A27" s="23" t="s">
        <v>4</v>
      </c>
      <c r="B27" s="24"/>
      <c r="C27" s="24">
        <f>C26/B26</f>
        <v>3.6363636363636362E-2</v>
      </c>
      <c r="D27" s="24">
        <f>D26/B26</f>
        <v>0.21818181818181817</v>
      </c>
      <c r="E27" s="24">
        <f>E26/B26</f>
        <v>0.21818181818181817</v>
      </c>
      <c r="F27" s="24">
        <f>F26/B26</f>
        <v>0.2</v>
      </c>
      <c r="G27" s="24">
        <f>G26/B26</f>
        <v>0.32727272727272727</v>
      </c>
      <c r="H27" s="42" t="s">
        <v>369</v>
      </c>
      <c r="J27" s="23"/>
      <c r="K27" s="24">
        <f>K26/J26</f>
        <v>1.8181818181818181E-2</v>
      </c>
      <c r="L27" s="24">
        <f>L26/J26</f>
        <v>0.16363636363636364</v>
      </c>
      <c r="M27" s="24">
        <f>M26/J26</f>
        <v>5.4545454545454543E-2</v>
      </c>
      <c r="N27" s="24">
        <f>N26/J26</f>
        <v>9.0909090909090912E-2</v>
      </c>
      <c r="O27" s="24">
        <f>O26/J26</f>
        <v>0.67272727272727273</v>
      </c>
      <c r="P27" s="42" t="s">
        <v>369</v>
      </c>
    </row>
    <row r="28" spans="1:16" x14ac:dyDescent="0.15">
      <c r="A28" s="1" t="s">
        <v>212</v>
      </c>
    </row>
    <row r="29" spans="1:16" x14ac:dyDescent="0.15">
      <c r="A29" s="9" t="s">
        <v>30</v>
      </c>
      <c r="B29" s="10">
        <v>411</v>
      </c>
      <c r="C29" s="10">
        <v>9</v>
      </c>
      <c r="D29" s="10">
        <v>102</v>
      </c>
      <c r="E29" s="10">
        <v>121</v>
      </c>
      <c r="F29" s="10">
        <v>85</v>
      </c>
      <c r="G29" s="10">
        <v>87</v>
      </c>
      <c r="H29" s="11">
        <f>B29-SUM(C29:G29)</f>
        <v>7</v>
      </c>
      <c r="J29" s="9">
        <v>411</v>
      </c>
      <c r="K29" s="10">
        <v>6</v>
      </c>
      <c r="L29" s="10">
        <v>87</v>
      </c>
      <c r="M29" s="10">
        <v>82</v>
      </c>
      <c r="N29" s="10">
        <v>28</v>
      </c>
      <c r="O29" s="10">
        <v>200</v>
      </c>
      <c r="P29" s="11">
        <f>J29-SUM(K29:O29)</f>
        <v>8</v>
      </c>
    </row>
    <row r="30" spans="1:16" s="20" customFormat="1" x14ac:dyDescent="0.15">
      <c r="A30" s="21" t="s">
        <v>31</v>
      </c>
      <c r="B30" s="18"/>
      <c r="C30" s="30">
        <f>C29/B29</f>
        <v>2.1897810218978103E-2</v>
      </c>
      <c r="D30" s="30">
        <f>D29/B29</f>
        <v>0.24817518248175183</v>
      </c>
      <c r="E30" s="30">
        <f>E29/B29</f>
        <v>0.2944038929440389</v>
      </c>
      <c r="F30" s="30">
        <f>F29/B29</f>
        <v>0.20681265206812652</v>
      </c>
      <c r="G30" s="30">
        <f>G29/B29</f>
        <v>0.21167883211678831</v>
      </c>
      <c r="H30" s="27">
        <f>H29/B29</f>
        <v>1.7031630170316302E-2</v>
      </c>
      <c r="J30" s="21"/>
      <c r="K30" s="30">
        <f>K29/J29</f>
        <v>1.4598540145985401E-2</v>
      </c>
      <c r="L30" s="30">
        <f>L29/J29</f>
        <v>0.21167883211678831</v>
      </c>
      <c r="M30" s="30">
        <f>M29/J29</f>
        <v>0.19951338199513383</v>
      </c>
      <c r="N30" s="30">
        <f>N29/J29</f>
        <v>6.8126520681265207E-2</v>
      </c>
      <c r="O30" s="30">
        <f>O29/J29</f>
        <v>0.48661800486618007</v>
      </c>
      <c r="P30" s="27">
        <f>P29/J29</f>
        <v>1.9464720194647202E-2</v>
      </c>
    </row>
    <row r="31" spans="1:16" x14ac:dyDescent="0.15">
      <c r="A31" s="4" t="s">
        <v>32</v>
      </c>
      <c r="B31" s="5">
        <v>196</v>
      </c>
      <c r="C31" s="5">
        <v>5</v>
      </c>
      <c r="D31" s="5">
        <v>50</v>
      </c>
      <c r="E31" s="5">
        <v>61</v>
      </c>
      <c r="F31" s="5">
        <v>38</v>
      </c>
      <c r="G31" s="5">
        <v>38</v>
      </c>
      <c r="H31" s="3">
        <f>B31-SUM(C31:G31)</f>
        <v>4</v>
      </c>
      <c r="J31" s="4">
        <v>196</v>
      </c>
      <c r="K31" s="5">
        <v>3</v>
      </c>
      <c r="L31" s="5">
        <v>41</v>
      </c>
      <c r="M31" s="5">
        <v>50</v>
      </c>
      <c r="N31" s="5">
        <v>19</v>
      </c>
      <c r="O31" s="5">
        <v>79</v>
      </c>
      <c r="P31" s="3">
        <f>J31-SUM(K31:O31)</f>
        <v>4</v>
      </c>
    </row>
    <row r="32" spans="1:16" s="20" customFormat="1" x14ac:dyDescent="0.15">
      <c r="A32" s="21" t="s">
        <v>33</v>
      </c>
      <c r="B32" s="18"/>
      <c r="C32" s="18">
        <f>C31/B31</f>
        <v>2.5510204081632654E-2</v>
      </c>
      <c r="D32" s="18">
        <f>D31/B31</f>
        <v>0.25510204081632654</v>
      </c>
      <c r="E32" s="18">
        <f>E31/B31</f>
        <v>0.31122448979591838</v>
      </c>
      <c r="F32" s="18">
        <f>F31/B31</f>
        <v>0.19387755102040816</v>
      </c>
      <c r="G32" s="18">
        <f>G31/B31</f>
        <v>0.19387755102040816</v>
      </c>
      <c r="H32" s="19">
        <f>H31/B31</f>
        <v>2.0408163265306121E-2</v>
      </c>
      <c r="J32" s="21"/>
      <c r="K32" s="18">
        <f>K31/J31</f>
        <v>1.5306122448979591E-2</v>
      </c>
      <c r="L32" s="18">
        <f>L31/J31</f>
        <v>0.20918367346938777</v>
      </c>
      <c r="M32" s="18">
        <f>M31/J31</f>
        <v>0.25510204081632654</v>
      </c>
      <c r="N32" s="18">
        <f>N31/J31</f>
        <v>9.6938775510204078E-2</v>
      </c>
      <c r="O32" s="18">
        <f>O31/J31</f>
        <v>0.40306122448979592</v>
      </c>
      <c r="P32" s="19">
        <f>P31/J31</f>
        <v>2.0408163265306121E-2</v>
      </c>
    </row>
    <row r="33" spans="1:16" x14ac:dyDescent="0.15">
      <c r="A33" s="4" t="s">
        <v>34</v>
      </c>
      <c r="B33" s="5">
        <v>556</v>
      </c>
      <c r="C33" s="5">
        <v>8</v>
      </c>
      <c r="D33" s="5">
        <v>136</v>
      </c>
      <c r="E33" s="5">
        <v>168</v>
      </c>
      <c r="F33" s="5">
        <v>83</v>
      </c>
      <c r="G33" s="5">
        <v>142</v>
      </c>
      <c r="H33" s="3">
        <f>B33-SUM(C33:G33)</f>
        <v>19</v>
      </c>
      <c r="J33" s="4">
        <v>556</v>
      </c>
      <c r="K33" s="5">
        <v>7</v>
      </c>
      <c r="L33" s="5">
        <v>119</v>
      </c>
      <c r="M33" s="5">
        <v>80</v>
      </c>
      <c r="N33" s="5">
        <v>39</v>
      </c>
      <c r="O33" s="5">
        <v>294</v>
      </c>
      <c r="P33" s="3">
        <f>J33-SUM(K33:O33)</f>
        <v>17</v>
      </c>
    </row>
    <row r="34" spans="1:16" s="20" customFormat="1" x14ac:dyDescent="0.15">
      <c r="A34" s="23" t="s">
        <v>35</v>
      </c>
      <c r="B34" s="24"/>
      <c r="C34" s="24">
        <f>C33/B33</f>
        <v>1.4388489208633094E-2</v>
      </c>
      <c r="D34" s="24">
        <f>D33/B33</f>
        <v>0.2446043165467626</v>
      </c>
      <c r="E34" s="24">
        <f>E33/B33</f>
        <v>0.30215827338129497</v>
      </c>
      <c r="F34" s="24">
        <f>F33/B33</f>
        <v>0.14928057553956833</v>
      </c>
      <c r="G34" s="24">
        <f>G33/B33</f>
        <v>0.25539568345323743</v>
      </c>
      <c r="H34" s="25">
        <f>H33/B33</f>
        <v>3.41726618705036E-2</v>
      </c>
      <c r="J34" s="23"/>
      <c r="K34" s="24">
        <f>K33/J33</f>
        <v>1.2589928057553957E-2</v>
      </c>
      <c r="L34" s="24">
        <f>L33/J33</f>
        <v>0.21402877697841727</v>
      </c>
      <c r="M34" s="24">
        <f>M33/J33</f>
        <v>0.14388489208633093</v>
      </c>
      <c r="N34" s="24">
        <f>N33/J33</f>
        <v>7.0143884892086325E-2</v>
      </c>
      <c r="O34" s="24">
        <f>O33/J33</f>
        <v>0.52877697841726623</v>
      </c>
      <c r="P34" s="25">
        <f>P33/J33</f>
        <v>3.0575539568345324E-2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2"/>
  <sheetViews>
    <sheetView view="pageBreakPreview" topLeftCell="A10" zoomScale="60" zoomScaleNormal="100" workbookViewId="0">
      <selection activeCell="U5" sqref="U5"/>
    </sheetView>
  </sheetViews>
  <sheetFormatPr defaultColWidth="6.125" defaultRowHeight="11.25" x14ac:dyDescent="0.15"/>
  <cols>
    <col min="1" max="1" width="23.375" style="1" customWidth="1"/>
    <col min="2" max="4" width="5" style="1" customWidth="1"/>
    <col min="5" max="5" width="6.375" style="1" customWidth="1"/>
    <col min="6" max="32" width="5" style="1" customWidth="1"/>
    <col min="33" max="16384" width="6.125" style="1"/>
  </cols>
  <sheetData>
    <row r="1" spans="1:15" x14ac:dyDescent="0.15">
      <c r="A1" s="1" t="s">
        <v>50</v>
      </c>
      <c r="L1" s="1" t="s">
        <v>51</v>
      </c>
    </row>
    <row r="2" spans="1:15" x14ac:dyDescent="0.15">
      <c r="A2" s="1" t="s">
        <v>3</v>
      </c>
    </row>
    <row r="3" spans="1:15" s="2" customFormat="1" ht="127.5" customHeight="1" x14ac:dyDescent="0.15">
      <c r="A3" s="6" t="s">
        <v>4</v>
      </c>
      <c r="B3" s="7" t="s">
        <v>5</v>
      </c>
      <c r="C3" s="7" t="s">
        <v>52</v>
      </c>
      <c r="D3" s="7" t="s">
        <v>53</v>
      </c>
      <c r="E3" s="7" t="s">
        <v>54</v>
      </c>
      <c r="F3" s="7" t="s">
        <v>55</v>
      </c>
      <c r="G3" s="7" t="s">
        <v>56</v>
      </c>
      <c r="H3" s="7" t="s">
        <v>57</v>
      </c>
      <c r="I3" s="7" t="s">
        <v>8</v>
      </c>
      <c r="J3" s="8" t="s">
        <v>9</v>
      </c>
      <c r="L3" s="6" t="s">
        <v>5</v>
      </c>
      <c r="M3" s="7" t="s">
        <v>58</v>
      </c>
      <c r="N3" s="7" t="s">
        <v>59</v>
      </c>
      <c r="O3" s="8" t="s">
        <v>9</v>
      </c>
    </row>
    <row r="4" spans="1:15" x14ac:dyDescent="0.15">
      <c r="A4" s="4" t="s">
        <v>19</v>
      </c>
      <c r="B4" s="5">
        <v>1170</v>
      </c>
      <c r="C4" s="5">
        <v>438</v>
      </c>
      <c r="D4" s="5">
        <v>242</v>
      </c>
      <c r="E4" s="5">
        <v>85</v>
      </c>
      <c r="F4" s="5">
        <v>125</v>
      </c>
      <c r="G4" s="5">
        <v>34</v>
      </c>
      <c r="H4" s="5">
        <v>214</v>
      </c>
      <c r="I4" s="5">
        <v>22</v>
      </c>
      <c r="J4" s="3">
        <f>B4-SUM(C4:I4)</f>
        <v>10</v>
      </c>
      <c r="L4" s="4">
        <v>1170</v>
      </c>
      <c r="M4" s="5">
        <f>C4+D4+E4+G4+I4</f>
        <v>821</v>
      </c>
      <c r="N4" s="5">
        <f>F4+H4</f>
        <v>339</v>
      </c>
      <c r="O4" s="3">
        <f>L4-M4-N4</f>
        <v>10</v>
      </c>
    </row>
    <row r="5" spans="1:15" s="20" customFormat="1" x14ac:dyDescent="0.15">
      <c r="A5" s="21" t="s">
        <v>4</v>
      </c>
      <c r="B5" s="18"/>
      <c r="C5" s="18">
        <f>C4/B4</f>
        <v>0.37435897435897436</v>
      </c>
      <c r="D5" s="18">
        <f>D4/B4</f>
        <v>0.20683760683760682</v>
      </c>
      <c r="E5" s="18">
        <f>E4/B4</f>
        <v>7.2649572649572655E-2</v>
      </c>
      <c r="F5" s="18">
        <f>F4/B4</f>
        <v>0.10683760683760683</v>
      </c>
      <c r="G5" s="18">
        <f>G4/B4</f>
        <v>2.9059829059829061E-2</v>
      </c>
      <c r="H5" s="18">
        <f>H4/B4</f>
        <v>0.18290598290598289</v>
      </c>
      <c r="I5" s="18">
        <f>I4/B4</f>
        <v>1.8803418803418803E-2</v>
      </c>
      <c r="J5" s="19">
        <f>J4/B4</f>
        <v>8.5470085470085479E-3</v>
      </c>
      <c r="L5" s="21"/>
      <c r="M5" s="18">
        <f>M4/L4</f>
        <v>0.70170940170940166</v>
      </c>
      <c r="N5" s="18">
        <f>N4/L4</f>
        <v>0.28974358974358977</v>
      </c>
      <c r="O5" s="19">
        <f>O4/L4</f>
        <v>8.5470085470085479E-3</v>
      </c>
    </row>
    <row r="6" spans="1:15" x14ac:dyDescent="0.15">
      <c r="A6" s="4" t="s">
        <v>20</v>
      </c>
      <c r="B6" s="5">
        <v>200</v>
      </c>
      <c r="C6" s="5">
        <v>76</v>
      </c>
      <c r="D6" s="5">
        <v>37</v>
      </c>
      <c r="E6" s="5">
        <v>15</v>
      </c>
      <c r="F6" s="5">
        <v>30</v>
      </c>
      <c r="G6" s="5">
        <v>7</v>
      </c>
      <c r="H6" s="5">
        <v>30</v>
      </c>
      <c r="I6" s="5">
        <v>4</v>
      </c>
      <c r="J6" s="3">
        <f>B6-SUM(C6:I6)</f>
        <v>1</v>
      </c>
      <c r="L6" s="4">
        <v>200</v>
      </c>
      <c r="M6" s="5">
        <f>C6+D6+E6+G6+I6</f>
        <v>139</v>
      </c>
      <c r="N6" s="36" t="s">
        <v>369</v>
      </c>
      <c r="O6" s="41" t="s">
        <v>369</v>
      </c>
    </row>
    <row r="7" spans="1:15" s="20" customFormat="1" x14ac:dyDescent="0.15">
      <c r="A7" s="21" t="s">
        <v>4</v>
      </c>
      <c r="B7" s="18"/>
      <c r="C7" s="18">
        <f>C6/B6</f>
        <v>0.38</v>
      </c>
      <c r="D7" s="18">
        <f>D6/B6</f>
        <v>0.185</v>
      </c>
      <c r="E7" s="18">
        <f>E6/B6</f>
        <v>7.4999999999999997E-2</v>
      </c>
      <c r="F7" s="18">
        <f>F6/B6</f>
        <v>0.15</v>
      </c>
      <c r="G7" s="18">
        <f>G6/B6</f>
        <v>3.5000000000000003E-2</v>
      </c>
      <c r="H7" s="18">
        <f>H6/B6</f>
        <v>0.15</v>
      </c>
      <c r="I7" s="18">
        <f>I6/B6</f>
        <v>0.02</v>
      </c>
      <c r="J7" s="19">
        <f>J6/B6</f>
        <v>5.0000000000000001E-3</v>
      </c>
      <c r="L7" s="21"/>
      <c r="M7" s="46">
        <v>1</v>
      </c>
      <c r="N7" s="37" t="s">
        <v>369</v>
      </c>
      <c r="O7" s="45" t="s">
        <v>369</v>
      </c>
    </row>
    <row r="8" spans="1:15" x14ac:dyDescent="0.15">
      <c r="A8" s="4" t="s">
        <v>21</v>
      </c>
      <c r="B8" s="5">
        <v>208</v>
      </c>
      <c r="C8" s="5">
        <v>84</v>
      </c>
      <c r="D8" s="5">
        <v>35</v>
      </c>
      <c r="E8" s="5">
        <v>12</v>
      </c>
      <c r="F8" s="5">
        <v>20</v>
      </c>
      <c r="G8" s="5">
        <v>6</v>
      </c>
      <c r="H8" s="5">
        <v>45</v>
      </c>
      <c r="I8" s="5">
        <v>4</v>
      </c>
      <c r="J8" s="3">
        <f>B8-SUM(C8:I8)</f>
        <v>2</v>
      </c>
      <c r="L8" s="4">
        <v>208</v>
      </c>
      <c r="M8" s="5">
        <f>C8+D8+E8+G8+I8</f>
        <v>141</v>
      </c>
      <c r="N8" s="5">
        <f>F8+H8</f>
        <v>65</v>
      </c>
      <c r="O8" s="3">
        <f>L8-M8-N8</f>
        <v>2</v>
      </c>
    </row>
    <row r="9" spans="1:15" s="20" customFormat="1" x14ac:dyDescent="0.15">
      <c r="A9" s="21" t="s">
        <v>4</v>
      </c>
      <c r="B9" s="18"/>
      <c r="C9" s="18">
        <f>C8/B8</f>
        <v>0.40384615384615385</v>
      </c>
      <c r="D9" s="18">
        <f>D8/B8</f>
        <v>0.16826923076923078</v>
      </c>
      <c r="E9" s="18">
        <f>E8/B8</f>
        <v>5.7692307692307696E-2</v>
      </c>
      <c r="F9" s="18">
        <f>F8/B8</f>
        <v>9.6153846153846159E-2</v>
      </c>
      <c r="G9" s="18">
        <f>G8/B8</f>
        <v>2.8846153846153848E-2</v>
      </c>
      <c r="H9" s="18">
        <f>H8/B8</f>
        <v>0.21634615384615385</v>
      </c>
      <c r="I9" s="18">
        <f>I8/B8</f>
        <v>1.9230769230769232E-2</v>
      </c>
      <c r="J9" s="19">
        <f>J8/B8</f>
        <v>9.6153846153846159E-3</v>
      </c>
      <c r="L9" s="21"/>
      <c r="M9" s="18">
        <f>M8/L8</f>
        <v>0.67788461538461542</v>
      </c>
      <c r="N9" s="18">
        <f>N8/L8</f>
        <v>0.3125</v>
      </c>
      <c r="O9" s="19">
        <f>O8/L8</f>
        <v>9.6153846153846159E-3</v>
      </c>
    </row>
    <row r="10" spans="1:15" x14ac:dyDescent="0.15">
      <c r="A10" s="4" t="s">
        <v>22</v>
      </c>
      <c r="B10" s="5">
        <v>44</v>
      </c>
      <c r="C10" s="5">
        <v>15</v>
      </c>
      <c r="D10" s="5">
        <v>9</v>
      </c>
      <c r="E10" s="5">
        <v>3</v>
      </c>
      <c r="F10" s="5">
        <v>6</v>
      </c>
      <c r="G10" s="36" t="s">
        <v>369</v>
      </c>
      <c r="H10" s="5">
        <v>10</v>
      </c>
      <c r="I10" s="5">
        <v>1</v>
      </c>
      <c r="J10" s="41" t="s">
        <v>369</v>
      </c>
      <c r="L10" s="4">
        <v>44</v>
      </c>
      <c r="M10" s="5">
        <f>C10+D10+E10+I10</f>
        <v>28</v>
      </c>
      <c r="N10" s="5">
        <f>F10+H10</f>
        <v>16</v>
      </c>
      <c r="O10" s="41" t="s">
        <v>369</v>
      </c>
    </row>
    <row r="11" spans="1:15" s="20" customFormat="1" x14ac:dyDescent="0.15">
      <c r="A11" s="21" t="s">
        <v>4</v>
      </c>
      <c r="B11" s="18"/>
      <c r="C11" s="18">
        <f>C10/B10</f>
        <v>0.34090909090909088</v>
      </c>
      <c r="D11" s="18">
        <f>D10/B10</f>
        <v>0.20454545454545456</v>
      </c>
      <c r="E11" s="18">
        <f>E10/B10</f>
        <v>6.8181818181818177E-2</v>
      </c>
      <c r="F11" s="18">
        <f>F10/B10</f>
        <v>0.13636363636363635</v>
      </c>
      <c r="G11" s="37" t="s">
        <v>369</v>
      </c>
      <c r="H11" s="18">
        <f>H10/B10</f>
        <v>0.22727272727272727</v>
      </c>
      <c r="I11" s="18">
        <f>I10/B10</f>
        <v>2.2727272727272728E-2</v>
      </c>
      <c r="J11" s="45" t="s">
        <v>369</v>
      </c>
      <c r="L11" s="21"/>
      <c r="M11" s="18">
        <f>M10/L10</f>
        <v>0.63636363636363635</v>
      </c>
      <c r="N11" s="18">
        <f>N10/L10</f>
        <v>0.36363636363636365</v>
      </c>
      <c r="O11" s="45" t="s">
        <v>369</v>
      </c>
    </row>
    <row r="12" spans="1:15" x14ac:dyDescent="0.15">
      <c r="A12" s="4" t="s">
        <v>23</v>
      </c>
      <c r="B12" s="5">
        <v>172</v>
      </c>
      <c r="C12" s="5">
        <v>68</v>
      </c>
      <c r="D12" s="5">
        <v>35</v>
      </c>
      <c r="E12" s="5">
        <v>11</v>
      </c>
      <c r="F12" s="5">
        <v>19</v>
      </c>
      <c r="G12" s="5">
        <v>7</v>
      </c>
      <c r="H12" s="5">
        <v>29</v>
      </c>
      <c r="I12" s="5">
        <v>3</v>
      </c>
      <c r="J12" s="41" t="s">
        <v>369</v>
      </c>
      <c r="L12" s="4">
        <v>172</v>
      </c>
      <c r="M12" s="5">
        <f>C12+D12+E12+G12+I12</f>
        <v>124</v>
      </c>
      <c r="N12" s="5">
        <f>F12+H12</f>
        <v>48</v>
      </c>
      <c r="O12" s="41" t="s">
        <v>369</v>
      </c>
    </row>
    <row r="13" spans="1:15" s="20" customFormat="1" x14ac:dyDescent="0.15">
      <c r="A13" s="21" t="s">
        <v>4</v>
      </c>
      <c r="B13" s="18"/>
      <c r="C13" s="18">
        <f>C12/B12</f>
        <v>0.39534883720930231</v>
      </c>
      <c r="D13" s="18">
        <f>D12/B12</f>
        <v>0.20348837209302326</v>
      </c>
      <c r="E13" s="18">
        <f>E12/B12</f>
        <v>6.3953488372093026E-2</v>
      </c>
      <c r="F13" s="18">
        <f>F12/B12</f>
        <v>0.11046511627906977</v>
      </c>
      <c r="G13" s="18">
        <f>G12/B12</f>
        <v>4.0697674418604654E-2</v>
      </c>
      <c r="H13" s="18">
        <f>H12/B12</f>
        <v>0.16860465116279069</v>
      </c>
      <c r="I13" s="18">
        <f>I12/B12</f>
        <v>1.7441860465116279E-2</v>
      </c>
      <c r="J13" s="45" t="s">
        <v>369</v>
      </c>
      <c r="L13" s="21"/>
      <c r="M13" s="18">
        <f>M12/L12</f>
        <v>0.72093023255813948</v>
      </c>
      <c r="N13" s="18">
        <f>N12/L12</f>
        <v>0.27906976744186046</v>
      </c>
      <c r="O13" s="45" t="s">
        <v>369</v>
      </c>
    </row>
    <row r="14" spans="1:15" x14ac:dyDescent="0.15">
      <c r="A14" s="4" t="s">
        <v>24</v>
      </c>
      <c r="B14" s="5">
        <v>42</v>
      </c>
      <c r="C14" s="5">
        <v>15</v>
      </c>
      <c r="D14" s="5">
        <v>7</v>
      </c>
      <c r="E14" s="5">
        <v>5</v>
      </c>
      <c r="F14" s="5">
        <v>5</v>
      </c>
      <c r="G14" s="36" t="s">
        <v>369</v>
      </c>
      <c r="H14" s="5">
        <v>9</v>
      </c>
      <c r="I14" s="5">
        <v>1</v>
      </c>
      <c r="J14" s="41" t="s">
        <v>369</v>
      </c>
      <c r="L14" s="4">
        <v>42</v>
      </c>
      <c r="M14" s="5">
        <f>C14+D14+E14+I14</f>
        <v>28</v>
      </c>
      <c r="N14" s="5">
        <f>F14+H14</f>
        <v>14</v>
      </c>
      <c r="O14" s="41" t="s">
        <v>369</v>
      </c>
    </row>
    <row r="15" spans="1:15" s="20" customFormat="1" x14ac:dyDescent="0.15">
      <c r="A15" s="21" t="s">
        <v>4</v>
      </c>
      <c r="B15" s="18"/>
      <c r="C15" s="18">
        <f>C14/B14</f>
        <v>0.35714285714285715</v>
      </c>
      <c r="D15" s="18">
        <f>D14/B14</f>
        <v>0.16666666666666666</v>
      </c>
      <c r="E15" s="18">
        <f>E14/B14</f>
        <v>0.11904761904761904</v>
      </c>
      <c r="F15" s="18">
        <f>F14/B14</f>
        <v>0.11904761904761904</v>
      </c>
      <c r="G15" s="37" t="s">
        <v>369</v>
      </c>
      <c r="H15" s="18">
        <f>H14/B14</f>
        <v>0.21428571428571427</v>
      </c>
      <c r="I15" s="18">
        <f>I14/B14</f>
        <v>2.3809523809523808E-2</v>
      </c>
      <c r="J15" s="45" t="s">
        <v>369</v>
      </c>
      <c r="L15" s="21"/>
      <c r="M15" s="18">
        <f>M14/L14</f>
        <v>0.66666666666666663</v>
      </c>
      <c r="N15" s="18">
        <f>N14/L14</f>
        <v>0.33333333333333331</v>
      </c>
      <c r="O15" s="45" t="s">
        <v>369</v>
      </c>
    </row>
    <row r="16" spans="1:15" x14ac:dyDescent="0.15">
      <c r="A16" s="4" t="s">
        <v>25</v>
      </c>
      <c r="B16" s="5">
        <v>147</v>
      </c>
      <c r="C16" s="5">
        <v>49</v>
      </c>
      <c r="D16" s="5">
        <v>39</v>
      </c>
      <c r="E16" s="5">
        <v>11</v>
      </c>
      <c r="F16" s="5">
        <v>13</v>
      </c>
      <c r="G16" s="5">
        <v>6</v>
      </c>
      <c r="H16" s="5">
        <v>26</v>
      </c>
      <c r="I16" s="5">
        <v>3</v>
      </c>
      <c r="J16" s="41" t="s">
        <v>369</v>
      </c>
      <c r="L16" s="4">
        <v>147</v>
      </c>
      <c r="M16" s="5">
        <f>C16+D16+E16+G16+I16</f>
        <v>108</v>
      </c>
      <c r="N16" s="5">
        <f>F16+H16</f>
        <v>39</v>
      </c>
      <c r="O16" s="41" t="s">
        <v>369</v>
      </c>
    </row>
    <row r="17" spans="1:15" s="20" customFormat="1" x14ac:dyDescent="0.15">
      <c r="A17" s="21" t="s">
        <v>4</v>
      </c>
      <c r="B17" s="18"/>
      <c r="C17" s="18">
        <f>C16/B16</f>
        <v>0.33333333333333331</v>
      </c>
      <c r="D17" s="18">
        <f>D16/B16</f>
        <v>0.26530612244897961</v>
      </c>
      <c r="E17" s="18">
        <f>E16/B16</f>
        <v>7.4829931972789115E-2</v>
      </c>
      <c r="F17" s="18">
        <f>F16/B16</f>
        <v>8.8435374149659865E-2</v>
      </c>
      <c r="G17" s="18">
        <f>G16/B16</f>
        <v>4.0816326530612242E-2</v>
      </c>
      <c r="H17" s="18">
        <f>H16/B16</f>
        <v>0.17687074829931973</v>
      </c>
      <c r="I17" s="18">
        <f>I16/B16</f>
        <v>2.0408163265306121E-2</v>
      </c>
      <c r="J17" s="45" t="s">
        <v>369</v>
      </c>
      <c r="L17" s="21"/>
      <c r="M17" s="18">
        <f>M16/L16</f>
        <v>0.73469387755102045</v>
      </c>
      <c r="N17" s="18">
        <f>N16/L16</f>
        <v>0.26530612244897961</v>
      </c>
      <c r="O17" s="45" t="s">
        <v>369</v>
      </c>
    </row>
    <row r="18" spans="1:15" x14ac:dyDescent="0.15">
      <c r="A18" s="4" t="s">
        <v>26</v>
      </c>
      <c r="B18" s="5">
        <v>103</v>
      </c>
      <c r="C18" s="5">
        <v>34</v>
      </c>
      <c r="D18" s="5">
        <v>22</v>
      </c>
      <c r="E18" s="5">
        <v>9</v>
      </c>
      <c r="F18" s="5">
        <v>8</v>
      </c>
      <c r="G18" s="5">
        <v>5</v>
      </c>
      <c r="H18" s="5">
        <v>22</v>
      </c>
      <c r="I18" s="5">
        <v>3</v>
      </c>
      <c r="J18" s="41" t="s">
        <v>369</v>
      </c>
      <c r="L18" s="4">
        <v>103</v>
      </c>
      <c r="M18" s="5">
        <f>C18+D18+E18+G18+I18</f>
        <v>73</v>
      </c>
      <c r="N18" s="5">
        <f>F18+H18</f>
        <v>30</v>
      </c>
      <c r="O18" s="41" t="s">
        <v>369</v>
      </c>
    </row>
    <row r="19" spans="1:15" s="20" customFormat="1" x14ac:dyDescent="0.15">
      <c r="A19" s="21" t="s">
        <v>4</v>
      </c>
      <c r="B19" s="18"/>
      <c r="C19" s="18">
        <f>C18/B18</f>
        <v>0.3300970873786408</v>
      </c>
      <c r="D19" s="18">
        <f>D18/B18</f>
        <v>0.21359223300970873</v>
      </c>
      <c r="E19" s="18">
        <f>E18/B18</f>
        <v>8.7378640776699032E-2</v>
      </c>
      <c r="F19" s="18">
        <f>F18/B18</f>
        <v>7.7669902912621352E-2</v>
      </c>
      <c r="G19" s="18">
        <f>G18/B18</f>
        <v>4.8543689320388349E-2</v>
      </c>
      <c r="H19" s="18">
        <f>H18/B18</f>
        <v>0.21359223300970873</v>
      </c>
      <c r="I19" s="18">
        <f>I18/B18</f>
        <v>2.9126213592233011E-2</v>
      </c>
      <c r="J19" s="45" t="s">
        <v>369</v>
      </c>
      <c r="L19" s="21"/>
      <c r="M19" s="18">
        <f>M18/L18</f>
        <v>0.70873786407766992</v>
      </c>
      <c r="N19" s="18">
        <f>N18/L18</f>
        <v>0.29126213592233008</v>
      </c>
      <c r="O19" s="45" t="s">
        <v>369</v>
      </c>
    </row>
    <row r="20" spans="1:15" x14ac:dyDescent="0.15">
      <c r="A20" s="4" t="s">
        <v>27</v>
      </c>
      <c r="B20" s="5">
        <v>74</v>
      </c>
      <c r="C20" s="5">
        <v>20</v>
      </c>
      <c r="D20" s="5">
        <v>28</v>
      </c>
      <c r="E20" s="5">
        <v>8</v>
      </c>
      <c r="F20" s="5">
        <v>3</v>
      </c>
      <c r="G20" s="5">
        <v>1</v>
      </c>
      <c r="H20" s="5">
        <v>12</v>
      </c>
      <c r="I20" s="5">
        <v>1</v>
      </c>
      <c r="J20" s="3">
        <f>B20-SUM(C20:I20)</f>
        <v>1</v>
      </c>
      <c r="L20" s="4">
        <v>74</v>
      </c>
      <c r="M20" s="5">
        <f>C20+D20+E20+G20+I20</f>
        <v>58</v>
      </c>
      <c r="N20" s="5">
        <f>F20+H20</f>
        <v>15</v>
      </c>
      <c r="O20" s="3">
        <f>L20-M20-N20</f>
        <v>1</v>
      </c>
    </row>
    <row r="21" spans="1:15" s="20" customFormat="1" x14ac:dyDescent="0.15">
      <c r="A21" s="21" t="s">
        <v>4</v>
      </c>
      <c r="B21" s="18"/>
      <c r="C21" s="18">
        <f>C20/B20</f>
        <v>0.27027027027027029</v>
      </c>
      <c r="D21" s="18">
        <f>D20/B20</f>
        <v>0.3783783783783784</v>
      </c>
      <c r="E21" s="18">
        <f>E20/B20</f>
        <v>0.10810810810810811</v>
      </c>
      <c r="F21" s="18">
        <f>F20/B20</f>
        <v>4.0540540540540543E-2</v>
      </c>
      <c r="G21" s="18">
        <f>G20/B20</f>
        <v>1.3513513513513514E-2</v>
      </c>
      <c r="H21" s="18">
        <f>H20/B20</f>
        <v>0.16216216216216217</v>
      </c>
      <c r="I21" s="18">
        <f>I20/B20</f>
        <v>1.3513513513513514E-2</v>
      </c>
      <c r="J21" s="19">
        <f>J20/B20</f>
        <v>1.3513513513513514E-2</v>
      </c>
      <c r="L21" s="21"/>
      <c r="M21" s="18">
        <f>M20/L20</f>
        <v>0.78378378378378377</v>
      </c>
      <c r="N21" s="18">
        <f>N20/L20</f>
        <v>0.20270270270270271</v>
      </c>
      <c r="O21" s="19">
        <f>O20/L20</f>
        <v>1.3513513513513514E-2</v>
      </c>
    </row>
    <row r="22" spans="1:15" x14ac:dyDescent="0.15">
      <c r="A22" s="4" t="s">
        <v>28</v>
      </c>
      <c r="B22" s="5">
        <v>111</v>
      </c>
      <c r="C22" s="5">
        <v>36</v>
      </c>
      <c r="D22" s="5">
        <v>22</v>
      </c>
      <c r="E22" s="5">
        <v>9</v>
      </c>
      <c r="F22" s="5">
        <v>17</v>
      </c>
      <c r="G22" s="5">
        <v>2</v>
      </c>
      <c r="H22" s="5">
        <v>22</v>
      </c>
      <c r="I22" s="5">
        <v>2</v>
      </c>
      <c r="J22" s="3">
        <f>B22-SUM(C22:I22)</f>
        <v>1</v>
      </c>
      <c r="L22" s="4">
        <v>111</v>
      </c>
      <c r="M22" s="5">
        <f>C22+D22+E22+G22+I22</f>
        <v>71</v>
      </c>
      <c r="N22" s="5">
        <f>F22+H22</f>
        <v>39</v>
      </c>
      <c r="O22" s="3">
        <f>L22-M22-N22</f>
        <v>1</v>
      </c>
    </row>
    <row r="23" spans="1:15" s="20" customFormat="1" x14ac:dyDescent="0.15">
      <c r="A23" s="21" t="s">
        <v>4</v>
      </c>
      <c r="B23" s="18"/>
      <c r="C23" s="18">
        <f>C22/B22</f>
        <v>0.32432432432432434</v>
      </c>
      <c r="D23" s="18">
        <f>D22/B22</f>
        <v>0.1981981981981982</v>
      </c>
      <c r="E23" s="18">
        <f>E22/B22</f>
        <v>8.1081081081081086E-2</v>
      </c>
      <c r="F23" s="18">
        <f>F22/B22</f>
        <v>0.15315315315315314</v>
      </c>
      <c r="G23" s="18">
        <f>G22/B22</f>
        <v>1.8018018018018018E-2</v>
      </c>
      <c r="H23" s="18">
        <f>H22/B22</f>
        <v>0.1981981981981982</v>
      </c>
      <c r="I23" s="18">
        <f>I22/B22</f>
        <v>1.8018018018018018E-2</v>
      </c>
      <c r="J23" s="19">
        <f>J22/B22</f>
        <v>9.0090090090090089E-3</v>
      </c>
      <c r="L23" s="21"/>
      <c r="M23" s="18">
        <f>M22/L22</f>
        <v>0.63963963963963966</v>
      </c>
      <c r="N23" s="18">
        <f>N22/L22</f>
        <v>0.35135135135135137</v>
      </c>
      <c r="O23" s="19">
        <f>O22/L22</f>
        <v>9.0090090090090089E-3</v>
      </c>
    </row>
    <row r="24" spans="1:15" x14ac:dyDescent="0.15">
      <c r="A24" s="4" t="s">
        <v>29</v>
      </c>
      <c r="B24" s="5">
        <v>55</v>
      </c>
      <c r="C24" s="5">
        <v>35</v>
      </c>
      <c r="D24" s="5">
        <v>8</v>
      </c>
      <c r="E24" s="5">
        <v>1</v>
      </c>
      <c r="F24" s="5">
        <v>3</v>
      </c>
      <c r="G24" s="36" t="s">
        <v>369</v>
      </c>
      <c r="H24" s="5">
        <v>8</v>
      </c>
      <c r="I24" s="36" t="s">
        <v>369</v>
      </c>
      <c r="J24" s="41" t="s">
        <v>369</v>
      </c>
      <c r="L24" s="4">
        <v>55</v>
      </c>
      <c r="M24" s="5">
        <f>C24+D24+E24</f>
        <v>44</v>
      </c>
      <c r="N24" s="5">
        <f>F24+H24</f>
        <v>11</v>
      </c>
      <c r="O24" s="41" t="s">
        <v>369</v>
      </c>
    </row>
    <row r="25" spans="1:15" s="20" customFormat="1" x14ac:dyDescent="0.15">
      <c r="A25" s="23" t="s">
        <v>4</v>
      </c>
      <c r="B25" s="24"/>
      <c r="C25" s="24">
        <f>C24/B24</f>
        <v>0.63636363636363635</v>
      </c>
      <c r="D25" s="24">
        <f>D24/B24</f>
        <v>0.14545454545454545</v>
      </c>
      <c r="E25" s="24">
        <f>E24/B24</f>
        <v>1.8181818181818181E-2</v>
      </c>
      <c r="F25" s="24">
        <f>F24/B24</f>
        <v>5.4545454545454543E-2</v>
      </c>
      <c r="G25" s="38" t="s">
        <v>369</v>
      </c>
      <c r="H25" s="24">
        <f>H24/B24</f>
        <v>0.14545454545454545</v>
      </c>
      <c r="I25" s="38" t="s">
        <v>369</v>
      </c>
      <c r="J25" s="42" t="s">
        <v>369</v>
      </c>
      <c r="L25" s="23"/>
      <c r="M25" s="24">
        <f>M24/L24</f>
        <v>0.8</v>
      </c>
      <c r="N25" s="24">
        <f>N24/L24</f>
        <v>0.2</v>
      </c>
      <c r="O25" s="42" t="s">
        <v>369</v>
      </c>
    </row>
    <row r="26" spans="1:15" x14ac:dyDescent="0.15">
      <c r="A26" s="1" t="s">
        <v>212</v>
      </c>
    </row>
    <row r="27" spans="1:15" x14ac:dyDescent="0.15">
      <c r="A27" s="9" t="s">
        <v>30</v>
      </c>
      <c r="B27" s="10">
        <v>411</v>
      </c>
      <c r="C27" s="10">
        <v>138</v>
      </c>
      <c r="D27" s="10">
        <v>79</v>
      </c>
      <c r="E27" s="10">
        <v>41</v>
      </c>
      <c r="F27" s="10">
        <v>28</v>
      </c>
      <c r="G27" s="10">
        <v>25</v>
      </c>
      <c r="H27" s="10">
        <v>90</v>
      </c>
      <c r="I27" s="10">
        <v>9</v>
      </c>
      <c r="J27" s="11">
        <f>B27-SUM(C27:I27)</f>
        <v>1</v>
      </c>
      <c r="L27" s="9">
        <v>411</v>
      </c>
      <c r="M27" s="10">
        <f>C27+D27+E27+G27+I27</f>
        <v>292</v>
      </c>
      <c r="N27" s="10">
        <f>F27+H27</f>
        <v>118</v>
      </c>
      <c r="O27" s="11">
        <f>L27-M27-N27</f>
        <v>1</v>
      </c>
    </row>
    <row r="28" spans="1:15" s="20" customFormat="1" x14ac:dyDescent="0.15">
      <c r="A28" s="21" t="s">
        <v>31</v>
      </c>
      <c r="B28" s="18"/>
      <c r="C28" s="18">
        <f>C27/B27</f>
        <v>0.33576642335766421</v>
      </c>
      <c r="D28" s="18">
        <f>D27/B27</f>
        <v>0.19221411192214111</v>
      </c>
      <c r="E28" s="18">
        <f>E27/B27</f>
        <v>9.9756690997566913E-2</v>
      </c>
      <c r="F28" s="18">
        <f>F27/B27</f>
        <v>6.8126520681265207E-2</v>
      </c>
      <c r="G28" s="18">
        <f>G27/B27</f>
        <v>6.0827250608272508E-2</v>
      </c>
      <c r="H28" s="18">
        <f>H27/B27</f>
        <v>0.21897810218978103</v>
      </c>
      <c r="I28" s="18">
        <f>I27/B27</f>
        <v>2.1897810218978103E-2</v>
      </c>
      <c r="J28" s="19">
        <f>J27/B27</f>
        <v>2.4330900243309003E-3</v>
      </c>
      <c r="L28" s="21"/>
      <c r="M28" s="18">
        <f>M27/L27</f>
        <v>0.71046228710462289</v>
      </c>
      <c r="N28" s="18">
        <f>N27/L27</f>
        <v>0.28710462287104621</v>
      </c>
      <c r="O28" s="19">
        <f>O27/L27</f>
        <v>2.4330900243309003E-3</v>
      </c>
    </row>
    <row r="29" spans="1:15" x14ac:dyDescent="0.15">
      <c r="A29" s="4" t="s">
        <v>32</v>
      </c>
      <c r="B29" s="5">
        <v>196</v>
      </c>
      <c r="C29" s="5">
        <v>96</v>
      </c>
      <c r="D29" s="5">
        <v>37</v>
      </c>
      <c r="E29" s="5">
        <v>11</v>
      </c>
      <c r="F29" s="5">
        <v>9</v>
      </c>
      <c r="G29" s="5">
        <v>1</v>
      </c>
      <c r="H29" s="5">
        <v>36</v>
      </c>
      <c r="I29" s="5">
        <v>5</v>
      </c>
      <c r="J29" s="3">
        <f>B29-SUM(C29:I29)</f>
        <v>1</v>
      </c>
      <c r="L29" s="4">
        <v>196</v>
      </c>
      <c r="M29" s="5">
        <f>C29+D29+E29+G29+I29</f>
        <v>150</v>
      </c>
      <c r="N29" s="5">
        <f>F29+H29</f>
        <v>45</v>
      </c>
      <c r="O29" s="3">
        <f>L29-M29-N29</f>
        <v>1</v>
      </c>
    </row>
    <row r="30" spans="1:15" s="20" customFormat="1" x14ac:dyDescent="0.15">
      <c r="A30" s="21" t="s">
        <v>33</v>
      </c>
      <c r="B30" s="18"/>
      <c r="C30" s="18">
        <f>C29/B29</f>
        <v>0.48979591836734693</v>
      </c>
      <c r="D30" s="18">
        <f>D29/B29</f>
        <v>0.18877551020408162</v>
      </c>
      <c r="E30" s="18">
        <f>E29/B29</f>
        <v>5.6122448979591837E-2</v>
      </c>
      <c r="F30" s="18">
        <f>F29/B29</f>
        <v>4.5918367346938778E-2</v>
      </c>
      <c r="G30" s="18">
        <f>G29/B29</f>
        <v>5.1020408163265302E-3</v>
      </c>
      <c r="H30" s="18">
        <f>H29/B29</f>
        <v>0.18367346938775511</v>
      </c>
      <c r="I30" s="18">
        <f>I29/B29</f>
        <v>2.5510204081632654E-2</v>
      </c>
      <c r="J30" s="19">
        <f>J29/B29</f>
        <v>5.1020408163265302E-3</v>
      </c>
      <c r="L30" s="21"/>
      <c r="M30" s="18">
        <f>M29/L29</f>
        <v>0.76530612244897955</v>
      </c>
      <c r="N30" s="18">
        <f>N29/L29</f>
        <v>0.22959183673469388</v>
      </c>
      <c r="O30" s="19">
        <f>O29/L29</f>
        <v>5.1020408163265302E-3</v>
      </c>
    </row>
    <row r="31" spans="1:15" x14ac:dyDescent="0.15">
      <c r="A31" s="4" t="s">
        <v>34</v>
      </c>
      <c r="B31" s="5">
        <v>556</v>
      </c>
      <c r="C31" s="5">
        <v>204</v>
      </c>
      <c r="D31" s="5">
        <v>126</v>
      </c>
      <c r="E31" s="5">
        <v>32</v>
      </c>
      <c r="F31" s="5">
        <v>88</v>
      </c>
      <c r="G31" s="5">
        <v>8</v>
      </c>
      <c r="H31" s="5">
        <v>87</v>
      </c>
      <c r="I31" s="5">
        <v>8</v>
      </c>
      <c r="J31" s="3">
        <f>B31-SUM(C31:I31)</f>
        <v>3</v>
      </c>
      <c r="L31" s="4">
        <v>556</v>
      </c>
      <c r="M31" s="5">
        <f>C31+D31+E31+G31+I31</f>
        <v>378</v>
      </c>
      <c r="N31" s="5">
        <f>F31+H31</f>
        <v>175</v>
      </c>
      <c r="O31" s="3">
        <f>L31-M31-N31</f>
        <v>3</v>
      </c>
    </row>
    <row r="32" spans="1:15" s="20" customFormat="1" x14ac:dyDescent="0.15">
      <c r="A32" s="23" t="s">
        <v>35</v>
      </c>
      <c r="B32" s="24"/>
      <c r="C32" s="24">
        <f>C31/B31</f>
        <v>0.36690647482014388</v>
      </c>
      <c r="D32" s="24">
        <f>D31/B31</f>
        <v>0.22661870503597123</v>
      </c>
      <c r="E32" s="24">
        <f>E31/B31</f>
        <v>5.7553956834532377E-2</v>
      </c>
      <c r="F32" s="24">
        <f>F31/B31</f>
        <v>0.15827338129496402</v>
      </c>
      <c r="G32" s="24">
        <f>G31/B31</f>
        <v>1.4388489208633094E-2</v>
      </c>
      <c r="H32" s="24">
        <f>H31/B31</f>
        <v>0.15647482014388489</v>
      </c>
      <c r="I32" s="24">
        <f>I31/B31</f>
        <v>1.4388489208633094E-2</v>
      </c>
      <c r="J32" s="25">
        <f>J31/B31</f>
        <v>5.3956834532374104E-3</v>
      </c>
      <c r="L32" s="23"/>
      <c r="M32" s="24">
        <f>M31/L31</f>
        <v>0.67985611510791366</v>
      </c>
      <c r="N32" s="24">
        <f>N31/L31</f>
        <v>0.31474820143884891</v>
      </c>
      <c r="O32" s="25">
        <f>O31/L31</f>
        <v>5.3956834532374104E-3</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163</v>
      </c>
      <c r="J2" s="1" t="s">
        <v>274</v>
      </c>
    </row>
    <row r="3" spans="1:16" x14ac:dyDescent="0.15">
      <c r="J3" s="1" t="s">
        <v>275</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7</v>
      </c>
      <c r="D6" s="5">
        <v>193</v>
      </c>
      <c r="E6" s="5">
        <v>223</v>
      </c>
      <c r="F6" s="5">
        <v>102</v>
      </c>
      <c r="G6" s="5">
        <v>613</v>
      </c>
      <c r="H6" s="3">
        <f>B6-SUM(C6:G6)</f>
        <v>32</v>
      </c>
      <c r="J6" s="4">
        <v>1170</v>
      </c>
      <c r="K6" s="5">
        <v>15</v>
      </c>
      <c r="L6" s="5">
        <v>300</v>
      </c>
      <c r="M6" s="5">
        <v>236</v>
      </c>
      <c r="N6" s="5">
        <v>78</v>
      </c>
      <c r="O6" s="5">
        <v>508</v>
      </c>
      <c r="P6" s="3">
        <f>J6-SUM(K6:O6)</f>
        <v>33</v>
      </c>
    </row>
    <row r="7" spans="1:16" s="20" customFormat="1" x14ac:dyDescent="0.15">
      <c r="A7" s="21" t="s">
        <v>4</v>
      </c>
      <c r="B7" s="18"/>
      <c r="C7" s="18">
        <f>C6/B6</f>
        <v>5.9829059829059833E-3</v>
      </c>
      <c r="D7" s="18">
        <f>D6/B6</f>
        <v>0.16495726495726495</v>
      </c>
      <c r="E7" s="18">
        <f>E6/B6</f>
        <v>0.19059829059829059</v>
      </c>
      <c r="F7" s="18">
        <f>F6/B6</f>
        <v>8.7179487179487175E-2</v>
      </c>
      <c r="G7" s="18">
        <f>G6/B6</f>
        <v>0.52393162393162396</v>
      </c>
      <c r="H7" s="19">
        <f>H6/B6</f>
        <v>2.735042735042735E-2</v>
      </c>
      <c r="J7" s="21"/>
      <c r="K7" s="18">
        <f>K6/J6</f>
        <v>1.282051282051282E-2</v>
      </c>
      <c r="L7" s="18">
        <f>L6/J6</f>
        <v>0.25641025641025639</v>
      </c>
      <c r="M7" s="18">
        <f>M6/J6</f>
        <v>0.20170940170940171</v>
      </c>
      <c r="N7" s="18">
        <f>N6/J6</f>
        <v>6.6666666666666666E-2</v>
      </c>
      <c r="O7" s="18">
        <f>O6/J6</f>
        <v>0.4341880341880342</v>
      </c>
      <c r="P7" s="19">
        <f>P6/J6</f>
        <v>2.8205128205128206E-2</v>
      </c>
    </row>
    <row r="8" spans="1:16" x14ac:dyDescent="0.15">
      <c r="A8" s="4" t="s">
        <v>20</v>
      </c>
      <c r="B8" s="5">
        <v>200</v>
      </c>
      <c r="C8" s="36" t="s">
        <v>369</v>
      </c>
      <c r="D8" s="5">
        <v>34</v>
      </c>
      <c r="E8" s="5">
        <v>37</v>
      </c>
      <c r="F8" s="5">
        <v>13</v>
      </c>
      <c r="G8" s="5">
        <v>110</v>
      </c>
      <c r="H8" s="3">
        <f>B8-SUM(C8:G8)</f>
        <v>6</v>
      </c>
      <c r="J8" s="4">
        <v>200</v>
      </c>
      <c r="K8" s="5">
        <v>3</v>
      </c>
      <c r="L8" s="5">
        <v>55</v>
      </c>
      <c r="M8" s="5">
        <v>32</v>
      </c>
      <c r="N8" s="5">
        <v>19</v>
      </c>
      <c r="O8" s="5">
        <v>84</v>
      </c>
      <c r="P8" s="3">
        <f>J8-SUM(K8:O8)</f>
        <v>7</v>
      </c>
    </row>
    <row r="9" spans="1:16" s="20" customFormat="1" x14ac:dyDescent="0.15">
      <c r="A9" s="21" t="s">
        <v>4</v>
      </c>
      <c r="B9" s="18"/>
      <c r="C9" s="37" t="s">
        <v>369</v>
      </c>
      <c r="D9" s="18">
        <f>D8/B8</f>
        <v>0.17</v>
      </c>
      <c r="E9" s="18">
        <f>E8/B8</f>
        <v>0.185</v>
      </c>
      <c r="F9" s="18">
        <f>F8/B8</f>
        <v>6.5000000000000002E-2</v>
      </c>
      <c r="G9" s="18">
        <f>G8/B8</f>
        <v>0.55000000000000004</v>
      </c>
      <c r="H9" s="19">
        <f>H8/B8</f>
        <v>0.03</v>
      </c>
      <c r="J9" s="21"/>
      <c r="K9" s="18">
        <f>K8/J8</f>
        <v>1.4999999999999999E-2</v>
      </c>
      <c r="L9" s="18">
        <f>L8/J8</f>
        <v>0.27500000000000002</v>
      </c>
      <c r="M9" s="18">
        <f>M8/J8</f>
        <v>0.16</v>
      </c>
      <c r="N9" s="18">
        <f>N8/J8</f>
        <v>9.5000000000000001E-2</v>
      </c>
      <c r="O9" s="18">
        <f>O8/J8</f>
        <v>0.42</v>
      </c>
      <c r="P9" s="19">
        <f>P8/J8</f>
        <v>3.5000000000000003E-2</v>
      </c>
    </row>
    <row r="10" spans="1:16" x14ac:dyDescent="0.15">
      <c r="A10" s="4" t="s">
        <v>21</v>
      </c>
      <c r="B10" s="5">
        <v>208</v>
      </c>
      <c r="C10" s="36" t="s">
        <v>369</v>
      </c>
      <c r="D10" s="5">
        <v>41</v>
      </c>
      <c r="E10" s="5">
        <v>42</v>
      </c>
      <c r="F10" s="5">
        <v>13</v>
      </c>
      <c r="G10" s="5">
        <v>105</v>
      </c>
      <c r="H10" s="3">
        <f>B10-SUM(C10:G10)</f>
        <v>7</v>
      </c>
      <c r="J10" s="4">
        <v>208</v>
      </c>
      <c r="K10" s="5">
        <v>3</v>
      </c>
      <c r="L10" s="5">
        <v>60</v>
      </c>
      <c r="M10" s="5">
        <v>35</v>
      </c>
      <c r="N10" s="5">
        <v>11</v>
      </c>
      <c r="O10" s="5">
        <v>90</v>
      </c>
      <c r="P10" s="3">
        <f>J10-SUM(K10:O10)</f>
        <v>9</v>
      </c>
    </row>
    <row r="11" spans="1:16" s="20" customFormat="1" x14ac:dyDescent="0.15">
      <c r="A11" s="21" t="s">
        <v>4</v>
      </c>
      <c r="B11" s="18"/>
      <c r="C11" s="37" t="s">
        <v>369</v>
      </c>
      <c r="D11" s="18">
        <f>D10/B10</f>
        <v>0.19711538461538461</v>
      </c>
      <c r="E11" s="18">
        <f>E10/B10</f>
        <v>0.20192307692307693</v>
      </c>
      <c r="F11" s="18">
        <f>F10/B10</f>
        <v>6.25E-2</v>
      </c>
      <c r="G11" s="18">
        <f>G10/B10</f>
        <v>0.50480769230769229</v>
      </c>
      <c r="H11" s="19">
        <f>H10/B10</f>
        <v>3.3653846153846152E-2</v>
      </c>
      <c r="J11" s="21"/>
      <c r="K11" s="18">
        <f>K10/J10</f>
        <v>1.4423076923076924E-2</v>
      </c>
      <c r="L11" s="18">
        <f>L10/J10</f>
        <v>0.28846153846153844</v>
      </c>
      <c r="M11" s="18">
        <f>M10/J10</f>
        <v>0.16826923076923078</v>
      </c>
      <c r="N11" s="18">
        <f>N10/J10</f>
        <v>5.2884615384615384E-2</v>
      </c>
      <c r="O11" s="18">
        <f>O10/J10</f>
        <v>0.43269230769230771</v>
      </c>
      <c r="P11" s="19">
        <f>P10/J10</f>
        <v>4.3269230769230768E-2</v>
      </c>
    </row>
    <row r="12" spans="1:16" x14ac:dyDescent="0.15">
      <c r="A12" s="4" t="s">
        <v>22</v>
      </c>
      <c r="B12" s="5">
        <v>44</v>
      </c>
      <c r="C12" s="5">
        <v>1</v>
      </c>
      <c r="D12" s="5">
        <v>10</v>
      </c>
      <c r="E12" s="5">
        <v>14</v>
      </c>
      <c r="F12" s="5">
        <v>4</v>
      </c>
      <c r="G12" s="5">
        <v>14</v>
      </c>
      <c r="H12" s="3">
        <f>B12-SUM(C12:G12)</f>
        <v>1</v>
      </c>
      <c r="J12" s="4">
        <v>44</v>
      </c>
      <c r="K12" s="5">
        <v>1</v>
      </c>
      <c r="L12" s="5">
        <v>15</v>
      </c>
      <c r="M12" s="5">
        <v>13</v>
      </c>
      <c r="N12" s="5">
        <v>3</v>
      </c>
      <c r="O12" s="5">
        <v>12</v>
      </c>
      <c r="P12" s="41" t="s">
        <v>369</v>
      </c>
    </row>
    <row r="13" spans="1:16" s="20" customFormat="1" x14ac:dyDescent="0.15">
      <c r="A13" s="21" t="s">
        <v>4</v>
      </c>
      <c r="B13" s="18"/>
      <c r="C13" s="18">
        <f>C12/B12</f>
        <v>2.2727272727272728E-2</v>
      </c>
      <c r="D13" s="18">
        <f>D12/B12</f>
        <v>0.22727272727272727</v>
      </c>
      <c r="E13" s="18">
        <f>E12/B12</f>
        <v>0.31818181818181818</v>
      </c>
      <c r="F13" s="18">
        <f>F12/B12</f>
        <v>9.0909090909090912E-2</v>
      </c>
      <c r="G13" s="18">
        <f>G12/B12</f>
        <v>0.31818181818181818</v>
      </c>
      <c r="H13" s="19">
        <f>H12/B12</f>
        <v>2.2727272727272728E-2</v>
      </c>
      <c r="J13" s="21"/>
      <c r="K13" s="18">
        <f>K12/J12</f>
        <v>2.2727272727272728E-2</v>
      </c>
      <c r="L13" s="18">
        <f>L12/J12</f>
        <v>0.34090909090909088</v>
      </c>
      <c r="M13" s="18">
        <f>M12/J12</f>
        <v>0.29545454545454547</v>
      </c>
      <c r="N13" s="18">
        <f>N12/J12</f>
        <v>6.8181818181818177E-2</v>
      </c>
      <c r="O13" s="18">
        <f>O12/J12</f>
        <v>0.27272727272727271</v>
      </c>
      <c r="P13" s="45" t="s">
        <v>369</v>
      </c>
    </row>
    <row r="14" spans="1:16" x14ac:dyDescent="0.15">
      <c r="A14" s="4" t="s">
        <v>23</v>
      </c>
      <c r="B14" s="5">
        <v>172</v>
      </c>
      <c r="C14" s="5">
        <v>2</v>
      </c>
      <c r="D14" s="5">
        <v>27</v>
      </c>
      <c r="E14" s="5">
        <v>30</v>
      </c>
      <c r="F14" s="5">
        <v>15</v>
      </c>
      <c r="G14" s="5">
        <v>93</v>
      </c>
      <c r="H14" s="3">
        <f>B14-SUM(C14:G14)</f>
        <v>5</v>
      </c>
      <c r="J14" s="4">
        <v>172</v>
      </c>
      <c r="K14" s="5">
        <v>1</v>
      </c>
      <c r="L14" s="5">
        <v>60</v>
      </c>
      <c r="M14" s="5">
        <v>31</v>
      </c>
      <c r="N14" s="5">
        <v>6</v>
      </c>
      <c r="O14" s="5">
        <v>70</v>
      </c>
      <c r="P14" s="3">
        <f>J14-SUM(K14:O14)</f>
        <v>4</v>
      </c>
    </row>
    <row r="15" spans="1:16" s="20" customFormat="1" x14ac:dyDescent="0.15">
      <c r="A15" s="21" t="s">
        <v>4</v>
      </c>
      <c r="B15" s="18"/>
      <c r="C15" s="18">
        <f>C14/B14</f>
        <v>1.1627906976744186E-2</v>
      </c>
      <c r="D15" s="18">
        <f>D14/B14</f>
        <v>0.15697674418604651</v>
      </c>
      <c r="E15" s="18">
        <f>E14/B14</f>
        <v>0.1744186046511628</v>
      </c>
      <c r="F15" s="18">
        <f>F14/B14</f>
        <v>8.7209302325581398E-2</v>
      </c>
      <c r="G15" s="18">
        <f>G14/B14</f>
        <v>0.54069767441860461</v>
      </c>
      <c r="H15" s="19">
        <f>H14/B14</f>
        <v>2.9069767441860465E-2</v>
      </c>
      <c r="J15" s="21"/>
      <c r="K15" s="18">
        <f>K14/J14</f>
        <v>5.8139534883720929E-3</v>
      </c>
      <c r="L15" s="18">
        <f>L14/J14</f>
        <v>0.34883720930232559</v>
      </c>
      <c r="M15" s="18">
        <f>M14/J14</f>
        <v>0.18023255813953487</v>
      </c>
      <c r="N15" s="18">
        <f>N14/J14</f>
        <v>3.4883720930232558E-2</v>
      </c>
      <c r="O15" s="18">
        <f>O14/J14</f>
        <v>0.40697674418604651</v>
      </c>
      <c r="P15" s="19">
        <f>P14/J14</f>
        <v>2.3255813953488372E-2</v>
      </c>
    </row>
    <row r="16" spans="1:16" x14ac:dyDescent="0.15">
      <c r="A16" s="4" t="s">
        <v>24</v>
      </c>
      <c r="B16" s="5">
        <v>42</v>
      </c>
      <c r="C16" s="36" t="s">
        <v>369</v>
      </c>
      <c r="D16" s="5">
        <v>4</v>
      </c>
      <c r="E16" s="5">
        <v>12</v>
      </c>
      <c r="F16" s="5">
        <v>5</v>
      </c>
      <c r="G16" s="5">
        <v>17</v>
      </c>
      <c r="H16" s="3">
        <f>B16-SUM(C16:G16)</f>
        <v>4</v>
      </c>
      <c r="J16" s="4">
        <v>42</v>
      </c>
      <c r="K16" s="36" t="s">
        <v>369</v>
      </c>
      <c r="L16" s="5">
        <v>7</v>
      </c>
      <c r="M16" s="5">
        <v>13</v>
      </c>
      <c r="N16" s="5">
        <v>2</v>
      </c>
      <c r="O16" s="5">
        <v>16</v>
      </c>
      <c r="P16" s="3">
        <f>J16-SUM(K16:O16)</f>
        <v>4</v>
      </c>
    </row>
    <row r="17" spans="1:16" s="20" customFormat="1" x14ac:dyDescent="0.15">
      <c r="A17" s="21" t="s">
        <v>4</v>
      </c>
      <c r="B17" s="18"/>
      <c r="C17" s="37" t="s">
        <v>369</v>
      </c>
      <c r="D17" s="18">
        <f>D16/B16</f>
        <v>9.5238095238095233E-2</v>
      </c>
      <c r="E17" s="18">
        <f>E16/B16</f>
        <v>0.2857142857142857</v>
      </c>
      <c r="F17" s="18">
        <f>F16/B16</f>
        <v>0.11904761904761904</v>
      </c>
      <c r="G17" s="18">
        <f>G16/B16</f>
        <v>0.40476190476190477</v>
      </c>
      <c r="H17" s="19">
        <f>H16/B16</f>
        <v>9.5238095238095233E-2</v>
      </c>
      <c r="J17" s="21"/>
      <c r="K17" s="37" t="s">
        <v>369</v>
      </c>
      <c r="L17" s="18">
        <f>L16/J16</f>
        <v>0.16666666666666666</v>
      </c>
      <c r="M17" s="18">
        <f>M16/J16</f>
        <v>0.30952380952380953</v>
      </c>
      <c r="N17" s="18">
        <f>N16/J16</f>
        <v>4.7619047619047616E-2</v>
      </c>
      <c r="O17" s="18">
        <f>O16/J16</f>
        <v>0.38095238095238093</v>
      </c>
      <c r="P17" s="19">
        <f>P16/J16</f>
        <v>9.5238095238095233E-2</v>
      </c>
    </row>
    <row r="18" spans="1:16" x14ac:dyDescent="0.15">
      <c r="A18" s="4" t="s">
        <v>25</v>
      </c>
      <c r="B18" s="5">
        <v>147</v>
      </c>
      <c r="C18" s="5">
        <v>2</v>
      </c>
      <c r="D18" s="5">
        <v>26</v>
      </c>
      <c r="E18" s="5">
        <v>23</v>
      </c>
      <c r="F18" s="5">
        <v>23</v>
      </c>
      <c r="G18" s="5">
        <v>72</v>
      </c>
      <c r="H18" s="3">
        <f>B18-SUM(C18:G18)</f>
        <v>1</v>
      </c>
      <c r="J18" s="4">
        <v>147</v>
      </c>
      <c r="K18" s="5">
        <v>1</v>
      </c>
      <c r="L18" s="5">
        <v>30</v>
      </c>
      <c r="M18" s="5">
        <v>38</v>
      </c>
      <c r="N18" s="5">
        <v>15</v>
      </c>
      <c r="O18" s="5">
        <v>62</v>
      </c>
      <c r="P18" s="3">
        <f>J18-SUM(K18:O18)</f>
        <v>1</v>
      </c>
    </row>
    <row r="19" spans="1:16" s="20" customFormat="1" x14ac:dyDescent="0.15">
      <c r="A19" s="21" t="s">
        <v>4</v>
      </c>
      <c r="B19" s="18"/>
      <c r="C19" s="18">
        <f>C18/B18</f>
        <v>1.3605442176870748E-2</v>
      </c>
      <c r="D19" s="18">
        <f>D18/B18</f>
        <v>0.17687074829931973</v>
      </c>
      <c r="E19" s="18">
        <f>E18/B18</f>
        <v>0.15646258503401361</v>
      </c>
      <c r="F19" s="18">
        <f>F18/B18</f>
        <v>0.15646258503401361</v>
      </c>
      <c r="G19" s="18">
        <f>G18/B18</f>
        <v>0.48979591836734693</v>
      </c>
      <c r="H19" s="19">
        <f>H18/B18</f>
        <v>6.8027210884353739E-3</v>
      </c>
      <c r="J19" s="21"/>
      <c r="K19" s="18">
        <f>K18/J18</f>
        <v>6.8027210884353739E-3</v>
      </c>
      <c r="L19" s="18">
        <f>L18/J18</f>
        <v>0.20408163265306123</v>
      </c>
      <c r="M19" s="18">
        <f>M18/J18</f>
        <v>0.25850340136054423</v>
      </c>
      <c r="N19" s="18">
        <f>N18/J18</f>
        <v>0.10204081632653061</v>
      </c>
      <c r="O19" s="18">
        <f>O18/J18</f>
        <v>0.42176870748299322</v>
      </c>
      <c r="P19" s="19">
        <f>P18/J18</f>
        <v>6.8027210884353739E-3</v>
      </c>
    </row>
    <row r="20" spans="1:16" x14ac:dyDescent="0.15">
      <c r="A20" s="4" t="s">
        <v>26</v>
      </c>
      <c r="B20" s="5">
        <v>103</v>
      </c>
      <c r="C20" s="5">
        <v>1</v>
      </c>
      <c r="D20" s="5">
        <v>17</v>
      </c>
      <c r="E20" s="5">
        <v>18</v>
      </c>
      <c r="F20" s="5">
        <v>7</v>
      </c>
      <c r="G20" s="5">
        <v>59</v>
      </c>
      <c r="H20" s="3">
        <f>B20-SUM(C20:G20)</f>
        <v>1</v>
      </c>
      <c r="J20" s="4">
        <v>103</v>
      </c>
      <c r="K20" s="5">
        <v>3</v>
      </c>
      <c r="L20" s="5">
        <v>23</v>
      </c>
      <c r="M20" s="5">
        <v>19</v>
      </c>
      <c r="N20" s="5">
        <v>4</v>
      </c>
      <c r="O20" s="5">
        <v>54</v>
      </c>
      <c r="P20" s="41" t="s">
        <v>369</v>
      </c>
    </row>
    <row r="21" spans="1:16" s="20" customFormat="1" x14ac:dyDescent="0.15">
      <c r="A21" s="21" t="s">
        <v>4</v>
      </c>
      <c r="B21" s="18"/>
      <c r="C21" s="18">
        <f>C20/B20</f>
        <v>9.7087378640776691E-3</v>
      </c>
      <c r="D21" s="18">
        <f>D20/B20</f>
        <v>0.1650485436893204</v>
      </c>
      <c r="E21" s="18">
        <f>E20/B20</f>
        <v>0.17475728155339806</v>
      </c>
      <c r="F21" s="18">
        <f>F20/B20</f>
        <v>6.7961165048543687E-2</v>
      </c>
      <c r="G21" s="18">
        <f>G20/B20</f>
        <v>0.57281553398058249</v>
      </c>
      <c r="H21" s="19">
        <f>H20/B20</f>
        <v>9.7087378640776691E-3</v>
      </c>
      <c r="J21" s="21"/>
      <c r="K21" s="18">
        <f>K20/J20</f>
        <v>2.9126213592233011E-2</v>
      </c>
      <c r="L21" s="18">
        <f>L20/J20</f>
        <v>0.22330097087378642</v>
      </c>
      <c r="M21" s="18">
        <f>M20/J20</f>
        <v>0.18446601941747573</v>
      </c>
      <c r="N21" s="18">
        <f>N20/J20</f>
        <v>3.8834951456310676E-2</v>
      </c>
      <c r="O21" s="18">
        <f>O20/J20</f>
        <v>0.52427184466019416</v>
      </c>
      <c r="P21" s="45" t="s">
        <v>369</v>
      </c>
    </row>
    <row r="22" spans="1:16" x14ac:dyDescent="0.15">
      <c r="A22" s="4" t="s">
        <v>27</v>
      </c>
      <c r="B22" s="5">
        <v>74</v>
      </c>
      <c r="C22" s="36" t="s">
        <v>369</v>
      </c>
      <c r="D22" s="5">
        <v>10</v>
      </c>
      <c r="E22" s="5">
        <v>17</v>
      </c>
      <c r="F22" s="5">
        <v>6</v>
      </c>
      <c r="G22" s="5">
        <v>41</v>
      </c>
      <c r="H22" s="41" t="s">
        <v>369</v>
      </c>
      <c r="J22" s="4">
        <v>74</v>
      </c>
      <c r="K22" s="5">
        <v>1</v>
      </c>
      <c r="L22" s="5">
        <v>19</v>
      </c>
      <c r="M22" s="5">
        <v>21</v>
      </c>
      <c r="N22" s="5">
        <v>4</v>
      </c>
      <c r="O22" s="5">
        <v>28</v>
      </c>
      <c r="P22" s="3">
        <f>J22-SUM(K22:O22)</f>
        <v>1</v>
      </c>
    </row>
    <row r="23" spans="1:16" s="20" customFormat="1" x14ac:dyDescent="0.15">
      <c r="A23" s="21" t="s">
        <v>4</v>
      </c>
      <c r="B23" s="18"/>
      <c r="C23" s="37" t="s">
        <v>369</v>
      </c>
      <c r="D23" s="18">
        <f>D22/B22</f>
        <v>0.13513513513513514</v>
      </c>
      <c r="E23" s="18">
        <f>E22/B22</f>
        <v>0.22972972972972974</v>
      </c>
      <c r="F23" s="18">
        <f>F22/B22</f>
        <v>8.1081081081081086E-2</v>
      </c>
      <c r="G23" s="18">
        <f>G22/B22</f>
        <v>0.55405405405405406</v>
      </c>
      <c r="H23" s="45" t="s">
        <v>369</v>
      </c>
      <c r="J23" s="21"/>
      <c r="K23" s="18">
        <f>K22/J22</f>
        <v>1.3513513513513514E-2</v>
      </c>
      <c r="L23" s="18">
        <f>L22/J22</f>
        <v>0.25675675675675674</v>
      </c>
      <c r="M23" s="18">
        <f>M22/J22</f>
        <v>0.28378378378378377</v>
      </c>
      <c r="N23" s="18">
        <f>N22/J22</f>
        <v>5.4054054054054057E-2</v>
      </c>
      <c r="O23" s="18">
        <f>O22/J22</f>
        <v>0.3783783783783784</v>
      </c>
      <c r="P23" s="19">
        <f>P22/J22</f>
        <v>1.3513513513513514E-2</v>
      </c>
    </row>
    <row r="24" spans="1:16" x14ac:dyDescent="0.15">
      <c r="A24" s="4" t="s">
        <v>28</v>
      </c>
      <c r="B24" s="5">
        <v>111</v>
      </c>
      <c r="C24" s="36" t="s">
        <v>369</v>
      </c>
      <c r="D24" s="5">
        <v>15</v>
      </c>
      <c r="E24" s="5">
        <v>25</v>
      </c>
      <c r="F24" s="5">
        <v>11</v>
      </c>
      <c r="G24" s="5">
        <v>55</v>
      </c>
      <c r="H24" s="3">
        <f>B24-SUM(C24:G24)</f>
        <v>5</v>
      </c>
      <c r="J24" s="4">
        <v>111</v>
      </c>
      <c r="K24" s="36" t="s">
        <v>369</v>
      </c>
      <c r="L24" s="5">
        <v>19</v>
      </c>
      <c r="M24" s="5">
        <v>32</v>
      </c>
      <c r="N24" s="5">
        <v>12</v>
      </c>
      <c r="O24" s="5">
        <v>42</v>
      </c>
      <c r="P24" s="3">
        <f>J24-SUM(K24:O24)</f>
        <v>6</v>
      </c>
    </row>
    <row r="25" spans="1:16" s="20" customFormat="1" x14ac:dyDescent="0.15">
      <c r="A25" s="21" t="s">
        <v>4</v>
      </c>
      <c r="B25" s="18"/>
      <c r="C25" s="37" t="s">
        <v>369</v>
      </c>
      <c r="D25" s="18">
        <f>D24/B24</f>
        <v>0.13513513513513514</v>
      </c>
      <c r="E25" s="18">
        <f>E24/B24</f>
        <v>0.22522522522522523</v>
      </c>
      <c r="F25" s="18">
        <f>F24/B24</f>
        <v>9.90990990990991E-2</v>
      </c>
      <c r="G25" s="18">
        <f>G24/B24</f>
        <v>0.49549549549549549</v>
      </c>
      <c r="H25" s="19">
        <f>H24/B24</f>
        <v>4.5045045045045043E-2</v>
      </c>
      <c r="J25" s="21"/>
      <c r="K25" s="37" t="s">
        <v>369</v>
      </c>
      <c r="L25" s="18">
        <f>L24/J24</f>
        <v>0.17117117117117117</v>
      </c>
      <c r="M25" s="18">
        <f>M24/J24</f>
        <v>0.28828828828828829</v>
      </c>
      <c r="N25" s="18">
        <f>N24/J24</f>
        <v>0.10810810810810811</v>
      </c>
      <c r="O25" s="18">
        <f>O24/J24</f>
        <v>0.3783783783783784</v>
      </c>
      <c r="P25" s="19">
        <f>P24/J24</f>
        <v>5.4054054054054057E-2</v>
      </c>
    </row>
    <row r="26" spans="1:16" x14ac:dyDescent="0.15">
      <c r="A26" s="4" t="s">
        <v>29</v>
      </c>
      <c r="B26" s="5">
        <v>55</v>
      </c>
      <c r="C26" s="36" t="s">
        <v>369</v>
      </c>
      <c r="D26" s="5">
        <v>9</v>
      </c>
      <c r="E26" s="5">
        <v>2</v>
      </c>
      <c r="F26" s="5">
        <v>3</v>
      </c>
      <c r="G26" s="5">
        <v>40</v>
      </c>
      <c r="H26" s="3">
        <f>B26-SUM(C26:G26)</f>
        <v>1</v>
      </c>
      <c r="J26" s="4">
        <v>55</v>
      </c>
      <c r="K26" s="5">
        <v>1</v>
      </c>
      <c r="L26" s="5">
        <v>10</v>
      </c>
      <c r="M26" s="5">
        <v>1</v>
      </c>
      <c r="N26" s="5">
        <v>1</v>
      </c>
      <c r="O26" s="5">
        <v>42</v>
      </c>
      <c r="P26" s="41" t="s">
        <v>369</v>
      </c>
    </row>
    <row r="27" spans="1:16" s="20" customFormat="1" x14ac:dyDescent="0.15">
      <c r="A27" s="23" t="s">
        <v>4</v>
      </c>
      <c r="B27" s="24"/>
      <c r="C27" s="38" t="s">
        <v>369</v>
      </c>
      <c r="D27" s="24">
        <f>D26/B26</f>
        <v>0.16363636363636364</v>
      </c>
      <c r="E27" s="24">
        <f>E26/B26</f>
        <v>3.6363636363636362E-2</v>
      </c>
      <c r="F27" s="24">
        <f>F26/B26</f>
        <v>5.4545454545454543E-2</v>
      </c>
      <c r="G27" s="24">
        <f>G26/B26</f>
        <v>0.72727272727272729</v>
      </c>
      <c r="H27" s="25">
        <f>H26/B26</f>
        <v>1.8181818181818181E-2</v>
      </c>
      <c r="J27" s="23"/>
      <c r="K27" s="24">
        <f>K26/J26</f>
        <v>1.8181818181818181E-2</v>
      </c>
      <c r="L27" s="24">
        <f>L26/J26</f>
        <v>0.18181818181818182</v>
      </c>
      <c r="M27" s="24">
        <f>M26/J26</f>
        <v>1.8181818181818181E-2</v>
      </c>
      <c r="N27" s="24">
        <f>N26/J26</f>
        <v>1.8181818181818181E-2</v>
      </c>
      <c r="O27" s="24">
        <f>O26/J26</f>
        <v>0.76363636363636367</v>
      </c>
      <c r="P27" s="42" t="s">
        <v>369</v>
      </c>
    </row>
    <row r="28" spans="1:16" x14ac:dyDescent="0.15">
      <c r="A28" s="1" t="s">
        <v>212</v>
      </c>
    </row>
    <row r="29" spans="1:16" x14ac:dyDescent="0.15">
      <c r="A29" s="9" t="s">
        <v>30</v>
      </c>
      <c r="B29" s="10">
        <v>411</v>
      </c>
      <c r="C29" s="10">
        <v>4</v>
      </c>
      <c r="D29" s="10">
        <v>65</v>
      </c>
      <c r="E29" s="10">
        <v>83</v>
      </c>
      <c r="F29" s="10">
        <v>40</v>
      </c>
      <c r="G29" s="10">
        <v>210</v>
      </c>
      <c r="H29" s="11">
        <f>B29-SUM(C29:G29)</f>
        <v>9</v>
      </c>
      <c r="J29" s="9">
        <v>411</v>
      </c>
      <c r="K29" s="10">
        <v>8</v>
      </c>
      <c r="L29" s="10">
        <v>97</v>
      </c>
      <c r="M29" s="10">
        <v>94</v>
      </c>
      <c r="N29" s="10">
        <v>34</v>
      </c>
      <c r="O29" s="10">
        <v>167</v>
      </c>
      <c r="P29" s="11">
        <f>J29-SUM(K29:O29)</f>
        <v>11</v>
      </c>
    </row>
    <row r="30" spans="1:16" s="20" customFormat="1" x14ac:dyDescent="0.15">
      <c r="A30" s="21" t="s">
        <v>31</v>
      </c>
      <c r="B30" s="18"/>
      <c r="C30" s="30">
        <f>C29/B29</f>
        <v>9.7323600973236012E-3</v>
      </c>
      <c r="D30" s="30">
        <f>D29/B29</f>
        <v>0.15815085158150852</v>
      </c>
      <c r="E30" s="30">
        <f>E29/B29</f>
        <v>0.20194647201946472</v>
      </c>
      <c r="F30" s="30">
        <f>F29/B29</f>
        <v>9.7323600973236016E-2</v>
      </c>
      <c r="G30" s="30">
        <f>G29/B29</f>
        <v>0.51094890510948909</v>
      </c>
      <c r="H30" s="27">
        <f>H29/B29</f>
        <v>2.1897810218978103E-2</v>
      </c>
      <c r="J30" s="21"/>
      <c r="K30" s="30">
        <f>K29/J29</f>
        <v>1.9464720194647202E-2</v>
      </c>
      <c r="L30" s="30">
        <f>L29/J29</f>
        <v>0.23600973236009731</v>
      </c>
      <c r="M30" s="30">
        <f>M29/J29</f>
        <v>0.22871046228710462</v>
      </c>
      <c r="N30" s="30">
        <f>N29/J29</f>
        <v>8.2725060827250604E-2</v>
      </c>
      <c r="O30" s="30">
        <f>O29/J29</f>
        <v>0.40632603406326034</v>
      </c>
      <c r="P30" s="27">
        <f>P29/J29</f>
        <v>2.6763990267639901E-2</v>
      </c>
    </row>
    <row r="31" spans="1:16" x14ac:dyDescent="0.15">
      <c r="A31" s="4" t="s">
        <v>32</v>
      </c>
      <c r="B31" s="5">
        <v>196</v>
      </c>
      <c r="C31" s="5">
        <v>1</v>
      </c>
      <c r="D31" s="5">
        <v>33</v>
      </c>
      <c r="E31" s="5">
        <v>45</v>
      </c>
      <c r="F31" s="5">
        <v>17</v>
      </c>
      <c r="G31" s="5">
        <v>95</v>
      </c>
      <c r="H31" s="3">
        <f>B31-SUM(C31:G31)</f>
        <v>5</v>
      </c>
      <c r="J31" s="4">
        <v>196</v>
      </c>
      <c r="K31" s="5">
        <v>3</v>
      </c>
      <c r="L31" s="5">
        <v>55</v>
      </c>
      <c r="M31" s="5">
        <v>51</v>
      </c>
      <c r="N31" s="5">
        <v>10</v>
      </c>
      <c r="O31" s="5">
        <v>73</v>
      </c>
      <c r="P31" s="3">
        <f>J31-SUM(K31:O31)</f>
        <v>4</v>
      </c>
    </row>
    <row r="32" spans="1:16" s="20" customFormat="1" x14ac:dyDescent="0.15">
      <c r="A32" s="21" t="s">
        <v>33</v>
      </c>
      <c r="B32" s="18"/>
      <c r="C32" s="18">
        <f>C31/B31</f>
        <v>5.1020408163265302E-3</v>
      </c>
      <c r="D32" s="18">
        <f>D31/B31</f>
        <v>0.1683673469387755</v>
      </c>
      <c r="E32" s="18">
        <f>E31/B31</f>
        <v>0.22959183673469388</v>
      </c>
      <c r="F32" s="18">
        <f>F31/B31</f>
        <v>8.673469387755102E-2</v>
      </c>
      <c r="G32" s="18">
        <f>G31/B31</f>
        <v>0.48469387755102039</v>
      </c>
      <c r="H32" s="19">
        <f>H31/B31</f>
        <v>2.5510204081632654E-2</v>
      </c>
      <c r="J32" s="21"/>
      <c r="K32" s="18">
        <f>K31/J31</f>
        <v>1.5306122448979591E-2</v>
      </c>
      <c r="L32" s="18">
        <f>L31/J31</f>
        <v>0.28061224489795916</v>
      </c>
      <c r="M32" s="18">
        <f>M31/J31</f>
        <v>0.26020408163265307</v>
      </c>
      <c r="N32" s="18">
        <f>N31/J31</f>
        <v>5.1020408163265307E-2</v>
      </c>
      <c r="O32" s="18">
        <f>O31/J31</f>
        <v>0.37244897959183676</v>
      </c>
      <c r="P32" s="19">
        <f>P31/J31</f>
        <v>2.0408163265306121E-2</v>
      </c>
    </row>
    <row r="33" spans="1:16" x14ac:dyDescent="0.15">
      <c r="A33" s="4" t="s">
        <v>34</v>
      </c>
      <c r="B33" s="5">
        <v>556</v>
      </c>
      <c r="C33" s="5">
        <v>2</v>
      </c>
      <c r="D33" s="5">
        <v>95</v>
      </c>
      <c r="E33" s="5">
        <v>93</v>
      </c>
      <c r="F33" s="5">
        <v>44</v>
      </c>
      <c r="G33" s="5">
        <v>305</v>
      </c>
      <c r="H33" s="3">
        <f>B33-SUM(C33:G33)</f>
        <v>17</v>
      </c>
      <c r="J33" s="4">
        <v>556</v>
      </c>
      <c r="K33" s="5">
        <v>4</v>
      </c>
      <c r="L33" s="5">
        <v>148</v>
      </c>
      <c r="M33" s="5">
        <v>90</v>
      </c>
      <c r="N33" s="5">
        <v>32</v>
      </c>
      <c r="O33" s="5">
        <v>265</v>
      </c>
      <c r="P33" s="3">
        <f>J33-SUM(K33:O33)</f>
        <v>17</v>
      </c>
    </row>
    <row r="34" spans="1:16" s="20" customFormat="1" x14ac:dyDescent="0.15">
      <c r="A34" s="23" t="s">
        <v>35</v>
      </c>
      <c r="B34" s="24"/>
      <c r="C34" s="24">
        <f>C33/B33</f>
        <v>3.5971223021582736E-3</v>
      </c>
      <c r="D34" s="24">
        <f>D33/B33</f>
        <v>0.17086330935251798</v>
      </c>
      <c r="E34" s="24">
        <f>E33/B33</f>
        <v>0.1672661870503597</v>
      </c>
      <c r="F34" s="24">
        <f>F33/B33</f>
        <v>7.9136690647482008E-2</v>
      </c>
      <c r="G34" s="24">
        <f>G33/B33</f>
        <v>0.54856115107913672</v>
      </c>
      <c r="H34" s="25">
        <f>H33/B33</f>
        <v>3.0575539568345324E-2</v>
      </c>
      <c r="J34" s="23"/>
      <c r="K34" s="24">
        <f>K33/J33</f>
        <v>7.1942446043165471E-3</v>
      </c>
      <c r="L34" s="24">
        <f>L33/J33</f>
        <v>0.26618705035971224</v>
      </c>
      <c r="M34" s="24">
        <f>M33/J33</f>
        <v>0.16187050359712229</v>
      </c>
      <c r="N34" s="24">
        <f>N33/J33</f>
        <v>5.7553956834532377E-2</v>
      </c>
      <c r="O34" s="24">
        <f>O33/J33</f>
        <v>0.4766187050359712</v>
      </c>
      <c r="P34" s="25">
        <f>P33/J33</f>
        <v>3.0575539568345324E-2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227</v>
      </c>
    </row>
    <row r="2" spans="1:16" x14ac:dyDescent="0.15">
      <c r="A2" s="1" t="s">
        <v>164</v>
      </c>
      <c r="J2" s="1" t="s">
        <v>276</v>
      </c>
    </row>
    <row r="3" spans="1:16" x14ac:dyDescent="0.15">
      <c r="J3" s="1" t="s">
        <v>277</v>
      </c>
    </row>
    <row r="4" spans="1:16" x14ac:dyDescent="0.15">
      <c r="A4" s="1" t="s">
        <v>3</v>
      </c>
    </row>
    <row r="5" spans="1:16" s="2" customFormat="1" ht="127.5" customHeight="1" x14ac:dyDescent="0.15">
      <c r="A5" s="6" t="s">
        <v>4</v>
      </c>
      <c r="B5" s="7" t="s">
        <v>5</v>
      </c>
      <c r="C5" s="7" t="s">
        <v>139</v>
      </c>
      <c r="D5" s="7" t="s">
        <v>140</v>
      </c>
      <c r="E5" s="7" t="s">
        <v>141</v>
      </c>
      <c r="F5" s="7" t="s">
        <v>142</v>
      </c>
      <c r="G5" s="7" t="s">
        <v>49</v>
      </c>
      <c r="H5" s="8" t="s">
        <v>9</v>
      </c>
      <c r="J5" s="6" t="s">
        <v>5</v>
      </c>
      <c r="K5" s="7" t="s">
        <v>139</v>
      </c>
      <c r="L5" s="7" t="s">
        <v>140</v>
      </c>
      <c r="M5" s="7" t="s">
        <v>141</v>
      </c>
      <c r="N5" s="7" t="s">
        <v>142</v>
      </c>
      <c r="O5" s="7" t="s">
        <v>49</v>
      </c>
      <c r="P5" s="8" t="s">
        <v>9</v>
      </c>
    </row>
    <row r="6" spans="1:16" x14ac:dyDescent="0.15">
      <c r="A6" s="4" t="s">
        <v>19</v>
      </c>
      <c r="B6" s="5">
        <v>1170</v>
      </c>
      <c r="C6" s="5">
        <v>12</v>
      </c>
      <c r="D6" s="5">
        <v>170</v>
      </c>
      <c r="E6" s="5">
        <v>268</v>
      </c>
      <c r="F6" s="5">
        <v>177</v>
      </c>
      <c r="G6" s="5">
        <v>512</v>
      </c>
      <c r="H6" s="3">
        <f>B6-SUM(C6:G6)</f>
        <v>31</v>
      </c>
      <c r="J6" s="4">
        <v>1170</v>
      </c>
      <c r="K6" s="5">
        <v>17</v>
      </c>
      <c r="L6" s="5">
        <v>197</v>
      </c>
      <c r="M6" s="5">
        <v>295</v>
      </c>
      <c r="N6" s="5">
        <v>185</v>
      </c>
      <c r="O6" s="5">
        <v>445</v>
      </c>
      <c r="P6" s="3">
        <f>J6-SUM(K6:O6)</f>
        <v>31</v>
      </c>
    </row>
    <row r="7" spans="1:16" s="20" customFormat="1" x14ac:dyDescent="0.15">
      <c r="A7" s="21" t="s">
        <v>4</v>
      </c>
      <c r="B7" s="18"/>
      <c r="C7" s="18">
        <f>C6/B6</f>
        <v>1.0256410256410256E-2</v>
      </c>
      <c r="D7" s="18">
        <f>D6/B6</f>
        <v>0.14529914529914531</v>
      </c>
      <c r="E7" s="18">
        <f>E6/B6</f>
        <v>0.22905982905982905</v>
      </c>
      <c r="F7" s="18">
        <f>F6/B6</f>
        <v>0.15128205128205127</v>
      </c>
      <c r="G7" s="18">
        <f>G6/B6</f>
        <v>0.43760683760683761</v>
      </c>
      <c r="H7" s="19">
        <f>H6/B6</f>
        <v>2.6495726495726495E-2</v>
      </c>
      <c r="J7" s="21"/>
      <c r="K7" s="18">
        <f>K6/J6</f>
        <v>1.452991452991453E-2</v>
      </c>
      <c r="L7" s="18">
        <f>L6/J6</f>
        <v>0.16837606837606839</v>
      </c>
      <c r="M7" s="18">
        <f>M6/J6</f>
        <v>0.25213675213675213</v>
      </c>
      <c r="N7" s="18">
        <f>N6/J6</f>
        <v>0.15811965811965811</v>
      </c>
      <c r="O7" s="18">
        <f>O6/J6</f>
        <v>0.38034188034188032</v>
      </c>
      <c r="P7" s="19">
        <f>P6/J6</f>
        <v>2.6495726495726495E-2</v>
      </c>
    </row>
    <row r="8" spans="1:16" x14ac:dyDescent="0.15">
      <c r="A8" s="4" t="s">
        <v>20</v>
      </c>
      <c r="B8" s="5">
        <v>200</v>
      </c>
      <c r="C8" s="36" t="s">
        <v>369</v>
      </c>
      <c r="D8" s="5">
        <v>30</v>
      </c>
      <c r="E8" s="5">
        <v>48</v>
      </c>
      <c r="F8" s="5">
        <v>25</v>
      </c>
      <c r="G8" s="5">
        <v>90</v>
      </c>
      <c r="H8" s="3">
        <f>B8-SUM(C8:G8)</f>
        <v>7</v>
      </c>
      <c r="J8" s="4">
        <v>200</v>
      </c>
      <c r="K8" s="5">
        <v>2</v>
      </c>
      <c r="L8" s="5">
        <v>35</v>
      </c>
      <c r="M8" s="5">
        <v>44</v>
      </c>
      <c r="N8" s="5">
        <v>34</v>
      </c>
      <c r="O8" s="5">
        <v>78</v>
      </c>
      <c r="P8" s="3">
        <f>J8-SUM(K8:O8)</f>
        <v>7</v>
      </c>
    </row>
    <row r="9" spans="1:16" s="20" customFormat="1" x14ac:dyDescent="0.15">
      <c r="A9" s="21" t="s">
        <v>4</v>
      </c>
      <c r="B9" s="18"/>
      <c r="C9" s="37" t="s">
        <v>369</v>
      </c>
      <c r="D9" s="18">
        <f>D8/B8</f>
        <v>0.15</v>
      </c>
      <c r="E9" s="18">
        <f>E8/B8</f>
        <v>0.24</v>
      </c>
      <c r="F9" s="18">
        <f>F8/B8</f>
        <v>0.125</v>
      </c>
      <c r="G9" s="18">
        <f>G8/B8</f>
        <v>0.45</v>
      </c>
      <c r="H9" s="19">
        <f>H8/B8</f>
        <v>3.5000000000000003E-2</v>
      </c>
      <c r="J9" s="21"/>
      <c r="K9" s="18">
        <f>K8/J8</f>
        <v>0.01</v>
      </c>
      <c r="L9" s="18">
        <f>L8/J8</f>
        <v>0.17499999999999999</v>
      </c>
      <c r="M9" s="18">
        <f>M8/J8</f>
        <v>0.22</v>
      </c>
      <c r="N9" s="18">
        <f>N8/J8</f>
        <v>0.17</v>
      </c>
      <c r="O9" s="18">
        <f>O8/J8</f>
        <v>0.39</v>
      </c>
      <c r="P9" s="19">
        <f>P8/J8</f>
        <v>3.5000000000000003E-2</v>
      </c>
    </row>
    <row r="10" spans="1:16" x14ac:dyDescent="0.15">
      <c r="A10" s="4" t="s">
        <v>21</v>
      </c>
      <c r="B10" s="5">
        <v>208</v>
      </c>
      <c r="C10" s="5">
        <v>4</v>
      </c>
      <c r="D10" s="5">
        <v>31</v>
      </c>
      <c r="E10" s="5">
        <v>52</v>
      </c>
      <c r="F10" s="5">
        <v>26</v>
      </c>
      <c r="G10" s="5">
        <v>88</v>
      </c>
      <c r="H10" s="3">
        <f>B10-SUM(C10:G10)</f>
        <v>7</v>
      </c>
      <c r="J10" s="4">
        <v>208</v>
      </c>
      <c r="K10" s="5">
        <v>5</v>
      </c>
      <c r="L10" s="5">
        <v>39</v>
      </c>
      <c r="M10" s="5">
        <v>50</v>
      </c>
      <c r="N10" s="5">
        <v>29</v>
      </c>
      <c r="O10" s="5">
        <v>79</v>
      </c>
      <c r="P10" s="3">
        <f>J10-SUM(K10:O10)</f>
        <v>6</v>
      </c>
    </row>
    <row r="11" spans="1:16" s="20" customFormat="1" x14ac:dyDescent="0.15">
      <c r="A11" s="21" t="s">
        <v>4</v>
      </c>
      <c r="B11" s="18"/>
      <c r="C11" s="18">
        <f>C10/B10</f>
        <v>1.9230769230769232E-2</v>
      </c>
      <c r="D11" s="18">
        <f>D10/B10</f>
        <v>0.14903846153846154</v>
      </c>
      <c r="E11" s="18">
        <f>E10/B10</f>
        <v>0.25</v>
      </c>
      <c r="F11" s="18">
        <f>F10/B10</f>
        <v>0.125</v>
      </c>
      <c r="G11" s="18">
        <f>G10/B10</f>
        <v>0.42307692307692307</v>
      </c>
      <c r="H11" s="19">
        <f>H10/B10</f>
        <v>3.3653846153846152E-2</v>
      </c>
      <c r="J11" s="21"/>
      <c r="K11" s="18">
        <f>K10/J10</f>
        <v>2.403846153846154E-2</v>
      </c>
      <c r="L11" s="18">
        <f>L10/J10</f>
        <v>0.1875</v>
      </c>
      <c r="M11" s="18">
        <f>M10/J10</f>
        <v>0.24038461538461539</v>
      </c>
      <c r="N11" s="18">
        <f>N10/J10</f>
        <v>0.13942307692307693</v>
      </c>
      <c r="O11" s="18">
        <f>O10/J10</f>
        <v>0.37980769230769229</v>
      </c>
      <c r="P11" s="19">
        <f>P10/J10</f>
        <v>2.8846153846153848E-2</v>
      </c>
    </row>
    <row r="12" spans="1:16" x14ac:dyDescent="0.15">
      <c r="A12" s="4" t="s">
        <v>22</v>
      </c>
      <c r="B12" s="5">
        <v>44</v>
      </c>
      <c r="C12" s="36" t="s">
        <v>369</v>
      </c>
      <c r="D12" s="5">
        <v>11</v>
      </c>
      <c r="E12" s="5">
        <v>11</v>
      </c>
      <c r="F12" s="5">
        <v>9</v>
      </c>
      <c r="G12" s="5">
        <v>13</v>
      </c>
      <c r="H12" s="41" t="s">
        <v>369</v>
      </c>
      <c r="J12" s="4">
        <v>44</v>
      </c>
      <c r="K12" s="36" t="s">
        <v>369</v>
      </c>
      <c r="L12" s="5">
        <v>11</v>
      </c>
      <c r="M12" s="5">
        <v>14</v>
      </c>
      <c r="N12" s="5">
        <v>6</v>
      </c>
      <c r="O12" s="5">
        <v>13</v>
      </c>
      <c r="P12" s="41" t="s">
        <v>369</v>
      </c>
    </row>
    <row r="13" spans="1:16" s="20" customFormat="1" x14ac:dyDescent="0.15">
      <c r="A13" s="21" t="s">
        <v>4</v>
      </c>
      <c r="B13" s="18"/>
      <c r="C13" s="37" t="s">
        <v>369</v>
      </c>
      <c r="D13" s="18">
        <f>D12/B12</f>
        <v>0.25</v>
      </c>
      <c r="E13" s="18">
        <f>E12/B12</f>
        <v>0.25</v>
      </c>
      <c r="F13" s="18">
        <f>F12/B12</f>
        <v>0.20454545454545456</v>
      </c>
      <c r="G13" s="18">
        <f>G12/B12</f>
        <v>0.29545454545454547</v>
      </c>
      <c r="H13" s="45" t="s">
        <v>369</v>
      </c>
      <c r="J13" s="21"/>
      <c r="K13" s="37" t="s">
        <v>369</v>
      </c>
      <c r="L13" s="18">
        <f>L12/J12</f>
        <v>0.25</v>
      </c>
      <c r="M13" s="18">
        <f>M12/J12</f>
        <v>0.31818181818181818</v>
      </c>
      <c r="N13" s="18">
        <f>N12/J12</f>
        <v>0.13636363636363635</v>
      </c>
      <c r="O13" s="18">
        <f>O12/J12</f>
        <v>0.29545454545454547</v>
      </c>
      <c r="P13" s="45" t="s">
        <v>369</v>
      </c>
    </row>
    <row r="14" spans="1:16" x14ac:dyDescent="0.15">
      <c r="A14" s="4" t="s">
        <v>23</v>
      </c>
      <c r="B14" s="5">
        <v>172</v>
      </c>
      <c r="C14" s="5">
        <v>1</v>
      </c>
      <c r="D14" s="5">
        <v>34</v>
      </c>
      <c r="E14" s="5">
        <v>33</v>
      </c>
      <c r="F14" s="5">
        <v>26</v>
      </c>
      <c r="G14" s="5">
        <v>74</v>
      </c>
      <c r="H14" s="3">
        <f>B14-SUM(C14:G14)</f>
        <v>4</v>
      </c>
      <c r="J14" s="4">
        <v>172</v>
      </c>
      <c r="K14" s="5">
        <v>3</v>
      </c>
      <c r="L14" s="5">
        <v>37</v>
      </c>
      <c r="M14" s="5">
        <v>45</v>
      </c>
      <c r="N14" s="5">
        <v>25</v>
      </c>
      <c r="O14" s="5">
        <v>58</v>
      </c>
      <c r="P14" s="3">
        <f>J14-SUM(K14:O14)</f>
        <v>4</v>
      </c>
    </row>
    <row r="15" spans="1:16" s="20" customFormat="1" x14ac:dyDescent="0.15">
      <c r="A15" s="21" t="s">
        <v>4</v>
      </c>
      <c r="B15" s="18"/>
      <c r="C15" s="18">
        <f>C14/B14</f>
        <v>5.8139534883720929E-3</v>
      </c>
      <c r="D15" s="18">
        <f>D14/B14</f>
        <v>0.19767441860465115</v>
      </c>
      <c r="E15" s="18">
        <f>E14/B14</f>
        <v>0.19186046511627908</v>
      </c>
      <c r="F15" s="18">
        <f>F14/B14</f>
        <v>0.15116279069767441</v>
      </c>
      <c r="G15" s="18">
        <f>G14/B14</f>
        <v>0.43023255813953487</v>
      </c>
      <c r="H15" s="19">
        <f>H14/B14</f>
        <v>2.3255813953488372E-2</v>
      </c>
      <c r="J15" s="21"/>
      <c r="K15" s="18">
        <f>K14/J14</f>
        <v>1.7441860465116279E-2</v>
      </c>
      <c r="L15" s="18">
        <f>L14/J14</f>
        <v>0.21511627906976744</v>
      </c>
      <c r="M15" s="18">
        <f>M14/J14</f>
        <v>0.26162790697674421</v>
      </c>
      <c r="N15" s="18">
        <f>N14/J14</f>
        <v>0.14534883720930233</v>
      </c>
      <c r="O15" s="18">
        <f>O14/J14</f>
        <v>0.33720930232558138</v>
      </c>
      <c r="P15" s="19">
        <f>P14/J14</f>
        <v>2.3255813953488372E-2</v>
      </c>
    </row>
    <row r="16" spans="1:16" x14ac:dyDescent="0.15">
      <c r="A16" s="4" t="s">
        <v>24</v>
      </c>
      <c r="B16" s="5">
        <v>42</v>
      </c>
      <c r="C16" s="36" t="s">
        <v>369</v>
      </c>
      <c r="D16" s="5">
        <v>5</v>
      </c>
      <c r="E16" s="5">
        <v>12</v>
      </c>
      <c r="F16" s="5">
        <v>5</v>
      </c>
      <c r="G16" s="5">
        <v>16</v>
      </c>
      <c r="H16" s="3">
        <f>B16-SUM(C16:G16)</f>
        <v>4</v>
      </c>
      <c r="J16" s="4">
        <v>42</v>
      </c>
      <c r="K16" s="5">
        <v>1</v>
      </c>
      <c r="L16" s="5">
        <v>5</v>
      </c>
      <c r="M16" s="5">
        <v>9</v>
      </c>
      <c r="N16" s="5">
        <v>7</v>
      </c>
      <c r="O16" s="5">
        <v>16</v>
      </c>
      <c r="P16" s="3">
        <f>J16-SUM(K16:O16)</f>
        <v>4</v>
      </c>
    </row>
    <row r="17" spans="1:16" s="20" customFormat="1" x14ac:dyDescent="0.15">
      <c r="A17" s="21" t="s">
        <v>4</v>
      </c>
      <c r="B17" s="18"/>
      <c r="C17" s="37" t="s">
        <v>369</v>
      </c>
      <c r="D17" s="18">
        <f>D16/B16</f>
        <v>0.11904761904761904</v>
      </c>
      <c r="E17" s="18">
        <f>E16/B16</f>
        <v>0.2857142857142857</v>
      </c>
      <c r="F17" s="18">
        <f>F16/B16</f>
        <v>0.11904761904761904</v>
      </c>
      <c r="G17" s="18">
        <f>G16/B16</f>
        <v>0.38095238095238093</v>
      </c>
      <c r="H17" s="19">
        <f>H16/B16</f>
        <v>9.5238095238095233E-2</v>
      </c>
      <c r="J17" s="21"/>
      <c r="K17" s="18">
        <f>K16/J16</f>
        <v>2.3809523809523808E-2</v>
      </c>
      <c r="L17" s="18">
        <f>L16/J16</f>
        <v>0.11904761904761904</v>
      </c>
      <c r="M17" s="18">
        <f>M16/J16</f>
        <v>0.21428571428571427</v>
      </c>
      <c r="N17" s="18">
        <f>N16/J16</f>
        <v>0.16666666666666666</v>
      </c>
      <c r="O17" s="18">
        <f>O16/J16</f>
        <v>0.38095238095238093</v>
      </c>
      <c r="P17" s="19">
        <f>P16/J16</f>
        <v>9.5238095238095233E-2</v>
      </c>
    </row>
    <row r="18" spans="1:16" x14ac:dyDescent="0.15">
      <c r="A18" s="4" t="s">
        <v>25</v>
      </c>
      <c r="B18" s="5">
        <v>147</v>
      </c>
      <c r="C18" s="5">
        <v>3</v>
      </c>
      <c r="D18" s="5">
        <v>18</v>
      </c>
      <c r="E18" s="5">
        <v>39</v>
      </c>
      <c r="F18" s="5">
        <v>24</v>
      </c>
      <c r="G18" s="5">
        <v>62</v>
      </c>
      <c r="H18" s="3">
        <f>B18-SUM(C18:G18)</f>
        <v>1</v>
      </c>
      <c r="J18" s="4">
        <v>147</v>
      </c>
      <c r="K18" s="5">
        <v>2</v>
      </c>
      <c r="L18" s="5">
        <v>26</v>
      </c>
      <c r="M18" s="5">
        <v>31</v>
      </c>
      <c r="N18" s="5">
        <v>22</v>
      </c>
      <c r="O18" s="5">
        <v>64</v>
      </c>
      <c r="P18" s="3">
        <f>J18-SUM(K18:O18)</f>
        <v>2</v>
      </c>
    </row>
    <row r="19" spans="1:16" s="20" customFormat="1" x14ac:dyDescent="0.15">
      <c r="A19" s="21" t="s">
        <v>4</v>
      </c>
      <c r="B19" s="18"/>
      <c r="C19" s="18">
        <f>C18/B18</f>
        <v>2.0408163265306121E-2</v>
      </c>
      <c r="D19" s="18">
        <f>D18/B18</f>
        <v>0.12244897959183673</v>
      </c>
      <c r="E19" s="18">
        <f>E18/B18</f>
        <v>0.26530612244897961</v>
      </c>
      <c r="F19" s="18">
        <f>F18/B18</f>
        <v>0.16326530612244897</v>
      </c>
      <c r="G19" s="18">
        <f>G18/B18</f>
        <v>0.42176870748299322</v>
      </c>
      <c r="H19" s="19">
        <f>H18/B18</f>
        <v>6.8027210884353739E-3</v>
      </c>
      <c r="J19" s="21"/>
      <c r="K19" s="18">
        <f>K18/J18</f>
        <v>1.3605442176870748E-2</v>
      </c>
      <c r="L19" s="18">
        <f>L18/J18</f>
        <v>0.17687074829931973</v>
      </c>
      <c r="M19" s="18">
        <f>M18/J18</f>
        <v>0.21088435374149661</v>
      </c>
      <c r="N19" s="18">
        <f>N18/J18</f>
        <v>0.14965986394557823</v>
      </c>
      <c r="O19" s="18">
        <f>O18/J18</f>
        <v>0.43537414965986393</v>
      </c>
      <c r="P19" s="19">
        <f>P18/J18</f>
        <v>1.3605442176870748E-2</v>
      </c>
    </row>
    <row r="20" spans="1:16" x14ac:dyDescent="0.15">
      <c r="A20" s="4" t="s">
        <v>26</v>
      </c>
      <c r="B20" s="5">
        <v>103</v>
      </c>
      <c r="C20" s="5">
        <v>3</v>
      </c>
      <c r="D20" s="5">
        <v>11</v>
      </c>
      <c r="E20" s="5">
        <v>24</v>
      </c>
      <c r="F20" s="5">
        <v>16</v>
      </c>
      <c r="G20" s="5">
        <v>48</v>
      </c>
      <c r="H20" s="3">
        <f>B20-SUM(C20:G20)</f>
        <v>1</v>
      </c>
      <c r="J20" s="4">
        <v>103</v>
      </c>
      <c r="K20" s="5">
        <v>2</v>
      </c>
      <c r="L20" s="5">
        <v>12</v>
      </c>
      <c r="M20" s="5">
        <v>32</v>
      </c>
      <c r="N20" s="5">
        <v>16</v>
      </c>
      <c r="O20" s="5">
        <v>41</v>
      </c>
      <c r="P20" s="41" t="s">
        <v>369</v>
      </c>
    </row>
    <row r="21" spans="1:16" s="20" customFormat="1" x14ac:dyDescent="0.15">
      <c r="A21" s="21" t="s">
        <v>4</v>
      </c>
      <c r="B21" s="18"/>
      <c r="C21" s="18">
        <f>C20/B20</f>
        <v>2.9126213592233011E-2</v>
      </c>
      <c r="D21" s="18">
        <f>D20/B20</f>
        <v>0.10679611650485436</v>
      </c>
      <c r="E21" s="18">
        <f>E20/B20</f>
        <v>0.23300970873786409</v>
      </c>
      <c r="F21" s="18">
        <f>F20/B20</f>
        <v>0.1553398058252427</v>
      </c>
      <c r="G21" s="18">
        <f>G20/B20</f>
        <v>0.46601941747572817</v>
      </c>
      <c r="H21" s="19">
        <f>H20/B20</f>
        <v>9.7087378640776691E-3</v>
      </c>
      <c r="J21" s="21"/>
      <c r="K21" s="18">
        <f>K20/J20</f>
        <v>1.9417475728155338E-2</v>
      </c>
      <c r="L21" s="18">
        <f>L20/J20</f>
        <v>0.11650485436893204</v>
      </c>
      <c r="M21" s="18">
        <f>M20/J20</f>
        <v>0.31067961165048541</v>
      </c>
      <c r="N21" s="18">
        <f>N20/J20</f>
        <v>0.1553398058252427</v>
      </c>
      <c r="O21" s="18">
        <f>O20/J20</f>
        <v>0.39805825242718446</v>
      </c>
      <c r="P21" s="45" t="s">
        <v>369</v>
      </c>
    </row>
    <row r="22" spans="1:16" x14ac:dyDescent="0.15">
      <c r="A22" s="4" t="s">
        <v>27</v>
      </c>
      <c r="B22" s="5">
        <v>74</v>
      </c>
      <c r="C22" s="36" t="s">
        <v>369</v>
      </c>
      <c r="D22" s="5">
        <v>9</v>
      </c>
      <c r="E22" s="5">
        <v>16</v>
      </c>
      <c r="F22" s="5">
        <v>14</v>
      </c>
      <c r="G22" s="5">
        <v>34</v>
      </c>
      <c r="H22" s="3">
        <f>B22-SUM(C22:G22)</f>
        <v>1</v>
      </c>
      <c r="J22" s="4">
        <v>74</v>
      </c>
      <c r="K22" s="36" t="s">
        <v>369</v>
      </c>
      <c r="L22" s="5">
        <v>11</v>
      </c>
      <c r="M22" s="5">
        <v>21</v>
      </c>
      <c r="N22" s="5">
        <v>11</v>
      </c>
      <c r="O22" s="5">
        <v>29</v>
      </c>
      <c r="P22" s="3">
        <f>J22-SUM(K22:O22)</f>
        <v>2</v>
      </c>
    </row>
    <row r="23" spans="1:16" s="20" customFormat="1" x14ac:dyDescent="0.15">
      <c r="A23" s="21" t="s">
        <v>4</v>
      </c>
      <c r="B23" s="18"/>
      <c r="C23" s="37" t="s">
        <v>369</v>
      </c>
      <c r="D23" s="18">
        <f>D22/B22</f>
        <v>0.12162162162162163</v>
      </c>
      <c r="E23" s="18">
        <f>E22/B22</f>
        <v>0.21621621621621623</v>
      </c>
      <c r="F23" s="18">
        <f>F22/B22</f>
        <v>0.1891891891891892</v>
      </c>
      <c r="G23" s="18">
        <f>G22/B22</f>
        <v>0.45945945945945948</v>
      </c>
      <c r="H23" s="19">
        <f>H22/B22</f>
        <v>1.3513513513513514E-2</v>
      </c>
      <c r="J23" s="21"/>
      <c r="K23" s="37" t="s">
        <v>369</v>
      </c>
      <c r="L23" s="18">
        <f>L22/J22</f>
        <v>0.14864864864864866</v>
      </c>
      <c r="M23" s="18">
        <f>M22/J22</f>
        <v>0.28378378378378377</v>
      </c>
      <c r="N23" s="18">
        <f>N22/J22</f>
        <v>0.14864864864864866</v>
      </c>
      <c r="O23" s="18">
        <f>O22/J22</f>
        <v>0.39189189189189189</v>
      </c>
      <c r="P23" s="19">
        <f>P22/J22</f>
        <v>2.7027027027027029E-2</v>
      </c>
    </row>
    <row r="24" spans="1:16" x14ac:dyDescent="0.15">
      <c r="A24" s="4" t="s">
        <v>28</v>
      </c>
      <c r="B24" s="5">
        <v>111</v>
      </c>
      <c r="C24" s="36" t="s">
        <v>369</v>
      </c>
      <c r="D24" s="5">
        <v>15</v>
      </c>
      <c r="E24" s="5">
        <v>27</v>
      </c>
      <c r="F24" s="5">
        <v>25</v>
      </c>
      <c r="G24" s="5">
        <v>39</v>
      </c>
      <c r="H24" s="3">
        <f>B24-SUM(C24:G24)</f>
        <v>5</v>
      </c>
      <c r="J24" s="4">
        <v>111</v>
      </c>
      <c r="K24" s="5">
        <v>1</v>
      </c>
      <c r="L24" s="5">
        <v>11</v>
      </c>
      <c r="M24" s="5">
        <v>33</v>
      </c>
      <c r="N24" s="5">
        <v>26</v>
      </c>
      <c r="O24" s="5">
        <v>35</v>
      </c>
      <c r="P24" s="3">
        <f>J24-SUM(K24:O24)</f>
        <v>5</v>
      </c>
    </row>
    <row r="25" spans="1:16" s="20" customFormat="1" x14ac:dyDescent="0.15">
      <c r="A25" s="21" t="s">
        <v>4</v>
      </c>
      <c r="B25" s="18"/>
      <c r="C25" s="37" t="s">
        <v>369</v>
      </c>
      <c r="D25" s="18">
        <f>D24/B24</f>
        <v>0.13513513513513514</v>
      </c>
      <c r="E25" s="18">
        <f>E24/B24</f>
        <v>0.24324324324324326</v>
      </c>
      <c r="F25" s="18">
        <f>F24/B24</f>
        <v>0.22522522522522523</v>
      </c>
      <c r="G25" s="18">
        <f>G24/B24</f>
        <v>0.35135135135135137</v>
      </c>
      <c r="H25" s="19">
        <f>H24/B24</f>
        <v>4.5045045045045043E-2</v>
      </c>
      <c r="J25" s="21"/>
      <c r="K25" s="18">
        <f>K24/J24</f>
        <v>9.0090090090090089E-3</v>
      </c>
      <c r="L25" s="18">
        <f>L24/J24</f>
        <v>9.90990990990991E-2</v>
      </c>
      <c r="M25" s="18">
        <f>M24/J24</f>
        <v>0.29729729729729731</v>
      </c>
      <c r="N25" s="18">
        <f>N24/J24</f>
        <v>0.23423423423423423</v>
      </c>
      <c r="O25" s="18">
        <f>O24/J24</f>
        <v>0.31531531531531531</v>
      </c>
      <c r="P25" s="19">
        <f>P24/J24</f>
        <v>4.5045045045045043E-2</v>
      </c>
    </row>
    <row r="26" spans="1:16" x14ac:dyDescent="0.15">
      <c r="A26" s="4" t="s">
        <v>29</v>
      </c>
      <c r="B26" s="5">
        <v>55</v>
      </c>
      <c r="C26" s="36" t="s">
        <v>369</v>
      </c>
      <c r="D26" s="5">
        <v>6</v>
      </c>
      <c r="E26" s="5">
        <v>5</v>
      </c>
      <c r="F26" s="5">
        <v>5</v>
      </c>
      <c r="G26" s="5">
        <v>39</v>
      </c>
      <c r="H26" s="41" t="s">
        <v>369</v>
      </c>
      <c r="J26" s="4">
        <v>55</v>
      </c>
      <c r="K26" s="36" t="s">
        <v>369</v>
      </c>
      <c r="L26" s="5">
        <v>9</v>
      </c>
      <c r="M26" s="5">
        <v>14</v>
      </c>
      <c r="N26" s="5">
        <v>6</v>
      </c>
      <c r="O26" s="5">
        <v>26</v>
      </c>
      <c r="P26" s="41" t="s">
        <v>369</v>
      </c>
    </row>
    <row r="27" spans="1:16" s="20" customFormat="1" x14ac:dyDescent="0.15">
      <c r="A27" s="23" t="s">
        <v>4</v>
      </c>
      <c r="B27" s="24"/>
      <c r="C27" s="38" t="s">
        <v>369</v>
      </c>
      <c r="D27" s="24">
        <f>D26/B26</f>
        <v>0.10909090909090909</v>
      </c>
      <c r="E27" s="24">
        <f>E26/B26</f>
        <v>9.0909090909090912E-2</v>
      </c>
      <c r="F27" s="24">
        <f>F26/B26</f>
        <v>9.0909090909090912E-2</v>
      </c>
      <c r="G27" s="24">
        <f>G26/B26</f>
        <v>0.70909090909090911</v>
      </c>
      <c r="H27" s="42" t="s">
        <v>369</v>
      </c>
      <c r="J27" s="23"/>
      <c r="K27" s="38" t="s">
        <v>369</v>
      </c>
      <c r="L27" s="24">
        <f>L26/J26</f>
        <v>0.16363636363636364</v>
      </c>
      <c r="M27" s="24">
        <f>M26/J26</f>
        <v>0.25454545454545452</v>
      </c>
      <c r="N27" s="24">
        <f>N26/J26</f>
        <v>0.10909090909090909</v>
      </c>
      <c r="O27" s="24">
        <f>O26/J26</f>
        <v>0.47272727272727272</v>
      </c>
      <c r="P27" s="42" t="s">
        <v>369</v>
      </c>
    </row>
    <row r="28" spans="1:16" x14ac:dyDescent="0.15">
      <c r="A28" s="1" t="s">
        <v>212</v>
      </c>
    </row>
    <row r="29" spans="1:16" x14ac:dyDescent="0.15">
      <c r="A29" s="9" t="s">
        <v>30</v>
      </c>
      <c r="B29" s="10">
        <v>411</v>
      </c>
      <c r="C29" s="10">
        <v>2</v>
      </c>
      <c r="D29" s="10">
        <v>59</v>
      </c>
      <c r="E29" s="10">
        <v>95</v>
      </c>
      <c r="F29" s="10">
        <v>74</v>
      </c>
      <c r="G29" s="10">
        <v>173</v>
      </c>
      <c r="H29" s="11">
        <f>B29-SUM(C29:G29)</f>
        <v>8</v>
      </c>
      <c r="J29" s="9">
        <v>411</v>
      </c>
      <c r="K29" s="10">
        <v>4</v>
      </c>
      <c r="L29" s="10">
        <v>74</v>
      </c>
      <c r="M29" s="10">
        <v>98</v>
      </c>
      <c r="N29" s="10">
        <v>61</v>
      </c>
      <c r="O29" s="10">
        <v>165</v>
      </c>
      <c r="P29" s="11">
        <f>J29-SUM(K29:O29)</f>
        <v>9</v>
      </c>
    </row>
    <row r="30" spans="1:16" s="20" customFormat="1" x14ac:dyDescent="0.15">
      <c r="A30" s="21" t="s">
        <v>31</v>
      </c>
      <c r="B30" s="18"/>
      <c r="C30" s="30">
        <f>C29/B29</f>
        <v>4.8661800486618006E-3</v>
      </c>
      <c r="D30" s="30">
        <f>D29/B29</f>
        <v>0.14355231143552311</v>
      </c>
      <c r="E30" s="30">
        <f>E29/B29</f>
        <v>0.23114355231143552</v>
      </c>
      <c r="F30" s="30">
        <f>F29/B29</f>
        <v>0.18004866180048662</v>
      </c>
      <c r="G30" s="30">
        <f>G29/B29</f>
        <v>0.42092457420924573</v>
      </c>
      <c r="H30" s="27">
        <f>H29/B29</f>
        <v>1.9464720194647202E-2</v>
      </c>
      <c r="J30" s="21"/>
      <c r="K30" s="30">
        <f>K29/J29</f>
        <v>9.7323600973236012E-3</v>
      </c>
      <c r="L30" s="30">
        <f>L29/J29</f>
        <v>0.18004866180048662</v>
      </c>
      <c r="M30" s="30">
        <f>M29/J29</f>
        <v>0.23844282238442821</v>
      </c>
      <c r="N30" s="30">
        <f>N29/J29</f>
        <v>0.14841849148418493</v>
      </c>
      <c r="O30" s="30">
        <f>O29/J29</f>
        <v>0.40145985401459855</v>
      </c>
      <c r="P30" s="27">
        <f>P29/J29</f>
        <v>2.1897810218978103E-2</v>
      </c>
    </row>
    <row r="31" spans="1:16" x14ac:dyDescent="0.15">
      <c r="A31" s="4" t="s">
        <v>32</v>
      </c>
      <c r="B31" s="5">
        <v>196</v>
      </c>
      <c r="C31" s="5">
        <v>4</v>
      </c>
      <c r="D31" s="5">
        <v>29</v>
      </c>
      <c r="E31" s="5">
        <v>58</v>
      </c>
      <c r="F31" s="5">
        <v>29</v>
      </c>
      <c r="G31" s="5">
        <v>71</v>
      </c>
      <c r="H31" s="3">
        <f>B31-SUM(C31:G31)</f>
        <v>5</v>
      </c>
      <c r="J31" s="4">
        <v>196</v>
      </c>
      <c r="K31" s="5">
        <v>5</v>
      </c>
      <c r="L31" s="5">
        <v>33</v>
      </c>
      <c r="M31" s="5">
        <v>63</v>
      </c>
      <c r="N31" s="5">
        <v>29</v>
      </c>
      <c r="O31" s="5">
        <v>63</v>
      </c>
      <c r="P31" s="3">
        <f>J31-SUM(K31:O31)</f>
        <v>3</v>
      </c>
    </row>
    <row r="32" spans="1:16" s="20" customFormat="1" x14ac:dyDescent="0.15">
      <c r="A32" s="21" t="s">
        <v>33</v>
      </c>
      <c r="B32" s="18"/>
      <c r="C32" s="18">
        <f>C31/B31</f>
        <v>2.0408163265306121E-2</v>
      </c>
      <c r="D32" s="18">
        <f>D31/B31</f>
        <v>0.14795918367346939</v>
      </c>
      <c r="E32" s="18">
        <f>E31/B31</f>
        <v>0.29591836734693877</v>
      </c>
      <c r="F32" s="18">
        <f>F31/B31</f>
        <v>0.14795918367346939</v>
      </c>
      <c r="G32" s="18">
        <f>G31/B31</f>
        <v>0.36224489795918369</v>
      </c>
      <c r="H32" s="19">
        <f>H31/B31</f>
        <v>2.5510204081632654E-2</v>
      </c>
      <c r="J32" s="21"/>
      <c r="K32" s="18">
        <f>K31/J31</f>
        <v>2.5510204081632654E-2</v>
      </c>
      <c r="L32" s="18">
        <f>L31/J31</f>
        <v>0.1683673469387755</v>
      </c>
      <c r="M32" s="18">
        <f>M31/J31</f>
        <v>0.32142857142857145</v>
      </c>
      <c r="N32" s="18">
        <f>N31/J31</f>
        <v>0.14795918367346939</v>
      </c>
      <c r="O32" s="18">
        <f>O31/J31</f>
        <v>0.32142857142857145</v>
      </c>
      <c r="P32" s="19">
        <f>P31/J31</f>
        <v>1.5306122448979591E-2</v>
      </c>
    </row>
    <row r="33" spans="1:16" x14ac:dyDescent="0.15">
      <c r="A33" s="4" t="s">
        <v>34</v>
      </c>
      <c r="B33" s="5">
        <v>556</v>
      </c>
      <c r="C33" s="5">
        <v>6</v>
      </c>
      <c r="D33" s="5">
        <v>82</v>
      </c>
      <c r="E33" s="5">
        <v>114</v>
      </c>
      <c r="F33" s="5">
        <v>73</v>
      </c>
      <c r="G33" s="5">
        <v>264</v>
      </c>
      <c r="H33" s="3">
        <f>B33-SUM(C33:G33)</f>
        <v>17</v>
      </c>
      <c r="J33" s="4">
        <v>556</v>
      </c>
      <c r="K33" s="5">
        <v>8</v>
      </c>
      <c r="L33" s="5">
        <v>90</v>
      </c>
      <c r="M33" s="5">
        <v>133</v>
      </c>
      <c r="N33" s="5">
        <v>94</v>
      </c>
      <c r="O33" s="5">
        <v>213</v>
      </c>
      <c r="P33" s="3">
        <f>J33-SUM(K33:O33)</f>
        <v>18</v>
      </c>
    </row>
    <row r="34" spans="1:16" s="20" customFormat="1" x14ac:dyDescent="0.15">
      <c r="A34" s="23" t="s">
        <v>35</v>
      </c>
      <c r="B34" s="24"/>
      <c r="C34" s="24">
        <f>C33/B33</f>
        <v>1.0791366906474821E-2</v>
      </c>
      <c r="D34" s="24">
        <f>D33/B33</f>
        <v>0.14748201438848921</v>
      </c>
      <c r="E34" s="24">
        <f>E33/B33</f>
        <v>0.20503597122302158</v>
      </c>
      <c r="F34" s="24">
        <f>F33/B33</f>
        <v>0.13129496402877697</v>
      </c>
      <c r="G34" s="24">
        <f>G33/B33</f>
        <v>0.47482014388489208</v>
      </c>
      <c r="H34" s="25">
        <f>H33/B33</f>
        <v>3.0575539568345324E-2</v>
      </c>
      <c r="J34" s="23"/>
      <c r="K34" s="24">
        <f>K33/J33</f>
        <v>1.4388489208633094E-2</v>
      </c>
      <c r="L34" s="24">
        <f>L33/J33</f>
        <v>0.16187050359712229</v>
      </c>
      <c r="M34" s="24">
        <f>M33/J33</f>
        <v>0.23920863309352519</v>
      </c>
      <c r="N34" s="24">
        <f>N33/J33</f>
        <v>0.16906474820143885</v>
      </c>
      <c r="O34" s="24">
        <f>O33/J33</f>
        <v>0.38309352517985612</v>
      </c>
      <c r="P34" s="25">
        <f>P33/J33</f>
        <v>3.237410071942446E-2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279</v>
      </c>
      <c r="J2" s="1" t="s">
        <v>138</v>
      </c>
    </row>
    <row r="3" spans="1:16" x14ac:dyDescent="0.15">
      <c r="A3" s="1" t="s">
        <v>278</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185</v>
      </c>
      <c r="D6" s="5">
        <v>636</v>
      </c>
      <c r="E6" s="5">
        <v>65</v>
      </c>
      <c r="F6" s="5">
        <v>16</v>
      </c>
      <c r="G6" s="5">
        <v>205</v>
      </c>
      <c r="H6" s="3">
        <f>B6-SUM(C6:G6)</f>
        <v>63</v>
      </c>
      <c r="J6" s="4">
        <v>1170</v>
      </c>
      <c r="K6" s="5">
        <v>38</v>
      </c>
      <c r="L6" s="5">
        <v>505</v>
      </c>
      <c r="M6" s="5">
        <v>280</v>
      </c>
      <c r="N6" s="5">
        <v>64</v>
      </c>
      <c r="O6" s="5">
        <v>218</v>
      </c>
      <c r="P6" s="3">
        <f>J6-SUM(K6:O6)</f>
        <v>65</v>
      </c>
    </row>
    <row r="7" spans="1:16" s="20" customFormat="1" x14ac:dyDescent="0.15">
      <c r="A7" s="21" t="s">
        <v>4</v>
      </c>
      <c r="B7" s="18"/>
      <c r="C7" s="18">
        <f>C6/B6</f>
        <v>0.15811965811965811</v>
      </c>
      <c r="D7" s="18">
        <f>D6/B6</f>
        <v>0.54358974358974355</v>
      </c>
      <c r="E7" s="18">
        <f>E6/B6</f>
        <v>5.5555555555555552E-2</v>
      </c>
      <c r="F7" s="18">
        <f>F6/B6</f>
        <v>1.3675213675213675E-2</v>
      </c>
      <c r="G7" s="18">
        <f>G6/B6</f>
        <v>0.1752136752136752</v>
      </c>
      <c r="H7" s="19">
        <f>H6/B6</f>
        <v>5.3846153846153849E-2</v>
      </c>
      <c r="J7" s="21"/>
      <c r="K7" s="18">
        <f>K6/J6</f>
        <v>3.2478632478632481E-2</v>
      </c>
      <c r="L7" s="18">
        <f>L6/J6</f>
        <v>0.43162393162393164</v>
      </c>
      <c r="M7" s="18">
        <f>M6/J6</f>
        <v>0.23931623931623933</v>
      </c>
      <c r="N7" s="18">
        <f>N6/J6</f>
        <v>5.4700854700854701E-2</v>
      </c>
      <c r="O7" s="18">
        <f>O6/J6</f>
        <v>0.18632478632478633</v>
      </c>
      <c r="P7" s="19">
        <f>P6/J6</f>
        <v>5.5555555555555552E-2</v>
      </c>
    </row>
    <row r="8" spans="1:16" x14ac:dyDescent="0.15">
      <c r="A8" s="4" t="s">
        <v>20</v>
      </c>
      <c r="B8" s="5">
        <v>200</v>
      </c>
      <c r="C8" s="5">
        <v>42</v>
      </c>
      <c r="D8" s="5">
        <v>108</v>
      </c>
      <c r="E8" s="5">
        <v>8</v>
      </c>
      <c r="F8" s="5">
        <v>2</v>
      </c>
      <c r="G8" s="5">
        <v>33</v>
      </c>
      <c r="H8" s="3">
        <f>B8-SUM(C8:G8)</f>
        <v>7</v>
      </c>
      <c r="J8" s="4">
        <v>200</v>
      </c>
      <c r="K8" s="5">
        <v>5</v>
      </c>
      <c r="L8" s="5">
        <v>89</v>
      </c>
      <c r="M8" s="5">
        <v>45</v>
      </c>
      <c r="N8" s="5">
        <v>14</v>
      </c>
      <c r="O8" s="5">
        <v>39</v>
      </c>
      <c r="P8" s="3">
        <f>J8-SUM(K8:O8)</f>
        <v>8</v>
      </c>
    </row>
    <row r="9" spans="1:16" s="20" customFormat="1" x14ac:dyDescent="0.15">
      <c r="A9" s="21" t="s">
        <v>4</v>
      </c>
      <c r="B9" s="18"/>
      <c r="C9" s="18">
        <f>C8/B8</f>
        <v>0.21</v>
      </c>
      <c r="D9" s="18">
        <f>D8/B8</f>
        <v>0.54</v>
      </c>
      <c r="E9" s="18">
        <f>E8/B8</f>
        <v>0.04</v>
      </c>
      <c r="F9" s="18">
        <f>F8/B8</f>
        <v>0.01</v>
      </c>
      <c r="G9" s="18">
        <f>G8/B8</f>
        <v>0.16500000000000001</v>
      </c>
      <c r="H9" s="19">
        <f>H8/B8</f>
        <v>3.5000000000000003E-2</v>
      </c>
      <c r="J9" s="21"/>
      <c r="K9" s="18">
        <f>K8/J8</f>
        <v>2.5000000000000001E-2</v>
      </c>
      <c r="L9" s="18">
        <f>L8/J8</f>
        <v>0.44500000000000001</v>
      </c>
      <c r="M9" s="18">
        <f>M8/J8</f>
        <v>0.22500000000000001</v>
      </c>
      <c r="N9" s="18">
        <f>N8/J8</f>
        <v>7.0000000000000007E-2</v>
      </c>
      <c r="O9" s="18">
        <f>O8/J8</f>
        <v>0.19500000000000001</v>
      </c>
      <c r="P9" s="19">
        <f>P8/J8</f>
        <v>0.04</v>
      </c>
    </row>
    <row r="10" spans="1:16" x14ac:dyDescent="0.15">
      <c r="A10" s="4" t="s">
        <v>21</v>
      </c>
      <c r="B10" s="5">
        <v>208</v>
      </c>
      <c r="C10" s="5">
        <v>33</v>
      </c>
      <c r="D10" s="5">
        <v>117</v>
      </c>
      <c r="E10" s="5">
        <v>8</v>
      </c>
      <c r="F10" s="5">
        <v>3</v>
      </c>
      <c r="G10" s="5">
        <v>35</v>
      </c>
      <c r="H10" s="3">
        <f>B10-SUM(C10:G10)</f>
        <v>12</v>
      </c>
      <c r="J10" s="4">
        <v>208</v>
      </c>
      <c r="K10" s="5">
        <v>7</v>
      </c>
      <c r="L10" s="5">
        <v>96</v>
      </c>
      <c r="M10" s="5">
        <v>44</v>
      </c>
      <c r="N10" s="5">
        <v>14</v>
      </c>
      <c r="O10" s="5">
        <v>38</v>
      </c>
      <c r="P10" s="3">
        <f>J10-SUM(K10:O10)</f>
        <v>9</v>
      </c>
    </row>
    <row r="11" spans="1:16" s="20" customFormat="1" x14ac:dyDescent="0.15">
      <c r="A11" s="21" t="s">
        <v>4</v>
      </c>
      <c r="B11" s="18"/>
      <c r="C11" s="18">
        <f>C10/B10</f>
        <v>0.15865384615384615</v>
      </c>
      <c r="D11" s="18">
        <f>D10/B10</f>
        <v>0.5625</v>
      </c>
      <c r="E11" s="18">
        <f>E10/B10</f>
        <v>3.8461538461538464E-2</v>
      </c>
      <c r="F11" s="18">
        <f>F10/B10</f>
        <v>1.4423076923076924E-2</v>
      </c>
      <c r="G11" s="18">
        <f>G10/B10</f>
        <v>0.16826923076923078</v>
      </c>
      <c r="H11" s="19">
        <f>H10/B10</f>
        <v>5.7692307692307696E-2</v>
      </c>
      <c r="J11" s="21"/>
      <c r="K11" s="18">
        <f>K10/J10</f>
        <v>3.3653846153846152E-2</v>
      </c>
      <c r="L11" s="18">
        <f>L10/J10</f>
        <v>0.46153846153846156</v>
      </c>
      <c r="M11" s="18">
        <f>M10/J10</f>
        <v>0.21153846153846154</v>
      </c>
      <c r="N11" s="18">
        <f>N10/J10</f>
        <v>6.7307692307692304E-2</v>
      </c>
      <c r="O11" s="18">
        <f>O10/J10</f>
        <v>0.18269230769230768</v>
      </c>
      <c r="P11" s="19">
        <f>P10/J10</f>
        <v>4.3269230769230768E-2</v>
      </c>
    </row>
    <row r="12" spans="1:16" x14ac:dyDescent="0.15">
      <c r="A12" s="4" t="s">
        <v>22</v>
      </c>
      <c r="B12" s="5">
        <v>44</v>
      </c>
      <c r="C12" s="5">
        <v>6</v>
      </c>
      <c r="D12" s="5">
        <v>26</v>
      </c>
      <c r="E12" s="36" t="s">
        <v>369</v>
      </c>
      <c r="F12" s="5">
        <v>2</v>
      </c>
      <c r="G12" s="5">
        <v>9</v>
      </c>
      <c r="H12" s="3">
        <f>B12-SUM(C12:G12)</f>
        <v>1</v>
      </c>
      <c r="J12" s="4">
        <v>44</v>
      </c>
      <c r="K12" s="36" t="s">
        <v>369</v>
      </c>
      <c r="L12" s="5">
        <v>21</v>
      </c>
      <c r="M12" s="5">
        <v>9</v>
      </c>
      <c r="N12" s="5">
        <v>3</v>
      </c>
      <c r="O12" s="5">
        <v>9</v>
      </c>
      <c r="P12" s="3">
        <f>J12-SUM(K12:O12)</f>
        <v>2</v>
      </c>
    </row>
    <row r="13" spans="1:16" s="20" customFormat="1" x14ac:dyDescent="0.15">
      <c r="A13" s="21" t="s">
        <v>4</v>
      </c>
      <c r="B13" s="18"/>
      <c r="C13" s="18">
        <f>C12/B12</f>
        <v>0.13636363636363635</v>
      </c>
      <c r="D13" s="18">
        <f>D12/B12</f>
        <v>0.59090909090909094</v>
      </c>
      <c r="E13" s="37" t="s">
        <v>369</v>
      </c>
      <c r="F13" s="18">
        <f>F12/B12</f>
        <v>4.5454545454545456E-2</v>
      </c>
      <c r="G13" s="18">
        <f>G12/B12</f>
        <v>0.20454545454545456</v>
      </c>
      <c r="H13" s="19">
        <f>H12/B12</f>
        <v>2.2727272727272728E-2</v>
      </c>
      <c r="J13" s="21"/>
      <c r="K13" s="37" t="s">
        <v>369</v>
      </c>
      <c r="L13" s="18">
        <f>L12/J12</f>
        <v>0.47727272727272729</v>
      </c>
      <c r="M13" s="18">
        <f>M12/J12</f>
        <v>0.20454545454545456</v>
      </c>
      <c r="N13" s="18">
        <f>N12/J12</f>
        <v>6.8181818181818177E-2</v>
      </c>
      <c r="O13" s="18">
        <f>O12/J12</f>
        <v>0.20454545454545456</v>
      </c>
      <c r="P13" s="19">
        <f>P12/J12</f>
        <v>4.5454545454545456E-2</v>
      </c>
    </row>
    <row r="14" spans="1:16" x14ac:dyDescent="0.15">
      <c r="A14" s="4" t="s">
        <v>23</v>
      </c>
      <c r="B14" s="5">
        <v>172</v>
      </c>
      <c r="C14" s="5">
        <v>32</v>
      </c>
      <c r="D14" s="5">
        <v>87</v>
      </c>
      <c r="E14" s="5">
        <v>7</v>
      </c>
      <c r="F14" s="36" t="s">
        <v>369</v>
      </c>
      <c r="G14" s="5">
        <v>36</v>
      </c>
      <c r="H14" s="3">
        <f>B14-SUM(C14:G14)</f>
        <v>10</v>
      </c>
      <c r="J14" s="4">
        <v>172</v>
      </c>
      <c r="K14" s="5">
        <v>9</v>
      </c>
      <c r="L14" s="5">
        <v>75</v>
      </c>
      <c r="M14" s="5">
        <v>44</v>
      </c>
      <c r="N14" s="5">
        <v>5</v>
      </c>
      <c r="O14" s="5">
        <v>33</v>
      </c>
      <c r="P14" s="3">
        <f>J14-SUM(K14:O14)</f>
        <v>6</v>
      </c>
    </row>
    <row r="15" spans="1:16" s="20" customFormat="1" x14ac:dyDescent="0.15">
      <c r="A15" s="21" t="s">
        <v>4</v>
      </c>
      <c r="B15" s="18"/>
      <c r="C15" s="18">
        <f>C14/B14</f>
        <v>0.18604651162790697</v>
      </c>
      <c r="D15" s="18">
        <f>D14/B14</f>
        <v>0.5058139534883721</v>
      </c>
      <c r="E15" s="18">
        <f>E14/B14</f>
        <v>4.0697674418604654E-2</v>
      </c>
      <c r="F15" s="37" t="s">
        <v>369</v>
      </c>
      <c r="G15" s="18">
        <f>G14/B14</f>
        <v>0.20930232558139536</v>
      </c>
      <c r="H15" s="19">
        <f>H14/B14</f>
        <v>5.8139534883720929E-2</v>
      </c>
      <c r="J15" s="21"/>
      <c r="K15" s="18">
        <f>K14/J14</f>
        <v>5.232558139534884E-2</v>
      </c>
      <c r="L15" s="18">
        <f>L14/J14</f>
        <v>0.43604651162790697</v>
      </c>
      <c r="M15" s="18">
        <f>M14/J14</f>
        <v>0.2558139534883721</v>
      </c>
      <c r="N15" s="18">
        <f>N14/J14</f>
        <v>2.9069767441860465E-2</v>
      </c>
      <c r="O15" s="18">
        <f>O14/J14</f>
        <v>0.19186046511627908</v>
      </c>
      <c r="P15" s="19">
        <f>P14/J14</f>
        <v>3.4883720930232558E-2</v>
      </c>
    </row>
    <row r="16" spans="1:16" x14ac:dyDescent="0.15">
      <c r="A16" s="4" t="s">
        <v>24</v>
      </c>
      <c r="B16" s="5">
        <v>42</v>
      </c>
      <c r="C16" s="5">
        <v>8</v>
      </c>
      <c r="D16" s="5">
        <v>18</v>
      </c>
      <c r="E16" s="5">
        <v>7</v>
      </c>
      <c r="F16" s="36" t="s">
        <v>369</v>
      </c>
      <c r="G16" s="5">
        <v>5</v>
      </c>
      <c r="H16" s="3">
        <f>B16-SUM(C16:G16)</f>
        <v>4</v>
      </c>
      <c r="J16" s="4">
        <v>42</v>
      </c>
      <c r="K16" s="5">
        <v>1</v>
      </c>
      <c r="L16" s="5">
        <v>19</v>
      </c>
      <c r="M16" s="5">
        <v>10</v>
      </c>
      <c r="N16" s="5">
        <v>2</v>
      </c>
      <c r="O16" s="5">
        <v>5</v>
      </c>
      <c r="P16" s="3">
        <f>J16-SUM(K16:O16)</f>
        <v>5</v>
      </c>
    </row>
    <row r="17" spans="1:16" s="20" customFormat="1" x14ac:dyDescent="0.15">
      <c r="A17" s="21" t="s">
        <v>4</v>
      </c>
      <c r="B17" s="18"/>
      <c r="C17" s="18">
        <f>C16/B16</f>
        <v>0.19047619047619047</v>
      </c>
      <c r="D17" s="18">
        <f>D16/B16</f>
        <v>0.42857142857142855</v>
      </c>
      <c r="E17" s="18">
        <f>E16/B16</f>
        <v>0.16666666666666666</v>
      </c>
      <c r="F17" s="37" t="s">
        <v>369</v>
      </c>
      <c r="G17" s="18">
        <f>G16/B16</f>
        <v>0.11904761904761904</v>
      </c>
      <c r="H17" s="19">
        <f>H16/B16</f>
        <v>9.5238095238095233E-2</v>
      </c>
      <c r="J17" s="21"/>
      <c r="K17" s="18">
        <f>K16/J16</f>
        <v>2.3809523809523808E-2</v>
      </c>
      <c r="L17" s="18">
        <f>L16/J16</f>
        <v>0.45238095238095238</v>
      </c>
      <c r="M17" s="18">
        <f>M16/J16</f>
        <v>0.23809523809523808</v>
      </c>
      <c r="N17" s="18">
        <f>N16/J16</f>
        <v>4.7619047619047616E-2</v>
      </c>
      <c r="O17" s="18">
        <f>O16/J16</f>
        <v>0.11904761904761904</v>
      </c>
      <c r="P17" s="19">
        <f>P16/J16</f>
        <v>0.11904761904761904</v>
      </c>
    </row>
    <row r="18" spans="1:16" x14ac:dyDescent="0.15">
      <c r="A18" s="4" t="s">
        <v>25</v>
      </c>
      <c r="B18" s="5">
        <v>147</v>
      </c>
      <c r="C18" s="5">
        <v>22</v>
      </c>
      <c r="D18" s="5">
        <v>79</v>
      </c>
      <c r="E18" s="5">
        <v>14</v>
      </c>
      <c r="F18" s="5">
        <v>3</v>
      </c>
      <c r="G18" s="5">
        <v>23</v>
      </c>
      <c r="H18" s="3">
        <f>B18-SUM(C18:G18)</f>
        <v>6</v>
      </c>
      <c r="J18" s="4">
        <v>147</v>
      </c>
      <c r="K18" s="5">
        <v>5</v>
      </c>
      <c r="L18" s="5">
        <v>63</v>
      </c>
      <c r="M18" s="5">
        <v>37</v>
      </c>
      <c r="N18" s="5">
        <v>9</v>
      </c>
      <c r="O18" s="5">
        <v>23</v>
      </c>
      <c r="P18" s="3">
        <f>J18-SUM(K18:O18)</f>
        <v>10</v>
      </c>
    </row>
    <row r="19" spans="1:16" s="20" customFormat="1" x14ac:dyDescent="0.15">
      <c r="A19" s="21" t="s">
        <v>4</v>
      </c>
      <c r="B19" s="18"/>
      <c r="C19" s="18">
        <f>C18/B18</f>
        <v>0.14965986394557823</v>
      </c>
      <c r="D19" s="18">
        <f>D18/B18</f>
        <v>0.5374149659863946</v>
      </c>
      <c r="E19" s="18">
        <f>E18/B18</f>
        <v>9.5238095238095233E-2</v>
      </c>
      <c r="F19" s="18">
        <f>F18/B18</f>
        <v>2.0408163265306121E-2</v>
      </c>
      <c r="G19" s="18">
        <f>G18/B18</f>
        <v>0.15646258503401361</v>
      </c>
      <c r="H19" s="19">
        <f>H18/B18</f>
        <v>4.0816326530612242E-2</v>
      </c>
      <c r="J19" s="21"/>
      <c r="K19" s="18">
        <f>K18/J18</f>
        <v>3.4013605442176874E-2</v>
      </c>
      <c r="L19" s="18">
        <f>L18/J18</f>
        <v>0.42857142857142855</v>
      </c>
      <c r="M19" s="18">
        <f>M18/J18</f>
        <v>0.25170068027210885</v>
      </c>
      <c r="N19" s="18">
        <f>N18/J18</f>
        <v>6.1224489795918366E-2</v>
      </c>
      <c r="O19" s="18">
        <f>O18/J18</f>
        <v>0.15646258503401361</v>
      </c>
      <c r="P19" s="19">
        <f>P18/J18</f>
        <v>6.8027210884353748E-2</v>
      </c>
    </row>
    <row r="20" spans="1:16" x14ac:dyDescent="0.15">
      <c r="A20" s="4" t="s">
        <v>26</v>
      </c>
      <c r="B20" s="5">
        <v>103</v>
      </c>
      <c r="C20" s="5">
        <v>14</v>
      </c>
      <c r="D20" s="5">
        <v>62</v>
      </c>
      <c r="E20" s="5">
        <v>9</v>
      </c>
      <c r="F20" s="5">
        <v>2</v>
      </c>
      <c r="G20" s="5">
        <v>12</v>
      </c>
      <c r="H20" s="3">
        <f>B20-SUM(C20:G20)</f>
        <v>4</v>
      </c>
      <c r="J20" s="4">
        <v>103</v>
      </c>
      <c r="K20" s="5">
        <v>5</v>
      </c>
      <c r="L20" s="5">
        <v>41</v>
      </c>
      <c r="M20" s="5">
        <v>35</v>
      </c>
      <c r="N20" s="5">
        <v>6</v>
      </c>
      <c r="O20" s="5">
        <v>11</v>
      </c>
      <c r="P20" s="3">
        <f>J20-SUM(K20:O20)</f>
        <v>5</v>
      </c>
    </row>
    <row r="21" spans="1:16" s="20" customFormat="1" x14ac:dyDescent="0.15">
      <c r="A21" s="21" t="s">
        <v>4</v>
      </c>
      <c r="B21" s="18"/>
      <c r="C21" s="18">
        <f>C20/B20</f>
        <v>0.13592233009708737</v>
      </c>
      <c r="D21" s="18">
        <f>D20/B20</f>
        <v>0.60194174757281549</v>
      </c>
      <c r="E21" s="18">
        <f>E20/B20</f>
        <v>8.7378640776699032E-2</v>
      </c>
      <c r="F21" s="18">
        <f>F20/B20</f>
        <v>1.9417475728155338E-2</v>
      </c>
      <c r="G21" s="18">
        <f>G20/B20</f>
        <v>0.11650485436893204</v>
      </c>
      <c r="H21" s="19">
        <f>H20/B20</f>
        <v>3.8834951456310676E-2</v>
      </c>
      <c r="J21" s="21"/>
      <c r="K21" s="18">
        <f>K20/J20</f>
        <v>4.8543689320388349E-2</v>
      </c>
      <c r="L21" s="18">
        <f>L20/J20</f>
        <v>0.39805825242718446</v>
      </c>
      <c r="M21" s="18">
        <f>M20/J20</f>
        <v>0.33980582524271846</v>
      </c>
      <c r="N21" s="18">
        <f>N20/J20</f>
        <v>5.8252427184466021E-2</v>
      </c>
      <c r="O21" s="18">
        <f>O20/J20</f>
        <v>0.10679611650485436</v>
      </c>
      <c r="P21" s="19">
        <f>P20/J20</f>
        <v>4.8543689320388349E-2</v>
      </c>
    </row>
    <row r="22" spans="1:16" x14ac:dyDescent="0.15">
      <c r="A22" s="4" t="s">
        <v>27</v>
      </c>
      <c r="B22" s="5">
        <v>74</v>
      </c>
      <c r="C22" s="5">
        <v>8</v>
      </c>
      <c r="D22" s="5">
        <v>43</v>
      </c>
      <c r="E22" s="5">
        <v>3</v>
      </c>
      <c r="F22" s="5">
        <v>1</v>
      </c>
      <c r="G22" s="5">
        <v>14</v>
      </c>
      <c r="H22" s="3">
        <f>B22-SUM(C22:G22)</f>
        <v>5</v>
      </c>
      <c r="J22" s="4">
        <v>74</v>
      </c>
      <c r="K22" s="5">
        <v>1</v>
      </c>
      <c r="L22" s="5">
        <v>32</v>
      </c>
      <c r="M22" s="5">
        <v>16</v>
      </c>
      <c r="N22" s="5">
        <v>1</v>
      </c>
      <c r="O22" s="5">
        <v>19</v>
      </c>
      <c r="P22" s="3">
        <f>J22-SUM(K22:O22)</f>
        <v>5</v>
      </c>
    </row>
    <row r="23" spans="1:16" s="20" customFormat="1" x14ac:dyDescent="0.15">
      <c r="A23" s="21" t="s">
        <v>4</v>
      </c>
      <c r="B23" s="18"/>
      <c r="C23" s="18">
        <f>C22/B22</f>
        <v>0.10810810810810811</v>
      </c>
      <c r="D23" s="18">
        <f>D22/B22</f>
        <v>0.58108108108108103</v>
      </c>
      <c r="E23" s="18">
        <f>E22/B22</f>
        <v>4.0540540540540543E-2</v>
      </c>
      <c r="F23" s="18">
        <f>F22/B22</f>
        <v>1.3513513513513514E-2</v>
      </c>
      <c r="G23" s="18">
        <f>G22/B22</f>
        <v>0.1891891891891892</v>
      </c>
      <c r="H23" s="19">
        <f>H22/B22</f>
        <v>6.7567567567567571E-2</v>
      </c>
      <c r="J23" s="21"/>
      <c r="K23" s="18">
        <f>K22/J22</f>
        <v>1.3513513513513514E-2</v>
      </c>
      <c r="L23" s="18">
        <f>L22/J22</f>
        <v>0.43243243243243246</v>
      </c>
      <c r="M23" s="18">
        <f>M22/J22</f>
        <v>0.21621621621621623</v>
      </c>
      <c r="N23" s="18">
        <f>N22/J22</f>
        <v>1.3513513513513514E-2</v>
      </c>
      <c r="O23" s="18">
        <f>O22/J22</f>
        <v>0.25675675675675674</v>
      </c>
      <c r="P23" s="19">
        <f>P22/J22</f>
        <v>6.7567567567567571E-2</v>
      </c>
    </row>
    <row r="24" spans="1:16" x14ac:dyDescent="0.15">
      <c r="A24" s="4" t="s">
        <v>28</v>
      </c>
      <c r="B24" s="5">
        <v>111</v>
      </c>
      <c r="C24" s="5">
        <v>14</v>
      </c>
      <c r="D24" s="5">
        <v>62</v>
      </c>
      <c r="E24" s="5">
        <v>6</v>
      </c>
      <c r="F24" s="5">
        <v>2</v>
      </c>
      <c r="G24" s="5">
        <v>21</v>
      </c>
      <c r="H24" s="3">
        <f>B24-SUM(C24:G24)</f>
        <v>6</v>
      </c>
      <c r="J24" s="4">
        <v>111</v>
      </c>
      <c r="K24" s="5">
        <v>4</v>
      </c>
      <c r="L24" s="5">
        <v>44</v>
      </c>
      <c r="M24" s="5">
        <v>25</v>
      </c>
      <c r="N24" s="5">
        <v>6</v>
      </c>
      <c r="O24" s="5">
        <v>26</v>
      </c>
      <c r="P24" s="3">
        <f>J24-SUM(K24:O24)</f>
        <v>6</v>
      </c>
    </row>
    <row r="25" spans="1:16" s="20" customFormat="1" x14ac:dyDescent="0.15">
      <c r="A25" s="21" t="s">
        <v>4</v>
      </c>
      <c r="B25" s="18"/>
      <c r="C25" s="18">
        <f>C24/B24</f>
        <v>0.12612612612612611</v>
      </c>
      <c r="D25" s="18">
        <f>D24/B24</f>
        <v>0.55855855855855852</v>
      </c>
      <c r="E25" s="18">
        <f>E24/B24</f>
        <v>5.4054054054054057E-2</v>
      </c>
      <c r="F25" s="18">
        <f>F24/B24</f>
        <v>1.8018018018018018E-2</v>
      </c>
      <c r="G25" s="18">
        <f>G24/B24</f>
        <v>0.1891891891891892</v>
      </c>
      <c r="H25" s="19">
        <f>H24/B24</f>
        <v>5.4054054054054057E-2</v>
      </c>
      <c r="J25" s="21"/>
      <c r="K25" s="18">
        <f>K24/J24</f>
        <v>3.6036036036036036E-2</v>
      </c>
      <c r="L25" s="18">
        <f>L24/J24</f>
        <v>0.3963963963963964</v>
      </c>
      <c r="M25" s="18">
        <f>M24/J24</f>
        <v>0.22522522522522523</v>
      </c>
      <c r="N25" s="18">
        <f>N24/J24</f>
        <v>5.4054054054054057E-2</v>
      </c>
      <c r="O25" s="18">
        <f>O24/J24</f>
        <v>0.23423423423423423</v>
      </c>
      <c r="P25" s="19">
        <f>P24/J24</f>
        <v>5.4054054054054057E-2</v>
      </c>
    </row>
    <row r="26" spans="1:16" x14ac:dyDescent="0.15">
      <c r="A26" s="4" t="s">
        <v>29</v>
      </c>
      <c r="B26" s="5">
        <v>55</v>
      </c>
      <c r="C26" s="5">
        <v>6</v>
      </c>
      <c r="D26" s="5">
        <v>27</v>
      </c>
      <c r="E26" s="5">
        <v>2</v>
      </c>
      <c r="F26" s="5">
        <v>1</v>
      </c>
      <c r="G26" s="5">
        <v>15</v>
      </c>
      <c r="H26" s="3">
        <f>B26-SUM(C26:G26)</f>
        <v>4</v>
      </c>
      <c r="J26" s="4">
        <v>55</v>
      </c>
      <c r="K26" s="5">
        <v>1</v>
      </c>
      <c r="L26" s="5">
        <v>20</v>
      </c>
      <c r="M26" s="5">
        <v>14</v>
      </c>
      <c r="N26" s="5">
        <v>4</v>
      </c>
      <c r="O26" s="5">
        <v>12</v>
      </c>
      <c r="P26" s="3">
        <f>J26-SUM(K26:O26)</f>
        <v>4</v>
      </c>
    </row>
    <row r="27" spans="1:16" s="20" customFormat="1" x14ac:dyDescent="0.15">
      <c r="A27" s="23" t="s">
        <v>4</v>
      </c>
      <c r="B27" s="24"/>
      <c r="C27" s="24">
        <f>C26/B26</f>
        <v>0.10909090909090909</v>
      </c>
      <c r="D27" s="24">
        <f>D26/B26</f>
        <v>0.49090909090909091</v>
      </c>
      <c r="E27" s="24">
        <f>E26/B26</f>
        <v>3.6363636363636362E-2</v>
      </c>
      <c r="F27" s="24">
        <f>F26/B26</f>
        <v>1.8181818181818181E-2</v>
      </c>
      <c r="G27" s="24">
        <f>G26/B26</f>
        <v>0.27272727272727271</v>
      </c>
      <c r="H27" s="25">
        <f>H26/B26</f>
        <v>7.2727272727272724E-2</v>
      </c>
      <c r="J27" s="23"/>
      <c r="K27" s="24">
        <f>K26/J26</f>
        <v>1.8181818181818181E-2</v>
      </c>
      <c r="L27" s="24">
        <f>L26/J26</f>
        <v>0.36363636363636365</v>
      </c>
      <c r="M27" s="24">
        <f>M26/J26</f>
        <v>0.25454545454545452</v>
      </c>
      <c r="N27" s="24">
        <f>N26/J26</f>
        <v>7.2727272727272724E-2</v>
      </c>
      <c r="O27" s="24">
        <f>O26/J26</f>
        <v>0.21818181818181817</v>
      </c>
      <c r="P27" s="25">
        <f>P26/J26</f>
        <v>7.2727272727272724E-2</v>
      </c>
    </row>
    <row r="28" spans="1:16" x14ac:dyDescent="0.15">
      <c r="A28" s="1" t="s">
        <v>212</v>
      </c>
    </row>
    <row r="29" spans="1:16" x14ac:dyDescent="0.15">
      <c r="A29" s="9" t="s">
        <v>30</v>
      </c>
      <c r="B29" s="10">
        <v>411</v>
      </c>
      <c r="C29" s="10">
        <v>47</v>
      </c>
      <c r="D29" s="10">
        <v>240</v>
      </c>
      <c r="E29" s="10">
        <v>27</v>
      </c>
      <c r="F29" s="10">
        <v>4</v>
      </c>
      <c r="G29" s="10">
        <v>68</v>
      </c>
      <c r="H29" s="11">
        <f>B29-SUM(C29:G29)</f>
        <v>25</v>
      </c>
      <c r="J29" s="9">
        <v>411</v>
      </c>
      <c r="K29" s="10">
        <v>12</v>
      </c>
      <c r="L29" s="10">
        <v>175</v>
      </c>
      <c r="M29" s="10">
        <v>94</v>
      </c>
      <c r="N29" s="10">
        <v>27</v>
      </c>
      <c r="O29" s="10">
        <v>79</v>
      </c>
      <c r="P29" s="11">
        <f>J29-SUM(K29:O29)</f>
        <v>24</v>
      </c>
    </row>
    <row r="30" spans="1:16" s="20" customFormat="1" x14ac:dyDescent="0.15">
      <c r="A30" s="21" t="s">
        <v>31</v>
      </c>
      <c r="B30" s="18"/>
      <c r="C30" s="30">
        <f>C29/B29</f>
        <v>0.11435523114355231</v>
      </c>
      <c r="D30" s="30">
        <f>D29/B29</f>
        <v>0.58394160583941601</v>
      </c>
      <c r="E30" s="30">
        <f>E29/B29</f>
        <v>6.569343065693431E-2</v>
      </c>
      <c r="F30" s="30">
        <f>F29/B29</f>
        <v>9.7323600973236012E-3</v>
      </c>
      <c r="G30" s="30">
        <f>G29/B29</f>
        <v>0.16545012165450121</v>
      </c>
      <c r="H30" s="27">
        <f>H29/B29</f>
        <v>6.0827250608272508E-2</v>
      </c>
      <c r="J30" s="21"/>
      <c r="K30" s="30">
        <f>K29/J29</f>
        <v>2.9197080291970802E-2</v>
      </c>
      <c r="L30" s="30">
        <f>L29/J29</f>
        <v>0.42579075425790752</v>
      </c>
      <c r="M30" s="30">
        <f>M29/J29</f>
        <v>0.22871046228710462</v>
      </c>
      <c r="N30" s="30">
        <f>N29/J29</f>
        <v>6.569343065693431E-2</v>
      </c>
      <c r="O30" s="30">
        <f>O29/J29</f>
        <v>0.19221411192214111</v>
      </c>
      <c r="P30" s="27">
        <f>P29/J29</f>
        <v>5.8394160583941604E-2</v>
      </c>
    </row>
    <row r="31" spans="1:16" x14ac:dyDescent="0.15">
      <c r="A31" s="4" t="s">
        <v>32</v>
      </c>
      <c r="B31" s="5">
        <v>196</v>
      </c>
      <c r="C31" s="5">
        <v>43</v>
      </c>
      <c r="D31" s="5">
        <v>106</v>
      </c>
      <c r="E31" s="5">
        <v>6</v>
      </c>
      <c r="F31" s="5">
        <v>2</v>
      </c>
      <c r="G31" s="5">
        <v>30</v>
      </c>
      <c r="H31" s="3">
        <f>B31-SUM(C31:G31)</f>
        <v>9</v>
      </c>
      <c r="J31" s="4">
        <v>196</v>
      </c>
      <c r="K31" s="5">
        <v>5</v>
      </c>
      <c r="L31" s="5">
        <v>99</v>
      </c>
      <c r="M31" s="5">
        <v>47</v>
      </c>
      <c r="N31" s="5">
        <v>11</v>
      </c>
      <c r="O31" s="5">
        <v>23</v>
      </c>
      <c r="P31" s="3">
        <f>J31-SUM(K31:O31)</f>
        <v>11</v>
      </c>
    </row>
    <row r="32" spans="1:16" s="20" customFormat="1" x14ac:dyDescent="0.15">
      <c r="A32" s="21" t="s">
        <v>33</v>
      </c>
      <c r="B32" s="18"/>
      <c r="C32" s="18">
        <f>C31/B31</f>
        <v>0.21938775510204081</v>
      </c>
      <c r="D32" s="18">
        <f>D31/B31</f>
        <v>0.54081632653061229</v>
      </c>
      <c r="E32" s="18">
        <f>E31/B31</f>
        <v>3.0612244897959183E-2</v>
      </c>
      <c r="F32" s="18">
        <f>F31/B31</f>
        <v>1.020408163265306E-2</v>
      </c>
      <c r="G32" s="18">
        <f>G31/B31</f>
        <v>0.15306122448979592</v>
      </c>
      <c r="H32" s="19">
        <f>H31/B31</f>
        <v>4.5918367346938778E-2</v>
      </c>
      <c r="J32" s="21"/>
      <c r="K32" s="18">
        <f>K31/J31</f>
        <v>2.5510204081632654E-2</v>
      </c>
      <c r="L32" s="18">
        <f>L31/J31</f>
        <v>0.50510204081632648</v>
      </c>
      <c r="M32" s="18">
        <f>M31/J31</f>
        <v>0.23979591836734693</v>
      </c>
      <c r="N32" s="18">
        <f>N31/J31</f>
        <v>5.6122448979591837E-2</v>
      </c>
      <c r="O32" s="18">
        <f>O31/J31</f>
        <v>0.11734693877551021</v>
      </c>
      <c r="P32" s="19">
        <f>P31/J31</f>
        <v>5.6122448979591837E-2</v>
      </c>
    </row>
    <row r="33" spans="1:16" x14ac:dyDescent="0.15">
      <c r="A33" s="4" t="s">
        <v>34</v>
      </c>
      <c r="B33" s="5">
        <v>556</v>
      </c>
      <c r="C33" s="5">
        <v>95</v>
      </c>
      <c r="D33" s="5">
        <v>287</v>
      </c>
      <c r="E33" s="5">
        <v>32</v>
      </c>
      <c r="F33" s="5">
        <v>10</v>
      </c>
      <c r="G33" s="5">
        <v>106</v>
      </c>
      <c r="H33" s="3">
        <f>B33-SUM(C33:G33)</f>
        <v>26</v>
      </c>
      <c r="J33" s="4">
        <v>556</v>
      </c>
      <c r="K33" s="5">
        <v>21</v>
      </c>
      <c r="L33" s="5">
        <v>230</v>
      </c>
      <c r="M33" s="5">
        <v>138</v>
      </c>
      <c r="N33" s="5">
        <v>26</v>
      </c>
      <c r="O33" s="5">
        <v>115</v>
      </c>
      <c r="P33" s="3">
        <f>J33-SUM(K33:O33)</f>
        <v>26</v>
      </c>
    </row>
    <row r="34" spans="1:16" s="20" customFormat="1" x14ac:dyDescent="0.15">
      <c r="A34" s="23" t="s">
        <v>35</v>
      </c>
      <c r="B34" s="24"/>
      <c r="C34" s="24">
        <f>C33/B33</f>
        <v>0.17086330935251798</v>
      </c>
      <c r="D34" s="24">
        <f>D33/B33</f>
        <v>0.51618705035971224</v>
      </c>
      <c r="E34" s="24">
        <f>E33/B33</f>
        <v>5.7553956834532377E-2</v>
      </c>
      <c r="F34" s="24">
        <f>F33/B33</f>
        <v>1.7985611510791366E-2</v>
      </c>
      <c r="G34" s="24">
        <f>G33/B33</f>
        <v>0.1906474820143885</v>
      </c>
      <c r="H34" s="25">
        <f>H33/B33</f>
        <v>4.6762589928057555E-2</v>
      </c>
      <c r="J34" s="23"/>
      <c r="K34" s="24">
        <f>K33/J33</f>
        <v>3.7769784172661872E-2</v>
      </c>
      <c r="L34" s="24">
        <f>L33/J33</f>
        <v>0.41366906474820142</v>
      </c>
      <c r="M34" s="24">
        <f>M33/J33</f>
        <v>0.24820143884892087</v>
      </c>
      <c r="N34" s="24">
        <f>N33/J33</f>
        <v>4.6762589928057555E-2</v>
      </c>
      <c r="O34" s="24">
        <f>O33/J33</f>
        <v>0.20683453237410071</v>
      </c>
      <c r="P34" s="25">
        <f>P33/J33</f>
        <v>4.6762589928057555E-2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143</v>
      </c>
      <c r="J2" s="1" t="s">
        <v>144</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40</v>
      </c>
      <c r="D6" s="5">
        <v>413</v>
      </c>
      <c r="E6" s="5">
        <v>318</v>
      </c>
      <c r="F6" s="5">
        <v>95</v>
      </c>
      <c r="G6" s="5">
        <v>244</v>
      </c>
      <c r="H6" s="3">
        <f>B6-SUM(C6:G6)</f>
        <v>60</v>
      </c>
      <c r="J6" s="4">
        <v>1170</v>
      </c>
      <c r="K6" s="5">
        <v>74</v>
      </c>
      <c r="L6" s="5">
        <v>564</v>
      </c>
      <c r="M6" s="5">
        <v>258</v>
      </c>
      <c r="N6" s="5">
        <v>64</v>
      </c>
      <c r="O6" s="5">
        <v>148</v>
      </c>
      <c r="P6" s="3">
        <f>J6-SUM(K6:O6)</f>
        <v>62</v>
      </c>
    </row>
    <row r="7" spans="1:16" s="20" customFormat="1" x14ac:dyDescent="0.15">
      <c r="A7" s="21" t="s">
        <v>4</v>
      </c>
      <c r="B7" s="18"/>
      <c r="C7" s="18">
        <f>C6/B6</f>
        <v>3.4188034188034191E-2</v>
      </c>
      <c r="D7" s="18">
        <f>D6/B6</f>
        <v>0.35299145299145301</v>
      </c>
      <c r="E7" s="18">
        <f>E6/B6</f>
        <v>0.27179487179487177</v>
      </c>
      <c r="F7" s="18">
        <f>F6/B6</f>
        <v>8.11965811965812E-2</v>
      </c>
      <c r="G7" s="18">
        <f>G6/B6</f>
        <v>0.20854700854700856</v>
      </c>
      <c r="H7" s="19">
        <f>H6/B6</f>
        <v>5.128205128205128E-2</v>
      </c>
      <c r="J7" s="21"/>
      <c r="K7" s="18">
        <f>K6/J6</f>
        <v>6.3247863247863245E-2</v>
      </c>
      <c r="L7" s="18">
        <f>L6/J6</f>
        <v>0.48205128205128206</v>
      </c>
      <c r="M7" s="18">
        <f>M6/J6</f>
        <v>0.22051282051282051</v>
      </c>
      <c r="N7" s="18">
        <f>N6/J6</f>
        <v>5.4700854700854701E-2</v>
      </c>
      <c r="O7" s="18">
        <f>O6/J6</f>
        <v>0.12649572649572649</v>
      </c>
      <c r="P7" s="19">
        <f>P6/J6</f>
        <v>5.2991452991452991E-2</v>
      </c>
    </row>
    <row r="8" spans="1:16" x14ac:dyDescent="0.15">
      <c r="A8" s="4" t="s">
        <v>20</v>
      </c>
      <c r="B8" s="5">
        <v>200</v>
      </c>
      <c r="C8" s="5">
        <v>4</v>
      </c>
      <c r="D8" s="5">
        <v>71</v>
      </c>
      <c r="E8" s="5">
        <v>63</v>
      </c>
      <c r="F8" s="5">
        <v>14</v>
      </c>
      <c r="G8" s="5">
        <v>41</v>
      </c>
      <c r="H8" s="3">
        <f>B8-SUM(C8:G8)</f>
        <v>7</v>
      </c>
      <c r="J8" s="4">
        <v>200</v>
      </c>
      <c r="K8" s="5">
        <v>13</v>
      </c>
      <c r="L8" s="5">
        <v>99</v>
      </c>
      <c r="M8" s="5">
        <v>42</v>
      </c>
      <c r="N8" s="5">
        <v>10</v>
      </c>
      <c r="O8" s="5">
        <v>28</v>
      </c>
      <c r="P8" s="3">
        <f>J8-SUM(K8:O8)</f>
        <v>8</v>
      </c>
    </row>
    <row r="9" spans="1:16" s="20" customFormat="1" x14ac:dyDescent="0.15">
      <c r="A9" s="21" t="s">
        <v>4</v>
      </c>
      <c r="B9" s="18"/>
      <c r="C9" s="18">
        <f>C8/B8</f>
        <v>0.02</v>
      </c>
      <c r="D9" s="18">
        <f>D8/B8</f>
        <v>0.35499999999999998</v>
      </c>
      <c r="E9" s="18">
        <f>E8/B8</f>
        <v>0.315</v>
      </c>
      <c r="F9" s="18">
        <f>F8/B8</f>
        <v>7.0000000000000007E-2</v>
      </c>
      <c r="G9" s="18">
        <f>G8/B8</f>
        <v>0.20499999999999999</v>
      </c>
      <c r="H9" s="19">
        <f>H8/B8</f>
        <v>3.5000000000000003E-2</v>
      </c>
      <c r="J9" s="21"/>
      <c r="K9" s="18">
        <f>K8/J8</f>
        <v>6.5000000000000002E-2</v>
      </c>
      <c r="L9" s="18">
        <f>L8/J8</f>
        <v>0.495</v>
      </c>
      <c r="M9" s="18">
        <f>M8/J8</f>
        <v>0.21</v>
      </c>
      <c r="N9" s="18">
        <f>N8/J8</f>
        <v>0.05</v>
      </c>
      <c r="O9" s="18">
        <f>O8/J8</f>
        <v>0.14000000000000001</v>
      </c>
      <c r="P9" s="19">
        <f>P8/J8</f>
        <v>0.04</v>
      </c>
    </row>
    <row r="10" spans="1:16" x14ac:dyDescent="0.15">
      <c r="A10" s="4" t="s">
        <v>21</v>
      </c>
      <c r="B10" s="5">
        <v>208</v>
      </c>
      <c r="C10" s="5">
        <v>10</v>
      </c>
      <c r="D10" s="5">
        <v>78</v>
      </c>
      <c r="E10" s="5">
        <v>49</v>
      </c>
      <c r="F10" s="5">
        <v>17</v>
      </c>
      <c r="G10" s="5">
        <v>45</v>
      </c>
      <c r="H10" s="3">
        <f>B10-SUM(C10:G10)</f>
        <v>9</v>
      </c>
      <c r="J10" s="4">
        <v>208</v>
      </c>
      <c r="K10" s="5">
        <v>23</v>
      </c>
      <c r="L10" s="5">
        <v>99</v>
      </c>
      <c r="M10" s="5">
        <v>42</v>
      </c>
      <c r="N10" s="5">
        <v>11</v>
      </c>
      <c r="O10" s="5">
        <v>24</v>
      </c>
      <c r="P10" s="3">
        <f>J10-SUM(K10:O10)</f>
        <v>9</v>
      </c>
    </row>
    <row r="11" spans="1:16" s="20" customFormat="1" x14ac:dyDescent="0.15">
      <c r="A11" s="21" t="s">
        <v>4</v>
      </c>
      <c r="B11" s="18"/>
      <c r="C11" s="18">
        <f>C10/B10</f>
        <v>4.807692307692308E-2</v>
      </c>
      <c r="D11" s="18">
        <f>D10/B10</f>
        <v>0.375</v>
      </c>
      <c r="E11" s="18">
        <f>E10/B10</f>
        <v>0.23557692307692307</v>
      </c>
      <c r="F11" s="18">
        <f>F10/B10</f>
        <v>8.1730769230769232E-2</v>
      </c>
      <c r="G11" s="18">
        <f>G10/B10</f>
        <v>0.21634615384615385</v>
      </c>
      <c r="H11" s="19">
        <f>H10/B10</f>
        <v>4.3269230769230768E-2</v>
      </c>
      <c r="J11" s="21"/>
      <c r="K11" s="18">
        <f>K10/J10</f>
        <v>0.11057692307692307</v>
      </c>
      <c r="L11" s="18">
        <f>L10/J10</f>
        <v>0.47596153846153844</v>
      </c>
      <c r="M11" s="18">
        <f>M10/J10</f>
        <v>0.20192307692307693</v>
      </c>
      <c r="N11" s="18">
        <f>N10/J10</f>
        <v>5.2884615384615384E-2</v>
      </c>
      <c r="O11" s="18">
        <f>O10/J10</f>
        <v>0.11538461538461539</v>
      </c>
      <c r="P11" s="19">
        <f>P10/J10</f>
        <v>4.3269230769230768E-2</v>
      </c>
    </row>
    <row r="12" spans="1:16" x14ac:dyDescent="0.15">
      <c r="A12" s="4" t="s">
        <v>22</v>
      </c>
      <c r="B12" s="5">
        <v>44</v>
      </c>
      <c r="C12" s="36" t="s">
        <v>369</v>
      </c>
      <c r="D12" s="5">
        <v>17</v>
      </c>
      <c r="E12" s="5">
        <v>11</v>
      </c>
      <c r="F12" s="5">
        <v>5</v>
      </c>
      <c r="G12" s="5">
        <v>10</v>
      </c>
      <c r="H12" s="3">
        <f>B12-SUM(C12:G12)</f>
        <v>1</v>
      </c>
      <c r="J12" s="4">
        <v>44</v>
      </c>
      <c r="K12" s="5">
        <v>2</v>
      </c>
      <c r="L12" s="5">
        <v>16</v>
      </c>
      <c r="M12" s="5">
        <v>13</v>
      </c>
      <c r="N12" s="5">
        <v>4</v>
      </c>
      <c r="O12" s="5">
        <v>8</v>
      </c>
      <c r="P12" s="3">
        <f>J12-SUM(K12:O12)</f>
        <v>1</v>
      </c>
    </row>
    <row r="13" spans="1:16" s="20" customFormat="1" x14ac:dyDescent="0.15">
      <c r="A13" s="21" t="s">
        <v>4</v>
      </c>
      <c r="B13" s="18"/>
      <c r="C13" s="37" t="s">
        <v>369</v>
      </c>
      <c r="D13" s="18">
        <f>D12/B12</f>
        <v>0.38636363636363635</v>
      </c>
      <c r="E13" s="18">
        <f>E12/B12</f>
        <v>0.25</v>
      </c>
      <c r="F13" s="18">
        <f>F12/B12</f>
        <v>0.11363636363636363</v>
      </c>
      <c r="G13" s="18">
        <f>G12/B12</f>
        <v>0.22727272727272727</v>
      </c>
      <c r="H13" s="19">
        <f>H12/B12</f>
        <v>2.2727272727272728E-2</v>
      </c>
      <c r="J13" s="21"/>
      <c r="K13" s="18">
        <f>K12/J12</f>
        <v>4.5454545454545456E-2</v>
      </c>
      <c r="L13" s="18">
        <f>L12/J12</f>
        <v>0.36363636363636365</v>
      </c>
      <c r="M13" s="18">
        <f>M12/J12</f>
        <v>0.29545454545454547</v>
      </c>
      <c r="N13" s="18">
        <f>N12/J12</f>
        <v>9.0909090909090912E-2</v>
      </c>
      <c r="O13" s="18">
        <f>O12/J12</f>
        <v>0.18181818181818182</v>
      </c>
      <c r="P13" s="19">
        <f>P12/J12</f>
        <v>2.2727272727272728E-2</v>
      </c>
    </row>
    <row r="14" spans="1:16" x14ac:dyDescent="0.15">
      <c r="A14" s="4" t="s">
        <v>23</v>
      </c>
      <c r="B14" s="5">
        <v>172</v>
      </c>
      <c r="C14" s="5">
        <v>8</v>
      </c>
      <c r="D14" s="5">
        <v>60</v>
      </c>
      <c r="E14" s="5">
        <v>50</v>
      </c>
      <c r="F14" s="5">
        <v>9</v>
      </c>
      <c r="G14" s="5">
        <v>37</v>
      </c>
      <c r="H14" s="3">
        <f>B14-SUM(C14:G14)</f>
        <v>8</v>
      </c>
      <c r="J14" s="4">
        <v>172</v>
      </c>
      <c r="K14" s="5">
        <v>11</v>
      </c>
      <c r="L14" s="5">
        <v>83</v>
      </c>
      <c r="M14" s="5">
        <v>38</v>
      </c>
      <c r="N14" s="5">
        <v>10</v>
      </c>
      <c r="O14" s="5">
        <v>24</v>
      </c>
      <c r="P14" s="3">
        <f>J14-SUM(K14:O14)</f>
        <v>6</v>
      </c>
    </row>
    <row r="15" spans="1:16" s="20" customFormat="1" x14ac:dyDescent="0.15">
      <c r="A15" s="21" t="s">
        <v>4</v>
      </c>
      <c r="B15" s="18"/>
      <c r="C15" s="18">
        <f>C14/B14</f>
        <v>4.6511627906976744E-2</v>
      </c>
      <c r="D15" s="18">
        <f>D14/B14</f>
        <v>0.34883720930232559</v>
      </c>
      <c r="E15" s="18">
        <f>E14/B14</f>
        <v>0.29069767441860467</v>
      </c>
      <c r="F15" s="18">
        <f>F14/B14</f>
        <v>5.232558139534884E-2</v>
      </c>
      <c r="G15" s="18">
        <f>G14/B14</f>
        <v>0.21511627906976744</v>
      </c>
      <c r="H15" s="19">
        <f>H14/B14</f>
        <v>4.6511627906976744E-2</v>
      </c>
      <c r="J15" s="21"/>
      <c r="K15" s="18">
        <f>K14/J14</f>
        <v>6.3953488372093026E-2</v>
      </c>
      <c r="L15" s="18">
        <f>L14/J14</f>
        <v>0.48255813953488375</v>
      </c>
      <c r="M15" s="18">
        <f>M14/J14</f>
        <v>0.22093023255813954</v>
      </c>
      <c r="N15" s="18">
        <f>N14/J14</f>
        <v>5.8139534883720929E-2</v>
      </c>
      <c r="O15" s="18">
        <f>O14/J14</f>
        <v>0.13953488372093023</v>
      </c>
      <c r="P15" s="19">
        <f>P14/J14</f>
        <v>3.4883720930232558E-2</v>
      </c>
    </row>
    <row r="16" spans="1:16" x14ac:dyDescent="0.15">
      <c r="A16" s="4" t="s">
        <v>24</v>
      </c>
      <c r="B16" s="5">
        <v>42</v>
      </c>
      <c r="C16" s="36" t="s">
        <v>369</v>
      </c>
      <c r="D16" s="5">
        <v>12</v>
      </c>
      <c r="E16" s="5">
        <v>13</v>
      </c>
      <c r="F16" s="5">
        <v>2</v>
      </c>
      <c r="G16" s="5">
        <v>11</v>
      </c>
      <c r="H16" s="3">
        <f>B16-SUM(C16:G16)</f>
        <v>4</v>
      </c>
      <c r="J16" s="4">
        <v>42</v>
      </c>
      <c r="K16" s="5">
        <v>2</v>
      </c>
      <c r="L16" s="5">
        <v>20</v>
      </c>
      <c r="M16" s="5">
        <v>9</v>
      </c>
      <c r="N16" s="5">
        <v>1</v>
      </c>
      <c r="O16" s="5">
        <v>5</v>
      </c>
      <c r="P16" s="3">
        <f>J16-SUM(K16:O16)</f>
        <v>5</v>
      </c>
    </row>
    <row r="17" spans="1:16" s="20" customFormat="1" x14ac:dyDescent="0.15">
      <c r="A17" s="21" t="s">
        <v>4</v>
      </c>
      <c r="B17" s="18"/>
      <c r="C17" s="37" t="s">
        <v>369</v>
      </c>
      <c r="D17" s="18">
        <f>D16/B16</f>
        <v>0.2857142857142857</v>
      </c>
      <c r="E17" s="18">
        <f>E16/B16</f>
        <v>0.30952380952380953</v>
      </c>
      <c r="F17" s="18">
        <f>F16/B16</f>
        <v>4.7619047619047616E-2</v>
      </c>
      <c r="G17" s="18">
        <f>G16/B16</f>
        <v>0.26190476190476192</v>
      </c>
      <c r="H17" s="19">
        <f>H16/B16</f>
        <v>9.5238095238095233E-2</v>
      </c>
      <c r="J17" s="21"/>
      <c r="K17" s="18">
        <f>K16/J16</f>
        <v>4.7619047619047616E-2</v>
      </c>
      <c r="L17" s="18">
        <f>L16/J16</f>
        <v>0.47619047619047616</v>
      </c>
      <c r="M17" s="18">
        <f>M16/J16</f>
        <v>0.21428571428571427</v>
      </c>
      <c r="N17" s="18">
        <f>N16/J16</f>
        <v>2.3809523809523808E-2</v>
      </c>
      <c r="O17" s="18">
        <f>O16/J16</f>
        <v>0.11904761904761904</v>
      </c>
      <c r="P17" s="19">
        <f>P16/J16</f>
        <v>0.11904761904761904</v>
      </c>
    </row>
    <row r="18" spans="1:16" x14ac:dyDescent="0.15">
      <c r="A18" s="4" t="s">
        <v>25</v>
      </c>
      <c r="B18" s="5">
        <v>147</v>
      </c>
      <c r="C18" s="5">
        <v>4</v>
      </c>
      <c r="D18" s="5">
        <v>56</v>
      </c>
      <c r="E18" s="5">
        <v>35</v>
      </c>
      <c r="F18" s="5">
        <v>12</v>
      </c>
      <c r="G18" s="5">
        <v>35</v>
      </c>
      <c r="H18" s="3">
        <f>B18-SUM(C18:G18)</f>
        <v>5</v>
      </c>
      <c r="J18" s="4">
        <v>147</v>
      </c>
      <c r="K18" s="5">
        <v>5</v>
      </c>
      <c r="L18" s="5">
        <v>84</v>
      </c>
      <c r="M18" s="5">
        <v>31</v>
      </c>
      <c r="N18" s="5">
        <v>5</v>
      </c>
      <c r="O18" s="5">
        <v>15</v>
      </c>
      <c r="P18" s="3">
        <f>J18-SUM(K18:O18)</f>
        <v>7</v>
      </c>
    </row>
    <row r="19" spans="1:16" s="20" customFormat="1" x14ac:dyDescent="0.15">
      <c r="A19" s="21" t="s">
        <v>4</v>
      </c>
      <c r="B19" s="18"/>
      <c r="C19" s="18">
        <f>C18/B18</f>
        <v>2.7210884353741496E-2</v>
      </c>
      <c r="D19" s="18">
        <f>D18/B18</f>
        <v>0.38095238095238093</v>
      </c>
      <c r="E19" s="18">
        <f>E18/B18</f>
        <v>0.23809523809523808</v>
      </c>
      <c r="F19" s="18">
        <f>F18/B18</f>
        <v>8.1632653061224483E-2</v>
      </c>
      <c r="G19" s="18">
        <f>G18/B18</f>
        <v>0.23809523809523808</v>
      </c>
      <c r="H19" s="19">
        <f>H18/B18</f>
        <v>3.4013605442176874E-2</v>
      </c>
      <c r="J19" s="21"/>
      <c r="K19" s="18">
        <f>K18/J18</f>
        <v>3.4013605442176874E-2</v>
      </c>
      <c r="L19" s="18">
        <f>L18/J18</f>
        <v>0.5714285714285714</v>
      </c>
      <c r="M19" s="18">
        <f>M18/J18</f>
        <v>0.21088435374149661</v>
      </c>
      <c r="N19" s="18">
        <f>N18/J18</f>
        <v>3.4013605442176874E-2</v>
      </c>
      <c r="O19" s="18">
        <f>O18/J18</f>
        <v>0.10204081632653061</v>
      </c>
      <c r="P19" s="19">
        <f>P18/J18</f>
        <v>4.7619047619047616E-2</v>
      </c>
    </row>
    <row r="20" spans="1:16" x14ac:dyDescent="0.15">
      <c r="A20" s="4" t="s">
        <v>26</v>
      </c>
      <c r="B20" s="5">
        <v>103</v>
      </c>
      <c r="C20" s="5">
        <v>7</v>
      </c>
      <c r="D20" s="5">
        <v>28</v>
      </c>
      <c r="E20" s="5">
        <v>30</v>
      </c>
      <c r="F20" s="5">
        <v>15</v>
      </c>
      <c r="G20" s="5">
        <v>18</v>
      </c>
      <c r="H20" s="3">
        <f>B20-SUM(C20:G20)</f>
        <v>5</v>
      </c>
      <c r="J20" s="4">
        <v>103</v>
      </c>
      <c r="K20" s="5">
        <v>5</v>
      </c>
      <c r="L20" s="5">
        <v>50</v>
      </c>
      <c r="M20" s="5">
        <v>27</v>
      </c>
      <c r="N20" s="5">
        <v>7</v>
      </c>
      <c r="O20" s="5">
        <v>10</v>
      </c>
      <c r="P20" s="3">
        <f>J20-SUM(K20:O20)</f>
        <v>4</v>
      </c>
    </row>
    <row r="21" spans="1:16" s="20" customFormat="1" x14ac:dyDescent="0.15">
      <c r="A21" s="21" t="s">
        <v>4</v>
      </c>
      <c r="B21" s="18"/>
      <c r="C21" s="18">
        <f>C20/B20</f>
        <v>6.7961165048543687E-2</v>
      </c>
      <c r="D21" s="18">
        <f>D20/B20</f>
        <v>0.27184466019417475</v>
      </c>
      <c r="E21" s="18">
        <f>E20/B20</f>
        <v>0.29126213592233008</v>
      </c>
      <c r="F21" s="18">
        <f>F20/B20</f>
        <v>0.14563106796116504</v>
      </c>
      <c r="G21" s="18">
        <f>G20/B20</f>
        <v>0.17475728155339806</v>
      </c>
      <c r="H21" s="19">
        <f>H20/B20</f>
        <v>4.8543689320388349E-2</v>
      </c>
      <c r="J21" s="21"/>
      <c r="K21" s="18">
        <f>K20/J20</f>
        <v>4.8543689320388349E-2</v>
      </c>
      <c r="L21" s="18">
        <f>L20/J20</f>
        <v>0.4854368932038835</v>
      </c>
      <c r="M21" s="18">
        <f>M20/J20</f>
        <v>0.26213592233009708</v>
      </c>
      <c r="N21" s="18">
        <f>N20/J20</f>
        <v>6.7961165048543687E-2</v>
      </c>
      <c r="O21" s="18">
        <f>O20/J20</f>
        <v>9.7087378640776698E-2</v>
      </c>
      <c r="P21" s="19">
        <f>P20/J20</f>
        <v>3.8834951456310676E-2</v>
      </c>
    </row>
    <row r="22" spans="1:16" x14ac:dyDescent="0.15">
      <c r="A22" s="4" t="s">
        <v>27</v>
      </c>
      <c r="B22" s="5">
        <v>74</v>
      </c>
      <c r="C22" s="36" t="s">
        <v>369</v>
      </c>
      <c r="D22" s="5">
        <v>24</v>
      </c>
      <c r="E22" s="5">
        <v>22</v>
      </c>
      <c r="F22" s="5">
        <v>5</v>
      </c>
      <c r="G22" s="5">
        <v>15</v>
      </c>
      <c r="H22" s="3">
        <f>B22-SUM(C22:G22)</f>
        <v>8</v>
      </c>
      <c r="J22" s="4">
        <v>74</v>
      </c>
      <c r="K22" s="5">
        <v>4</v>
      </c>
      <c r="L22" s="5">
        <v>34</v>
      </c>
      <c r="M22" s="5">
        <v>14</v>
      </c>
      <c r="N22" s="5">
        <v>7</v>
      </c>
      <c r="O22" s="5">
        <v>9</v>
      </c>
      <c r="P22" s="3">
        <f>J22-SUM(K22:O22)</f>
        <v>6</v>
      </c>
    </row>
    <row r="23" spans="1:16" s="20" customFormat="1" x14ac:dyDescent="0.15">
      <c r="A23" s="21" t="s">
        <v>4</v>
      </c>
      <c r="B23" s="18"/>
      <c r="C23" s="37" t="s">
        <v>369</v>
      </c>
      <c r="D23" s="18">
        <f>D22/B22</f>
        <v>0.32432432432432434</v>
      </c>
      <c r="E23" s="18">
        <f>E22/B22</f>
        <v>0.29729729729729731</v>
      </c>
      <c r="F23" s="18">
        <f>F22/B22</f>
        <v>6.7567567567567571E-2</v>
      </c>
      <c r="G23" s="18">
        <f>G22/B22</f>
        <v>0.20270270270270271</v>
      </c>
      <c r="H23" s="19">
        <f>H22/B22</f>
        <v>0.10810810810810811</v>
      </c>
      <c r="J23" s="21"/>
      <c r="K23" s="18">
        <f>K22/J22</f>
        <v>5.4054054054054057E-2</v>
      </c>
      <c r="L23" s="18">
        <f>L22/J22</f>
        <v>0.45945945945945948</v>
      </c>
      <c r="M23" s="18">
        <f>M22/J22</f>
        <v>0.1891891891891892</v>
      </c>
      <c r="N23" s="18">
        <f>N22/J22</f>
        <v>9.45945945945946E-2</v>
      </c>
      <c r="O23" s="18">
        <f>O22/J22</f>
        <v>0.12162162162162163</v>
      </c>
      <c r="P23" s="19">
        <f>P22/J22</f>
        <v>8.1081081081081086E-2</v>
      </c>
    </row>
    <row r="24" spans="1:16" x14ac:dyDescent="0.15">
      <c r="A24" s="4" t="s">
        <v>28</v>
      </c>
      <c r="B24" s="5">
        <v>111</v>
      </c>
      <c r="C24" s="5">
        <v>4</v>
      </c>
      <c r="D24" s="5">
        <v>51</v>
      </c>
      <c r="E24" s="5">
        <v>27</v>
      </c>
      <c r="F24" s="5">
        <v>3</v>
      </c>
      <c r="G24" s="5">
        <v>19</v>
      </c>
      <c r="H24" s="3">
        <f>B24-SUM(C24:G24)</f>
        <v>7</v>
      </c>
      <c r="J24" s="4">
        <v>111</v>
      </c>
      <c r="K24" s="5">
        <v>6</v>
      </c>
      <c r="L24" s="5">
        <v>49</v>
      </c>
      <c r="M24" s="5">
        <v>27</v>
      </c>
      <c r="N24" s="5">
        <v>6</v>
      </c>
      <c r="O24" s="5">
        <v>15</v>
      </c>
      <c r="P24" s="3">
        <f>J24-SUM(K24:O24)</f>
        <v>8</v>
      </c>
    </row>
    <row r="25" spans="1:16" s="20" customFormat="1" x14ac:dyDescent="0.15">
      <c r="A25" s="21" t="s">
        <v>4</v>
      </c>
      <c r="B25" s="18"/>
      <c r="C25" s="18">
        <f>C24/B24</f>
        <v>3.6036036036036036E-2</v>
      </c>
      <c r="D25" s="18">
        <f>D24/B24</f>
        <v>0.45945945945945948</v>
      </c>
      <c r="E25" s="18">
        <f>E24/B24</f>
        <v>0.24324324324324326</v>
      </c>
      <c r="F25" s="18">
        <f>F24/B24</f>
        <v>2.7027027027027029E-2</v>
      </c>
      <c r="G25" s="18">
        <f>G24/B24</f>
        <v>0.17117117117117117</v>
      </c>
      <c r="H25" s="19">
        <f>H24/B24</f>
        <v>6.3063063063063057E-2</v>
      </c>
      <c r="J25" s="21"/>
      <c r="K25" s="18">
        <f>K24/J24</f>
        <v>5.4054054054054057E-2</v>
      </c>
      <c r="L25" s="18">
        <f>L24/J24</f>
        <v>0.44144144144144143</v>
      </c>
      <c r="M25" s="18">
        <f>M24/J24</f>
        <v>0.24324324324324326</v>
      </c>
      <c r="N25" s="18">
        <f>N24/J24</f>
        <v>5.4054054054054057E-2</v>
      </c>
      <c r="O25" s="18">
        <f>O24/J24</f>
        <v>0.13513513513513514</v>
      </c>
      <c r="P25" s="19">
        <f>P24/J24</f>
        <v>7.2072072072072071E-2</v>
      </c>
    </row>
    <row r="26" spans="1:16" x14ac:dyDescent="0.15">
      <c r="A26" s="4" t="s">
        <v>29</v>
      </c>
      <c r="B26" s="5">
        <v>55</v>
      </c>
      <c r="C26" s="5">
        <v>2</v>
      </c>
      <c r="D26" s="5">
        <v>14</v>
      </c>
      <c r="E26" s="5">
        <v>15</v>
      </c>
      <c r="F26" s="5">
        <v>11</v>
      </c>
      <c r="G26" s="5">
        <v>11</v>
      </c>
      <c r="H26" s="3">
        <f>B26-SUM(C26:G26)</f>
        <v>2</v>
      </c>
      <c r="J26" s="4">
        <v>55</v>
      </c>
      <c r="K26" s="5">
        <v>3</v>
      </c>
      <c r="L26" s="5">
        <v>25</v>
      </c>
      <c r="M26" s="5">
        <v>13</v>
      </c>
      <c r="N26" s="5">
        <v>2</v>
      </c>
      <c r="O26" s="5">
        <v>8</v>
      </c>
      <c r="P26" s="3">
        <f>J26-SUM(K26:O26)</f>
        <v>4</v>
      </c>
    </row>
    <row r="27" spans="1:16" s="20" customFormat="1" x14ac:dyDescent="0.15">
      <c r="A27" s="23" t="s">
        <v>4</v>
      </c>
      <c r="B27" s="24"/>
      <c r="C27" s="24">
        <f>C26/B26</f>
        <v>3.6363636363636362E-2</v>
      </c>
      <c r="D27" s="24">
        <f>D26/B26</f>
        <v>0.25454545454545452</v>
      </c>
      <c r="E27" s="24">
        <f>E26/B26</f>
        <v>0.27272727272727271</v>
      </c>
      <c r="F27" s="24">
        <f>F26/B26</f>
        <v>0.2</v>
      </c>
      <c r="G27" s="24">
        <f>G26/B26</f>
        <v>0.2</v>
      </c>
      <c r="H27" s="25">
        <f>H26/B26</f>
        <v>3.6363636363636362E-2</v>
      </c>
      <c r="J27" s="23"/>
      <c r="K27" s="24">
        <f>K26/J26</f>
        <v>5.4545454545454543E-2</v>
      </c>
      <c r="L27" s="24">
        <f>L26/J26</f>
        <v>0.45454545454545453</v>
      </c>
      <c r="M27" s="24">
        <f>M26/J26</f>
        <v>0.23636363636363636</v>
      </c>
      <c r="N27" s="24">
        <f>N26/J26</f>
        <v>3.6363636363636362E-2</v>
      </c>
      <c r="O27" s="24">
        <f>O26/J26</f>
        <v>0.14545454545454545</v>
      </c>
      <c r="P27" s="25">
        <f>P26/J26</f>
        <v>7.2727272727272724E-2</v>
      </c>
    </row>
    <row r="28" spans="1:16" x14ac:dyDescent="0.15">
      <c r="A28" s="1" t="s">
        <v>212</v>
      </c>
    </row>
    <row r="29" spans="1:16" x14ac:dyDescent="0.15">
      <c r="A29" s="9" t="s">
        <v>30</v>
      </c>
      <c r="B29" s="10">
        <v>411</v>
      </c>
      <c r="C29" s="10">
        <v>13</v>
      </c>
      <c r="D29" s="10">
        <v>161</v>
      </c>
      <c r="E29" s="10">
        <v>100</v>
      </c>
      <c r="F29" s="10">
        <v>31</v>
      </c>
      <c r="G29" s="10">
        <v>84</v>
      </c>
      <c r="H29" s="11">
        <f>B29-SUM(C29:G29)</f>
        <v>22</v>
      </c>
      <c r="J29" s="9">
        <v>411</v>
      </c>
      <c r="K29" s="10">
        <v>29</v>
      </c>
      <c r="L29" s="10">
        <v>192</v>
      </c>
      <c r="M29" s="10">
        <v>86</v>
      </c>
      <c r="N29" s="10">
        <v>28</v>
      </c>
      <c r="O29" s="10">
        <v>54</v>
      </c>
      <c r="P29" s="11">
        <f>J29-SUM(K29:O29)</f>
        <v>22</v>
      </c>
    </row>
    <row r="30" spans="1:16" s="20" customFormat="1" x14ac:dyDescent="0.15">
      <c r="A30" s="21" t="s">
        <v>31</v>
      </c>
      <c r="B30" s="18"/>
      <c r="C30" s="30">
        <f>C29/B29</f>
        <v>3.1630170316301706E-2</v>
      </c>
      <c r="D30" s="30">
        <f>D29/B29</f>
        <v>0.39172749391727496</v>
      </c>
      <c r="E30" s="30">
        <f>E29/B29</f>
        <v>0.24330900243309003</v>
      </c>
      <c r="F30" s="30">
        <f>F29/B29</f>
        <v>7.5425790754257913E-2</v>
      </c>
      <c r="G30" s="30">
        <f>G29/B29</f>
        <v>0.20437956204379562</v>
      </c>
      <c r="H30" s="27">
        <f>H29/B29</f>
        <v>5.3527980535279802E-2</v>
      </c>
      <c r="J30" s="21"/>
      <c r="K30" s="30">
        <f>K29/J29</f>
        <v>7.0559610705596104E-2</v>
      </c>
      <c r="L30" s="30">
        <f>L29/J29</f>
        <v>0.46715328467153283</v>
      </c>
      <c r="M30" s="30">
        <f>M29/J29</f>
        <v>0.20924574209245742</v>
      </c>
      <c r="N30" s="30">
        <f>N29/J29</f>
        <v>6.8126520681265207E-2</v>
      </c>
      <c r="O30" s="30">
        <f>O29/J29</f>
        <v>0.13138686131386862</v>
      </c>
      <c r="P30" s="27">
        <f>P29/J29</f>
        <v>5.3527980535279802E-2</v>
      </c>
    </row>
    <row r="31" spans="1:16" x14ac:dyDescent="0.15">
      <c r="A31" s="4" t="s">
        <v>32</v>
      </c>
      <c r="B31" s="5">
        <v>196</v>
      </c>
      <c r="C31" s="5">
        <v>7</v>
      </c>
      <c r="D31" s="5">
        <v>75</v>
      </c>
      <c r="E31" s="5">
        <v>61</v>
      </c>
      <c r="F31" s="5">
        <v>16</v>
      </c>
      <c r="G31" s="5">
        <v>26</v>
      </c>
      <c r="H31" s="3">
        <f>B31-SUM(C31:G31)</f>
        <v>11</v>
      </c>
      <c r="J31" s="4">
        <v>196</v>
      </c>
      <c r="K31" s="5">
        <v>18</v>
      </c>
      <c r="L31" s="5">
        <v>101</v>
      </c>
      <c r="M31" s="5">
        <v>41</v>
      </c>
      <c r="N31" s="5">
        <v>9</v>
      </c>
      <c r="O31" s="5">
        <v>17</v>
      </c>
      <c r="P31" s="3">
        <f>J31-SUM(K31:O31)</f>
        <v>10</v>
      </c>
    </row>
    <row r="32" spans="1:16" s="20" customFormat="1" x14ac:dyDescent="0.15">
      <c r="A32" s="21" t="s">
        <v>33</v>
      </c>
      <c r="B32" s="18"/>
      <c r="C32" s="18">
        <f>C31/B31</f>
        <v>3.5714285714285712E-2</v>
      </c>
      <c r="D32" s="18">
        <f>D31/B31</f>
        <v>0.38265306122448978</v>
      </c>
      <c r="E32" s="18">
        <f>E31/B31</f>
        <v>0.31122448979591838</v>
      </c>
      <c r="F32" s="18">
        <f>F31/B31</f>
        <v>8.1632653061224483E-2</v>
      </c>
      <c r="G32" s="18">
        <f>G31/B31</f>
        <v>0.1326530612244898</v>
      </c>
      <c r="H32" s="19">
        <f>H31/B31</f>
        <v>5.6122448979591837E-2</v>
      </c>
      <c r="J32" s="21"/>
      <c r="K32" s="18">
        <f>K31/J31</f>
        <v>9.1836734693877556E-2</v>
      </c>
      <c r="L32" s="18">
        <f>L31/J31</f>
        <v>0.51530612244897955</v>
      </c>
      <c r="M32" s="18">
        <f>M31/J31</f>
        <v>0.20918367346938777</v>
      </c>
      <c r="N32" s="18">
        <f>N31/J31</f>
        <v>4.5918367346938778E-2</v>
      </c>
      <c r="O32" s="18">
        <f>O31/J31</f>
        <v>8.673469387755102E-2</v>
      </c>
      <c r="P32" s="19">
        <f>P31/J31</f>
        <v>5.1020408163265307E-2</v>
      </c>
    </row>
    <row r="33" spans="1:16" x14ac:dyDescent="0.15">
      <c r="A33" s="4" t="s">
        <v>34</v>
      </c>
      <c r="B33" s="5">
        <v>556</v>
      </c>
      <c r="C33" s="5">
        <v>20</v>
      </c>
      <c r="D33" s="5">
        <v>176</v>
      </c>
      <c r="E33" s="5">
        <v>155</v>
      </c>
      <c r="F33" s="5">
        <v>48</v>
      </c>
      <c r="G33" s="5">
        <v>133</v>
      </c>
      <c r="H33" s="3">
        <f>B33-SUM(C33:G33)</f>
        <v>24</v>
      </c>
      <c r="J33" s="4">
        <v>556</v>
      </c>
      <c r="K33" s="5">
        <v>27</v>
      </c>
      <c r="L33" s="5">
        <v>269</v>
      </c>
      <c r="M33" s="5">
        <v>130</v>
      </c>
      <c r="N33" s="5">
        <v>27</v>
      </c>
      <c r="O33" s="5">
        <v>76</v>
      </c>
      <c r="P33" s="3">
        <f>J33-SUM(K33:O33)</f>
        <v>27</v>
      </c>
    </row>
    <row r="34" spans="1:16" s="20" customFormat="1" x14ac:dyDescent="0.15">
      <c r="A34" s="23" t="s">
        <v>35</v>
      </c>
      <c r="B34" s="24"/>
      <c r="C34" s="24">
        <f>C33/B33</f>
        <v>3.5971223021582732E-2</v>
      </c>
      <c r="D34" s="24">
        <f>D33/B33</f>
        <v>0.31654676258992803</v>
      </c>
      <c r="E34" s="24">
        <f>E33/B33</f>
        <v>0.27877697841726617</v>
      </c>
      <c r="F34" s="24">
        <f>F33/B33</f>
        <v>8.6330935251798566E-2</v>
      </c>
      <c r="G34" s="24">
        <f>G33/B33</f>
        <v>0.23920863309352519</v>
      </c>
      <c r="H34" s="25">
        <f>H33/B33</f>
        <v>4.3165467625899283E-2</v>
      </c>
      <c r="J34" s="23"/>
      <c r="K34" s="24">
        <f>K33/J33</f>
        <v>4.8561151079136694E-2</v>
      </c>
      <c r="L34" s="24">
        <f>L33/J33</f>
        <v>0.48381294964028776</v>
      </c>
      <c r="M34" s="24">
        <f>M33/J33</f>
        <v>0.23381294964028776</v>
      </c>
      <c r="N34" s="24">
        <f>N33/J33</f>
        <v>4.8561151079136694E-2</v>
      </c>
      <c r="O34" s="24">
        <f>O33/J33</f>
        <v>0.1366906474820144</v>
      </c>
      <c r="P34" s="25">
        <f>P33/J33</f>
        <v>4.8561151079136694E-2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145</v>
      </c>
      <c r="J2" s="1" t="s">
        <v>146</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329</v>
      </c>
      <c r="D6" s="5">
        <v>540</v>
      </c>
      <c r="E6" s="5">
        <v>68</v>
      </c>
      <c r="F6" s="5">
        <v>13</v>
      </c>
      <c r="G6" s="5">
        <v>162</v>
      </c>
      <c r="H6" s="3">
        <f>B6-SUM(C6:G6)</f>
        <v>58</v>
      </c>
      <c r="J6" s="4">
        <v>1170</v>
      </c>
      <c r="K6" s="5">
        <v>402</v>
      </c>
      <c r="L6" s="5">
        <v>477</v>
      </c>
      <c r="M6" s="5">
        <v>53</v>
      </c>
      <c r="N6" s="5">
        <v>13</v>
      </c>
      <c r="O6" s="5">
        <v>171</v>
      </c>
      <c r="P6" s="3">
        <f>J6-SUM(K6:O6)</f>
        <v>54</v>
      </c>
    </row>
    <row r="7" spans="1:16" s="20" customFormat="1" x14ac:dyDescent="0.15">
      <c r="A7" s="21" t="s">
        <v>4</v>
      </c>
      <c r="B7" s="18"/>
      <c r="C7" s="18">
        <f>C6/B6</f>
        <v>0.2811965811965812</v>
      </c>
      <c r="D7" s="18">
        <f>D6/B6</f>
        <v>0.46153846153846156</v>
      </c>
      <c r="E7" s="18">
        <f>E6/B6</f>
        <v>5.8119658119658121E-2</v>
      </c>
      <c r="F7" s="18">
        <f>F6/B6</f>
        <v>1.1111111111111112E-2</v>
      </c>
      <c r="G7" s="18">
        <f>G6/B6</f>
        <v>0.13846153846153847</v>
      </c>
      <c r="H7" s="19">
        <f>H6/B6</f>
        <v>4.957264957264957E-2</v>
      </c>
      <c r="J7" s="21"/>
      <c r="K7" s="18">
        <f>K6/J6</f>
        <v>0.34358974358974359</v>
      </c>
      <c r="L7" s="18">
        <f>L6/J6</f>
        <v>0.40769230769230769</v>
      </c>
      <c r="M7" s="18">
        <f>M6/J6</f>
        <v>4.5299145299145298E-2</v>
      </c>
      <c r="N7" s="18">
        <f>N6/J6</f>
        <v>1.1111111111111112E-2</v>
      </c>
      <c r="O7" s="18">
        <f>O6/J6</f>
        <v>0.14615384615384616</v>
      </c>
      <c r="P7" s="19">
        <f>P6/J6</f>
        <v>4.6153846153846156E-2</v>
      </c>
    </row>
    <row r="8" spans="1:16" x14ac:dyDescent="0.15">
      <c r="A8" s="4" t="s">
        <v>20</v>
      </c>
      <c r="B8" s="5">
        <v>200</v>
      </c>
      <c r="C8" s="5">
        <v>55</v>
      </c>
      <c r="D8" s="5">
        <v>99</v>
      </c>
      <c r="E8" s="5">
        <v>8</v>
      </c>
      <c r="F8" s="5">
        <v>2</v>
      </c>
      <c r="G8" s="5">
        <v>28</v>
      </c>
      <c r="H8" s="3">
        <f>B8-SUM(C8:G8)</f>
        <v>8</v>
      </c>
      <c r="J8" s="4">
        <v>200</v>
      </c>
      <c r="K8" s="5">
        <v>74</v>
      </c>
      <c r="L8" s="5">
        <v>82</v>
      </c>
      <c r="M8" s="5">
        <v>7</v>
      </c>
      <c r="N8" s="5">
        <v>2</v>
      </c>
      <c r="O8" s="5">
        <v>30</v>
      </c>
      <c r="P8" s="3">
        <f>J8-SUM(K8:O8)</f>
        <v>5</v>
      </c>
    </row>
    <row r="9" spans="1:16" s="20" customFormat="1" x14ac:dyDescent="0.15">
      <c r="A9" s="21" t="s">
        <v>4</v>
      </c>
      <c r="B9" s="18"/>
      <c r="C9" s="18">
        <f>C8/B8</f>
        <v>0.27500000000000002</v>
      </c>
      <c r="D9" s="18">
        <f>D8/B8</f>
        <v>0.495</v>
      </c>
      <c r="E9" s="18">
        <f>E8/B8</f>
        <v>0.04</v>
      </c>
      <c r="F9" s="18">
        <f>F8/B8</f>
        <v>0.01</v>
      </c>
      <c r="G9" s="18">
        <f>G8/B8</f>
        <v>0.14000000000000001</v>
      </c>
      <c r="H9" s="19">
        <f>H8/B8</f>
        <v>0.04</v>
      </c>
      <c r="J9" s="21"/>
      <c r="K9" s="18">
        <f>K8/J8</f>
        <v>0.37</v>
      </c>
      <c r="L9" s="18">
        <f>L8/J8</f>
        <v>0.41</v>
      </c>
      <c r="M9" s="18">
        <f>M8/J8</f>
        <v>3.5000000000000003E-2</v>
      </c>
      <c r="N9" s="18">
        <f>N8/J8</f>
        <v>0.01</v>
      </c>
      <c r="O9" s="18">
        <f>O8/J8</f>
        <v>0.15</v>
      </c>
      <c r="P9" s="19">
        <f>P8/J8</f>
        <v>2.5000000000000001E-2</v>
      </c>
    </row>
    <row r="10" spans="1:16" x14ac:dyDescent="0.15">
      <c r="A10" s="4" t="s">
        <v>21</v>
      </c>
      <c r="B10" s="5">
        <v>208</v>
      </c>
      <c r="C10" s="5">
        <v>65</v>
      </c>
      <c r="D10" s="5">
        <v>99</v>
      </c>
      <c r="E10" s="5">
        <v>6</v>
      </c>
      <c r="F10" s="5">
        <v>1</v>
      </c>
      <c r="G10" s="5">
        <v>25</v>
      </c>
      <c r="H10" s="3">
        <f>B10-SUM(C10:G10)</f>
        <v>12</v>
      </c>
      <c r="J10" s="4">
        <v>208</v>
      </c>
      <c r="K10" s="5">
        <v>76</v>
      </c>
      <c r="L10" s="5">
        <v>89</v>
      </c>
      <c r="M10" s="5">
        <v>6</v>
      </c>
      <c r="N10" s="5">
        <v>2</v>
      </c>
      <c r="O10" s="5">
        <v>27</v>
      </c>
      <c r="P10" s="3">
        <f>J10-SUM(K10:O10)</f>
        <v>8</v>
      </c>
    </row>
    <row r="11" spans="1:16" s="20" customFormat="1" x14ac:dyDescent="0.15">
      <c r="A11" s="21" t="s">
        <v>4</v>
      </c>
      <c r="B11" s="18"/>
      <c r="C11" s="18">
        <f>C10/B10</f>
        <v>0.3125</v>
      </c>
      <c r="D11" s="18">
        <f>D10/B10</f>
        <v>0.47596153846153844</v>
      </c>
      <c r="E11" s="18">
        <f>E10/B10</f>
        <v>2.8846153846153848E-2</v>
      </c>
      <c r="F11" s="18">
        <f>F10/B10</f>
        <v>4.807692307692308E-3</v>
      </c>
      <c r="G11" s="18">
        <f>G10/B10</f>
        <v>0.1201923076923077</v>
      </c>
      <c r="H11" s="19">
        <f>H10/B10</f>
        <v>5.7692307692307696E-2</v>
      </c>
      <c r="J11" s="21"/>
      <c r="K11" s="18">
        <f>K10/J10</f>
        <v>0.36538461538461536</v>
      </c>
      <c r="L11" s="18">
        <f>L10/J10</f>
        <v>0.42788461538461536</v>
      </c>
      <c r="M11" s="18">
        <f>M10/J10</f>
        <v>2.8846153846153848E-2</v>
      </c>
      <c r="N11" s="18">
        <f>N10/J10</f>
        <v>9.6153846153846159E-3</v>
      </c>
      <c r="O11" s="18">
        <f>O10/J10</f>
        <v>0.12980769230769232</v>
      </c>
      <c r="P11" s="19">
        <f>P10/J10</f>
        <v>3.8461538461538464E-2</v>
      </c>
    </row>
    <row r="12" spans="1:16" x14ac:dyDescent="0.15">
      <c r="A12" s="4" t="s">
        <v>22</v>
      </c>
      <c r="B12" s="5">
        <v>44</v>
      </c>
      <c r="C12" s="5">
        <v>10</v>
      </c>
      <c r="D12" s="5">
        <v>20</v>
      </c>
      <c r="E12" s="5">
        <v>1</v>
      </c>
      <c r="F12" s="5">
        <v>3</v>
      </c>
      <c r="G12" s="5">
        <v>8</v>
      </c>
      <c r="H12" s="3">
        <f>B12-SUM(C12:G12)</f>
        <v>2</v>
      </c>
      <c r="J12" s="4">
        <v>44</v>
      </c>
      <c r="K12" s="5">
        <v>9</v>
      </c>
      <c r="L12" s="5">
        <v>22</v>
      </c>
      <c r="M12" s="5">
        <v>1</v>
      </c>
      <c r="N12" s="5">
        <v>1</v>
      </c>
      <c r="O12" s="5">
        <v>10</v>
      </c>
      <c r="P12" s="3">
        <f>J12-SUM(K12:O12)</f>
        <v>1</v>
      </c>
    </row>
    <row r="13" spans="1:16" s="20" customFormat="1" x14ac:dyDescent="0.15">
      <c r="A13" s="21" t="s">
        <v>4</v>
      </c>
      <c r="B13" s="18"/>
      <c r="C13" s="18">
        <f>C12/B12</f>
        <v>0.22727272727272727</v>
      </c>
      <c r="D13" s="18">
        <f>D12/B12</f>
        <v>0.45454545454545453</v>
      </c>
      <c r="E13" s="18">
        <f>E12/B12</f>
        <v>2.2727272727272728E-2</v>
      </c>
      <c r="F13" s="18">
        <f>F12/B12</f>
        <v>6.8181818181818177E-2</v>
      </c>
      <c r="G13" s="18">
        <f>G12/B12</f>
        <v>0.18181818181818182</v>
      </c>
      <c r="H13" s="19">
        <f>H12/B12</f>
        <v>4.5454545454545456E-2</v>
      </c>
      <c r="J13" s="21"/>
      <c r="K13" s="18">
        <f>K12/J12</f>
        <v>0.20454545454545456</v>
      </c>
      <c r="L13" s="18">
        <f>L12/J12</f>
        <v>0.5</v>
      </c>
      <c r="M13" s="18">
        <f>M12/J12</f>
        <v>2.2727272727272728E-2</v>
      </c>
      <c r="N13" s="18">
        <f>N12/J12</f>
        <v>2.2727272727272728E-2</v>
      </c>
      <c r="O13" s="18">
        <f>O12/J12</f>
        <v>0.22727272727272727</v>
      </c>
      <c r="P13" s="19">
        <f>P12/J12</f>
        <v>2.2727272727272728E-2</v>
      </c>
    </row>
    <row r="14" spans="1:16" x14ac:dyDescent="0.15">
      <c r="A14" s="4" t="s">
        <v>23</v>
      </c>
      <c r="B14" s="5">
        <v>172</v>
      </c>
      <c r="C14" s="5">
        <v>54</v>
      </c>
      <c r="D14" s="5">
        <v>75</v>
      </c>
      <c r="E14" s="5">
        <v>6</v>
      </c>
      <c r="F14" s="5">
        <v>1</v>
      </c>
      <c r="G14" s="5">
        <v>29</v>
      </c>
      <c r="H14" s="3">
        <f>B14-SUM(C14:G14)</f>
        <v>7</v>
      </c>
      <c r="J14" s="4">
        <v>172</v>
      </c>
      <c r="K14" s="5">
        <v>66</v>
      </c>
      <c r="L14" s="5">
        <v>69</v>
      </c>
      <c r="M14" s="5">
        <v>10</v>
      </c>
      <c r="N14" s="36" t="s">
        <v>369</v>
      </c>
      <c r="O14" s="5">
        <v>21</v>
      </c>
      <c r="P14" s="3">
        <f>J14-SUM(K14:O14)</f>
        <v>6</v>
      </c>
    </row>
    <row r="15" spans="1:16" s="20" customFormat="1" x14ac:dyDescent="0.15">
      <c r="A15" s="21" t="s">
        <v>4</v>
      </c>
      <c r="B15" s="18"/>
      <c r="C15" s="18">
        <f>C14/B14</f>
        <v>0.31395348837209303</v>
      </c>
      <c r="D15" s="18">
        <f>D14/B14</f>
        <v>0.43604651162790697</v>
      </c>
      <c r="E15" s="18">
        <f>E14/B14</f>
        <v>3.4883720930232558E-2</v>
      </c>
      <c r="F15" s="18">
        <f>F14/B14</f>
        <v>5.8139534883720929E-3</v>
      </c>
      <c r="G15" s="18">
        <f>G14/B14</f>
        <v>0.16860465116279069</v>
      </c>
      <c r="H15" s="19">
        <f>H14/B14</f>
        <v>4.0697674418604654E-2</v>
      </c>
      <c r="J15" s="21"/>
      <c r="K15" s="18">
        <f>K14/J14</f>
        <v>0.38372093023255816</v>
      </c>
      <c r="L15" s="18">
        <f>L14/J14</f>
        <v>0.40116279069767441</v>
      </c>
      <c r="M15" s="18">
        <f>M14/J14</f>
        <v>5.8139534883720929E-2</v>
      </c>
      <c r="N15" s="37" t="s">
        <v>369</v>
      </c>
      <c r="O15" s="18">
        <f>O14/J14</f>
        <v>0.12209302325581395</v>
      </c>
      <c r="P15" s="19">
        <f>P14/J14</f>
        <v>3.4883720930232558E-2</v>
      </c>
    </row>
    <row r="16" spans="1:16" x14ac:dyDescent="0.15">
      <c r="A16" s="4" t="s">
        <v>24</v>
      </c>
      <c r="B16" s="5">
        <v>42</v>
      </c>
      <c r="C16" s="5">
        <v>9</v>
      </c>
      <c r="D16" s="5">
        <v>16</v>
      </c>
      <c r="E16" s="5">
        <v>6</v>
      </c>
      <c r="F16" s="5">
        <v>1</v>
      </c>
      <c r="G16" s="5">
        <v>5</v>
      </c>
      <c r="H16" s="3">
        <f>B16-SUM(C16:G16)</f>
        <v>5</v>
      </c>
      <c r="J16" s="4">
        <v>42</v>
      </c>
      <c r="K16" s="5">
        <v>9</v>
      </c>
      <c r="L16" s="5">
        <v>16</v>
      </c>
      <c r="M16" s="5">
        <v>3</v>
      </c>
      <c r="N16" s="5">
        <v>2</v>
      </c>
      <c r="O16" s="5">
        <v>7</v>
      </c>
      <c r="P16" s="3">
        <f>J16-SUM(K16:O16)</f>
        <v>5</v>
      </c>
    </row>
    <row r="17" spans="1:16" s="20" customFormat="1" x14ac:dyDescent="0.15">
      <c r="A17" s="21" t="s">
        <v>4</v>
      </c>
      <c r="B17" s="18"/>
      <c r="C17" s="18">
        <f>C16/B16</f>
        <v>0.21428571428571427</v>
      </c>
      <c r="D17" s="18">
        <f>D16/B16</f>
        <v>0.38095238095238093</v>
      </c>
      <c r="E17" s="18">
        <f>E16/B16</f>
        <v>0.14285714285714285</v>
      </c>
      <c r="F17" s="18">
        <f>F16/B16</f>
        <v>2.3809523809523808E-2</v>
      </c>
      <c r="G17" s="18">
        <f>G16/B16</f>
        <v>0.11904761904761904</v>
      </c>
      <c r="H17" s="19">
        <f>H16/B16</f>
        <v>0.11904761904761904</v>
      </c>
      <c r="J17" s="21"/>
      <c r="K17" s="18">
        <f>K16/J16</f>
        <v>0.21428571428571427</v>
      </c>
      <c r="L17" s="18">
        <f>L16/J16</f>
        <v>0.38095238095238093</v>
      </c>
      <c r="M17" s="18">
        <f>M16/J16</f>
        <v>7.1428571428571425E-2</v>
      </c>
      <c r="N17" s="18">
        <f>N16/J16</f>
        <v>4.7619047619047616E-2</v>
      </c>
      <c r="O17" s="18">
        <f>O16/J16</f>
        <v>0.16666666666666666</v>
      </c>
      <c r="P17" s="19">
        <f>P16/J16</f>
        <v>0.11904761904761904</v>
      </c>
    </row>
    <row r="18" spans="1:16" x14ac:dyDescent="0.15">
      <c r="A18" s="4" t="s">
        <v>25</v>
      </c>
      <c r="B18" s="5">
        <v>147</v>
      </c>
      <c r="C18" s="5">
        <v>38</v>
      </c>
      <c r="D18" s="5">
        <v>75</v>
      </c>
      <c r="E18" s="5">
        <v>9</v>
      </c>
      <c r="F18" s="5">
        <v>3</v>
      </c>
      <c r="G18" s="5">
        <v>19</v>
      </c>
      <c r="H18" s="3">
        <f>B18-SUM(C18:G18)</f>
        <v>3</v>
      </c>
      <c r="J18" s="4">
        <v>147</v>
      </c>
      <c r="K18" s="5">
        <v>54</v>
      </c>
      <c r="L18" s="5">
        <v>60</v>
      </c>
      <c r="M18" s="5">
        <v>6</v>
      </c>
      <c r="N18" s="5">
        <v>3</v>
      </c>
      <c r="O18" s="5">
        <v>19</v>
      </c>
      <c r="P18" s="3">
        <f>J18-SUM(K18:O18)</f>
        <v>5</v>
      </c>
    </row>
    <row r="19" spans="1:16" s="20" customFormat="1" x14ac:dyDescent="0.15">
      <c r="A19" s="21" t="s">
        <v>4</v>
      </c>
      <c r="B19" s="18"/>
      <c r="C19" s="18">
        <f>C18/B18</f>
        <v>0.25850340136054423</v>
      </c>
      <c r="D19" s="18">
        <f>D18/B18</f>
        <v>0.51020408163265307</v>
      </c>
      <c r="E19" s="18">
        <f>E18/B18</f>
        <v>6.1224489795918366E-2</v>
      </c>
      <c r="F19" s="18">
        <f>F18/B18</f>
        <v>2.0408163265306121E-2</v>
      </c>
      <c r="G19" s="18">
        <f>G18/B18</f>
        <v>0.12925170068027211</v>
      </c>
      <c r="H19" s="19">
        <f>H18/B18</f>
        <v>2.0408163265306121E-2</v>
      </c>
      <c r="J19" s="21"/>
      <c r="K19" s="18">
        <f>K18/J18</f>
        <v>0.36734693877551022</v>
      </c>
      <c r="L19" s="18">
        <f>L18/J18</f>
        <v>0.40816326530612246</v>
      </c>
      <c r="M19" s="18">
        <f>M18/J18</f>
        <v>4.0816326530612242E-2</v>
      </c>
      <c r="N19" s="18">
        <f>N18/J18</f>
        <v>2.0408163265306121E-2</v>
      </c>
      <c r="O19" s="18">
        <f>O18/J18</f>
        <v>0.12925170068027211</v>
      </c>
      <c r="P19" s="19">
        <f>P18/J18</f>
        <v>3.4013605442176874E-2</v>
      </c>
    </row>
    <row r="20" spans="1:16" x14ac:dyDescent="0.15">
      <c r="A20" s="4" t="s">
        <v>26</v>
      </c>
      <c r="B20" s="5">
        <v>103</v>
      </c>
      <c r="C20" s="5">
        <v>34</v>
      </c>
      <c r="D20" s="5">
        <v>44</v>
      </c>
      <c r="E20" s="5">
        <v>11</v>
      </c>
      <c r="F20" s="5">
        <v>1</v>
      </c>
      <c r="G20" s="5">
        <v>10</v>
      </c>
      <c r="H20" s="3">
        <f>B20-SUM(C20:G20)</f>
        <v>3</v>
      </c>
      <c r="J20" s="4">
        <v>103</v>
      </c>
      <c r="K20" s="5">
        <v>37</v>
      </c>
      <c r="L20" s="5">
        <v>39</v>
      </c>
      <c r="M20" s="5">
        <v>6</v>
      </c>
      <c r="N20" s="5">
        <v>1</v>
      </c>
      <c r="O20" s="5">
        <v>16</v>
      </c>
      <c r="P20" s="3">
        <f>J20-SUM(K20:O20)</f>
        <v>4</v>
      </c>
    </row>
    <row r="21" spans="1:16" s="20" customFormat="1" x14ac:dyDescent="0.15">
      <c r="A21" s="21" t="s">
        <v>4</v>
      </c>
      <c r="B21" s="18"/>
      <c r="C21" s="18">
        <f>C20/B20</f>
        <v>0.3300970873786408</v>
      </c>
      <c r="D21" s="18">
        <f>D20/B20</f>
        <v>0.42718446601941745</v>
      </c>
      <c r="E21" s="18">
        <f>E20/B20</f>
        <v>0.10679611650485436</v>
      </c>
      <c r="F21" s="18">
        <f>F20/B20</f>
        <v>9.7087378640776691E-3</v>
      </c>
      <c r="G21" s="18">
        <f>G20/B20</f>
        <v>9.7087378640776698E-2</v>
      </c>
      <c r="H21" s="19">
        <f>H20/B20</f>
        <v>2.9126213592233011E-2</v>
      </c>
      <c r="J21" s="21"/>
      <c r="K21" s="18">
        <f>K20/J20</f>
        <v>0.35922330097087379</v>
      </c>
      <c r="L21" s="18">
        <f>L20/J20</f>
        <v>0.37864077669902912</v>
      </c>
      <c r="M21" s="18">
        <f>M20/J20</f>
        <v>5.8252427184466021E-2</v>
      </c>
      <c r="N21" s="18">
        <f>N20/J20</f>
        <v>9.7087378640776691E-3</v>
      </c>
      <c r="O21" s="18">
        <f>O20/J20</f>
        <v>0.1553398058252427</v>
      </c>
      <c r="P21" s="19">
        <f>P20/J20</f>
        <v>3.8834951456310676E-2</v>
      </c>
    </row>
    <row r="22" spans="1:16" x14ac:dyDescent="0.15">
      <c r="A22" s="4" t="s">
        <v>27</v>
      </c>
      <c r="B22" s="5">
        <v>74</v>
      </c>
      <c r="C22" s="5">
        <v>17</v>
      </c>
      <c r="D22" s="5">
        <v>35</v>
      </c>
      <c r="E22" s="5">
        <v>5</v>
      </c>
      <c r="F22" s="36" t="s">
        <v>369</v>
      </c>
      <c r="G22" s="5">
        <v>12</v>
      </c>
      <c r="H22" s="3">
        <f>B22-SUM(C22:G22)</f>
        <v>5</v>
      </c>
      <c r="J22" s="4">
        <v>74</v>
      </c>
      <c r="K22" s="5">
        <v>26</v>
      </c>
      <c r="L22" s="5">
        <v>27</v>
      </c>
      <c r="M22" s="5">
        <v>1</v>
      </c>
      <c r="N22" s="36" t="s">
        <v>369</v>
      </c>
      <c r="O22" s="5">
        <v>15</v>
      </c>
      <c r="P22" s="3">
        <f>J22-SUM(K22:O22)</f>
        <v>5</v>
      </c>
    </row>
    <row r="23" spans="1:16" s="20" customFormat="1" x14ac:dyDescent="0.15">
      <c r="A23" s="21" t="s">
        <v>4</v>
      </c>
      <c r="B23" s="18"/>
      <c r="C23" s="18">
        <f>C22/B22</f>
        <v>0.22972972972972974</v>
      </c>
      <c r="D23" s="18">
        <f>D22/B22</f>
        <v>0.47297297297297297</v>
      </c>
      <c r="E23" s="18">
        <f>E22/B22</f>
        <v>6.7567567567567571E-2</v>
      </c>
      <c r="F23" s="37" t="s">
        <v>369</v>
      </c>
      <c r="G23" s="18">
        <f>G22/B22</f>
        <v>0.16216216216216217</v>
      </c>
      <c r="H23" s="19">
        <f>H22/B22</f>
        <v>6.7567567567567571E-2</v>
      </c>
      <c r="J23" s="21"/>
      <c r="K23" s="18">
        <f>K22/J22</f>
        <v>0.35135135135135137</v>
      </c>
      <c r="L23" s="18">
        <f>L22/J22</f>
        <v>0.36486486486486486</v>
      </c>
      <c r="M23" s="18">
        <f>M22/J22</f>
        <v>1.3513513513513514E-2</v>
      </c>
      <c r="N23" s="37" t="s">
        <v>369</v>
      </c>
      <c r="O23" s="18">
        <f>O22/J22</f>
        <v>0.20270270270270271</v>
      </c>
      <c r="P23" s="19">
        <f>P22/J22</f>
        <v>6.7567567567567571E-2</v>
      </c>
    </row>
    <row r="24" spans="1:16" x14ac:dyDescent="0.15">
      <c r="A24" s="4" t="s">
        <v>28</v>
      </c>
      <c r="B24" s="5">
        <v>111</v>
      </c>
      <c r="C24" s="5">
        <v>26</v>
      </c>
      <c r="D24" s="5">
        <v>55</v>
      </c>
      <c r="E24" s="5">
        <v>11</v>
      </c>
      <c r="F24" s="36" t="s">
        <v>369</v>
      </c>
      <c r="G24" s="5">
        <v>14</v>
      </c>
      <c r="H24" s="3">
        <f>B24-SUM(C24:G24)</f>
        <v>5</v>
      </c>
      <c r="J24" s="4">
        <v>111</v>
      </c>
      <c r="K24" s="5">
        <v>27</v>
      </c>
      <c r="L24" s="5">
        <v>51</v>
      </c>
      <c r="M24" s="5">
        <v>11</v>
      </c>
      <c r="N24" s="5">
        <v>1</v>
      </c>
      <c r="O24" s="5">
        <v>14</v>
      </c>
      <c r="P24" s="3">
        <f>J24-SUM(K24:O24)</f>
        <v>7</v>
      </c>
    </row>
    <row r="25" spans="1:16" s="20" customFormat="1" x14ac:dyDescent="0.15">
      <c r="A25" s="21" t="s">
        <v>4</v>
      </c>
      <c r="B25" s="18"/>
      <c r="C25" s="18">
        <f>C24/B24</f>
        <v>0.23423423423423423</v>
      </c>
      <c r="D25" s="18">
        <f>D24/B24</f>
        <v>0.49549549549549549</v>
      </c>
      <c r="E25" s="18">
        <f>E24/B24</f>
        <v>9.90990990990991E-2</v>
      </c>
      <c r="F25" s="37" t="s">
        <v>369</v>
      </c>
      <c r="G25" s="18">
        <f>G24/B24</f>
        <v>0.12612612612612611</v>
      </c>
      <c r="H25" s="19">
        <f>H24/B24</f>
        <v>4.5045045045045043E-2</v>
      </c>
      <c r="J25" s="21"/>
      <c r="K25" s="18">
        <f>K24/J24</f>
        <v>0.24324324324324326</v>
      </c>
      <c r="L25" s="18">
        <f>L24/J24</f>
        <v>0.45945945945945948</v>
      </c>
      <c r="M25" s="18">
        <f>M24/J24</f>
        <v>9.90990990990991E-2</v>
      </c>
      <c r="N25" s="18">
        <f>N24/J24</f>
        <v>9.0090090090090089E-3</v>
      </c>
      <c r="O25" s="18">
        <f>O24/J24</f>
        <v>0.12612612612612611</v>
      </c>
      <c r="P25" s="19">
        <f>P24/J24</f>
        <v>6.3063063063063057E-2</v>
      </c>
    </row>
    <row r="26" spans="1:16" x14ac:dyDescent="0.15">
      <c r="A26" s="4" t="s">
        <v>29</v>
      </c>
      <c r="B26" s="5">
        <v>55</v>
      </c>
      <c r="C26" s="5">
        <v>20</v>
      </c>
      <c r="D26" s="5">
        <v>18</v>
      </c>
      <c r="E26" s="5">
        <v>2</v>
      </c>
      <c r="F26" s="5">
        <v>1</v>
      </c>
      <c r="G26" s="5">
        <v>10</v>
      </c>
      <c r="H26" s="3">
        <f>B26-SUM(C26:G26)</f>
        <v>4</v>
      </c>
      <c r="J26" s="4">
        <v>55</v>
      </c>
      <c r="K26" s="5">
        <v>21</v>
      </c>
      <c r="L26" s="5">
        <v>18</v>
      </c>
      <c r="M26" s="5">
        <v>1</v>
      </c>
      <c r="N26" s="5">
        <v>1</v>
      </c>
      <c r="O26" s="5">
        <v>10</v>
      </c>
      <c r="P26" s="3">
        <f>J26-SUM(K26:O26)</f>
        <v>4</v>
      </c>
    </row>
    <row r="27" spans="1:16" s="20" customFormat="1" x14ac:dyDescent="0.15">
      <c r="A27" s="23" t="s">
        <v>4</v>
      </c>
      <c r="B27" s="24"/>
      <c r="C27" s="24">
        <f>C26/B26</f>
        <v>0.36363636363636365</v>
      </c>
      <c r="D27" s="24">
        <f>D26/B26</f>
        <v>0.32727272727272727</v>
      </c>
      <c r="E27" s="24">
        <f>E26/B26</f>
        <v>3.6363636363636362E-2</v>
      </c>
      <c r="F27" s="24">
        <f>F26/B26</f>
        <v>1.8181818181818181E-2</v>
      </c>
      <c r="G27" s="24">
        <f>G26/B26</f>
        <v>0.18181818181818182</v>
      </c>
      <c r="H27" s="25">
        <f>H26/B26</f>
        <v>7.2727272727272724E-2</v>
      </c>
      <c r="J27" s="23"/>
      <c r="K27" s="24">
        <f>K26/J26</f>
        <v>0.38181818181818183</v>
      </c>
      <c r="L27" s="24">
        <f>L26/J26</f>
        <v>0.32727272727272727</v>
      </c>
      <c r="M27" s="24">
        <f>M26/J26</f>
        <v>1.8181818181818181E-2</v>
      </c>
      <c r="N27" s="24">
        <f>N26/J26</f>
        <v>1.8181818181818181E-2</v>
      </c>
      <c r="O27" s="24">
        <f>O26/J26</f>
        <v>0.18181818181818182</v>
      </c>
      <c r="P27" s="25">
        <f>P26/J26</f>
        <v>7.2727272727272724E-2</v>
      </c>
    </row>
    <row r="28" spans="1:16" x14ac:dyDescent="0.15">
      <c r="A28" s="1" t="s">
        <v>212</v>
      </c>
    </row>
    <row r="29" spans="1:16" x14ac:dyDescent="0.15">
      <c r="A29" s="9" t="s">
        <v>30</v>
      </c>
      <c r="B29" s="10">
        <v>411</v>
      </c>
      <c r="C29" s="10">
        <v>106</v>
      </c>
      <c r="D29" s="10">
        <v>201</v>
      </c>
      <c r="E29" s="10">
        <v>19</v>
      </c>
      <c r="F29" s="10">
        <v>5</v>
      </c>
      <c r="G29" s="10">
        <v>58</v>
      </c>
      <c r="H29" s="11">
        <f>B29-SUM(C29:G29)</f>
        <v>22</v>
      </c>
      <c r="J29" s="9">
        <v>411</v>
      </c>
      <c r="K29" s="10">
        <v>129</v>
      </c>
      <c r="L29" s="10">
        <v>173</v>
      </c>
      <c r="M29" s="10">
        <v>16</v>
      </c>
      <c r="N29" s="10">
        <v>5</v>
      </c>
      <c r="O29" s="10">
        <v>68</v>
      </c>
      <c r="P29" s="11">
        <f>J29-SUM(K29:O29)</f>
        <v>20</v>
      </c>
    </row>
    <row r="30" spans="1:16" s="20" customFormat="1" x14ac:dyDescent="0.15">
      <c r="A30" s="21" t="s">
        <v>31</v>
      </c>
      <c r="B30" s="18"/>
      <c r="C30" s="30">
        <f>C29/B29</f>
        <v>0.25790754257907544</v>
      </c>
      <c r="D30" s="30">
        <f>D29/B29</f>
        <v>0.48905109489051096</v>
      </c>
      <c r="E30" s="30">
        <f>E29/B29</f>
        <v>4.6228710462287104E-2</v>
      </c>
      <c r="F30" s="30">
        <f>F29/B29</f>
        <v>1.2165450121654502E-2</v>
      </c>
      <c r="G30" s="30">
        <f>G29/B29</f>
        <v>0.14111922141119221</v>
      </c>
      <c r="H30" s="27">
        <f>H29/B29</f>
        <v>5.3527980535279802E-2</v>
      </c>
      <c r="J30" s="21"/>
      <c r="K30" s="30">
        <f>K29/J29</f>
        <v>0.31386861313868614</v>
      </c>
      <c r="L30" s="30">
        <f>L29/J29</f>
        <v>0.42092457420924573</v>
      </c>
      <c r="M30" s="30">
        <f>M29/J29</f>
        <v>3.8929440389294405E-2</v>
      </c>
      <c r="N30" s="30">
        <f>N29/J29</f>
        <v>1.2165450121654502E-2</v>
      </c>
      <c r="O30" s="30">
        <f>O29/J29</f>
        <v>0.16545012165450121</v>
      </c>
      <c r="P30" s="27">
        <f>P29/J29</f>
        <v>4.8661800486618008E-2</v>
      </c>
    </row>
    <row r="31" spans="1:16" x14ac:dyDescent="0.15">
      <c r="A31" s="4" t="s">
        <v>32</v>
      </c>
      <c r="B31" s="5">
        <v>196</v>
      </c>
      <c r="C31" s="5">
        <v>67</v>
      </c>
      <c r="D31" s="5">
        <v>83</v>
      </c>
      <c r="E31" s="5">
        <v>14</v>
      </c>
      <c r="F31" s="5">
        <v>1</v>
      </c>
      <c r="G31" s="5">
        <v>23</v>
      </c>
      <c r="H31" s="3">
        <f>B31-SUM(C31:G31)</f>
        <v>8</v>
      </c>
      <c r="J31" s="4">
        <v>196</v>
      </c>
      <c r="K31" s="5">
        <v>75</v>
      </c>
      <c r="L31" s="5">
        <v>76</v>
      </c>
      <c r="M31" s="5">
        <v>10</v>
      </c>
      <c r="N31" s="5">
        <v>2</v>
      </c>
      <c r="O31" s="5">
        <v>26</v>
      </c>
      <c r="P31" s="3">
        <f>J31-SUM(K31:O31)</f>
        <v>7</v>
      </c>
    </row>
    <row r="32" spans="1:16" s="20" customFormat="1" x14ac:dyDescent="0.15">
      <c r="A32" s="21" t="s">
        <v>33</v>
      </c>
      <c r="B32" s="18"/>
      <c r="C32" s="18">
        <f>C31/B31</f>
        <v>0.34183673469387754</v>
      </c>
      <c r="D32" s="18">
        <f>D31/B31</f>
        <v>0.42346938775510207</v>
      </c>
      <c r="E32" s="18">
        <f>E31/B31</f>
        <v>7.1428571428571425E-2</v>
      </c>
      <c r="F32" s="18">
        <f>F31/B31</f>
        <v>5.1020408163265302E-3</v>
      </c>
      <c r="G32" s="18">
        <f>G31/B31</f>
        <v>0.11734693877551021</v>
      </c>
      <c r="H32" s="19">
        <f>H31/B31</f>
        <v>4.0816326530612242E-2</v>
      </c>
      <c r="J32" s="21"/>
      <c r="K32" s="18">
        <f>K31/J31</f>
        <v>0.38265306122448978</v>
      </c>
      <c r="L32" s="18">
        <f>L31/J31</f>
        <v>0.38775510204081631</v>
      </c>
      <c r="M32" s="18">
        <f>M31/J31</f>
        <v>5.1020408163265307E-2</v>
      </c>
      <c r="N32" s="18">
        <f>N31/J31</f>
        <v>1.020408163265306E-2</v>
      </c>
      <c r="O32" s="18">
        <f>O31/J31</f>
        <v>0.1326530612244898</v>
      </c>
      <c r="P32" s="19">
        <f>P31/J31</f>
        <v>3.5714285714285712E-2</v>
      </c>
    </row>
    <row r="33" spans="1:16" x14ac:dyDescent="0.15">
      <c r="A33" s="4" t="s">
        <v>34</v>
      </c>
      <c r="B33" s="5">
        <v>556</v>
      </c>
      <c r="C33" s="5">
        <v>156</v>
      </c>
      <c r="D33" s="5">
        <v>255</v>
      </c>
      <c r="E33" s="5">
        <v>33</v>
      </c>
      <c r="F33" s="5">
        <v>7</v>
      </c>
      <c r="G33" s="5">
        <v>80</v>
      </c>
      <c r="H33" s="3">
        <f>B33-SUM(C33:G33)</f>
        <v>25</v>
      </c>
      <c r="J33" s="4">
        <v>556</v>
      </c>
      <c r="K33" s="5">
        <v>198</v>
      </c>
      <c r="L33" s="5">
        <v>225</v>
      </c>
      <c r="M33" s="5">
        <v>27</v>
      </c>
      <c r="N33" s="5">
        <v>6</v>
      </c>
      <c r="O33" s="5">
        <v>76</v>
      </c>
      <c r="P33" s="3">
        <f>J33-SUM(K33:O33)</f>
        <v>24</v>
      </c>
    </row>
    <row r="34" spans="1:16" s="20" customFormat="1" x14ac:dyDescent="0.15">
      <c r="A34" s="23" t="s">
        <v>35</v>
      </c>
      <c r="B34" s="24"/>
      <c r="C34" s="24">
        <f>C33/B33</f>
        <v>0.2805755395683453</v>
      </c>
      <c r="D34" s="24">
        <f>D33/B33</f>
        <v>0.45863309352517984</v>
      </c>
      <c r="E34" s="24">
        <f>E33/B33</f>
        <v>5.935251798561151E-2</v>
      </c>
      <c r="F34" s="24">
        <f>F33/B33</f>
        <v>1.2589928057553957E-2</v>
      </c>
      <c r="G34" s="24">
        <f>G33/B33</f>
        <v>0.14388489208633093</v>
      </c>
      <c r="H34" s="25">
        <f>H33/B33</f>
        <v>4.4964028776978415E-2</v>
      </c>
      <c r="J34" s="23"/>
      <c r="K34" s="24">
        <f>K33/J33</f>
        <v>0.35611510791366907</v>
      </c>
      <c r="L34" s="24">
        <f>L33/J33</f>
        <v>0.40467625899280574</v>
      </c>
      <c r="M34" s="24">
        <f>M33/J33</f>
        <v>4.8561151079136694E-2</v>
      </c>
      <c r="N34" s="24">
        <f>N33/J33</f>
        <v>1.0791366906474821E-2</v>
      </c>
      <c r="O34" s="24">
        <f>O33/J33</f>
        <v>0.1366906474820144</v>
      </c>
      <c r="P34" s="25">
        <f>P33/J33</f>
        <v>4.3165467625899283E-2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P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147</v>
      </c>
      <c r="J2" s="1" t="s">
        <v>148</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108</v>
      </c>
      <c r="D6" s="5">
        <v>568</v>
      </c>
      <c r="E6" s="5">
        <v>211</v>
      </c>
      <c r="F6" s="5">
        <v>44</v>
      </c>
      <c r="G6" s="5">
        <v>170</v>
      </c>
      <c r="H6" s="3">
        <f>B6-SUM(C6:G6)</f>
        <v>69</v>
      </c>
      <c r="J6" s="4">
        <v>1170</v>
      </c>
      <c r="K6" s="5">
        <v>444</v>
      </c>
      <c r="L6" s="5">
        <v>540</v>
      </c>
      <c r="M6" s="5">
        <v>70</v>
      </c>
      <c r="N6" s="5">
        <v>16</v>
      </c>
      <c r="O6" s="5">
        <v>46</v>
      </c>
      <c r="P6" s="3">
        <f>J6-SUM(K6:O6)</f>
        <v>54</v>
      </c>
    </row>
    <row r="7" spans="1:16" s="20" customFormat="1" x14ac:dyDescent="0.15">
      <c r="A7" s="21" t="s">
        <v>4</v>
      </c>
      <c r="B7" s="18"/>
      <c r="C7" s="18">
        <f>C6/B6</f>
        <v>9.2307692307692313E-2</v>
      </c>
      <c r="D7" s="18">
        <f>D6/B6</f>
        <v>0.48547008547008547</v>
      </c>
      <c r="E7" s="18">
        <f>E6/B6</f>
        <v>0.18034188034188034</v>
      </c>
      <c r="F7" s="18">
        <f>F6/B6</f>
        <v>3.7606837606837605E-2</v>
      </c>
      <c r="G7" s="18">
        <f>G6/B6</f>
        <v>0.14529914529914531</v>
      </c>
      <c r="H7" s="19">
        <f>H6/B6</f>
        <v>5.8974358974358973E-2</v>
      </c>
      <c r="J7" s="21"/>
      <c r="K7" s="18">
        <f>K6/J6</f>
        <v>0.37948717948717947</v>
      </c>
      <c r="L7" s="18">
        <f>L6/J6</f>
        <v>0.46153846153846156</v>
      </c>
      <c r="M7" s="18">
        <f>M6/J6</f>
        <v>5.9829059829059832E-2</v>
      </c>
      <c r="N7" s="18">
        <f>N6/J6</f>
        <v>1.3675213675213675E-2</v>
      </c>
      <c r="O7" s="18">
        <f>O6/J6</f>
        <v>3.9316239316239315E-2</v>
      </c>
      <c r="P7" s="19">
        <f>P6/J6</f>
        <v>4.6153846153846156E-2</v>
      </c>
    </row>
    <row r="8" spans="1:16" x14ac:dyDescent="0.15">
      <c r="A8" s="4" t="s">
        <v>20</v>
      </c>
      <c r="B8" s="5">
        <v>200</v>
      </c>
      <c r="C8" s="5">
        <v>16</v>
      </c>
      <c r="D8" s="5">
        <v>98</v>
      </c>
      <c r="E8" s="5">
        <v>36</v>
      </c>
      <c r="F8" s="5">
        <v>7</v>
      </c>
      <c r="G8" s="5">
        <v>32</v>
      </c>
      <c r="H8" s="3">
        <f>B8-SUM(C8:G8)</f>
        <v>11</v>
      </c>
      <c r="J8" s="4">
        <v>200</v>
      </c>
      <c r="K8" s="5">
        <v>84</v>
      </c>
      <c r="L8" s="5">
        <v>79</v>
      </c>
      <c r="M8" s="5">
        <v>16</v>
      </c>
      <c r="N8" s="5">
        <v>3</v>
      </c>
      <c r="O8" s="5">
        <v>10</v>
      </c>
      <c r="P8" s="3">
        <f>J8-SUM(K8:O8)</f>
        <v>8</v>
      </c>
    </row>
    <row r="9" spans="1:16" s="20" customFormat="1" x14ac:dyDescent="0.15">
      <c r="A9" s="21" t="s">
        <v>4</v>
      </c>
      <c r="B9" s="18"/>
      <c r="C9" s="18">
        <f>C8/B8</f>
        <v>0.08</v>
      </c>
      <c r="D9" s="18">
        <f>D8/B8</f>
        <v>0.49</v>
      </c>
      <c r="E9" s="18">
        <f>E8/B8</f>
        <v>0.18</v>
      </c>
      <c r="F9" s="18">
        <f>F8/B8</f>
        <v>3.5000000000000003E-2</v>
      </c>
      <c r="G9" s="18">
        <f>G8/B8</f>
        <v>0.16</v>
      </c>
      <c r="H9" s="19">
        <f>H8/B8</f>
        <v>5.5E-2</v>
      </c>
      <c r="J9" s="21"/>
      <c r="K9" s="18">
        <f>K8/J8</f>
        <v>0.42</v>
      </c>
      <c r="L9" s="18">
        <f>L8/J8</f>
        <v>0.39500000000000002</v>
      </c>
      <c r="M9" s="18">
        <f>M8/J8</f>
        <v>0.08</v>
      </c>
      <c r="N9" s="18">
        <f>N8/J8</f>
        <v>1.4999999999999999E-2</v>
      </c>
      <c r="O9" s="18">
        <f>O8/J8</f>
        <v>0.05</v>
      </c>
      <c r="P9" s="19">
        <f>P8/J8</f>
        <v>0.04</v>
      </c>
    </row>
    <row r="10" spans="1:16" x14ac:dyDescent="0.15">
      <c r="A10" s="4" t="s">
        <v>21</v>
      </c>
      <c r="B10" s="5">
        <v>208</v>
      </c>
      <c r="C10" s="5">
        <v>25</v>
      </c>
      <c r="D10" s="5">
        <v>101</v>
      </c>
      <c r="E10" s="5">
        <v>32</v>
      </c>
      <c r="F10" s="5">
        <v>6</v>
      </c>
      <c r="G10" s="5">
        <v>31</v>
      </c>
      <c r="H10" s="3">
        <f>B10-SUM(C10:G10)</f>
        <v>13</v>
      </c>
      <c r="J10" s="4">
        <v>208</v>
      </c>
      <c r="K10" s="5">
        <v>79</v>
      </c>
      <c r="L10" s="5">
        <v>102</v>
      </c>
      <c r="M10" s="5">
        <v>10</v>
      </c>
      <c r="N10" s="5">
        <v>1</v>
      </c>
      <c r="O10" s="5">
        <v>8</v>
      </c>
      <c r="P10" s="3">
        <f>J10-SUM(K10:O10)</f>
        <v>8</v>
      </c>
    </row>
    <row r="11" spans="1:16" s="20" customFormat="1" x14ac:dyDescent="0.15">
      <c r="A11" s="21" t="s">
        <v>4</v>
      </c>
      <c r="B11" s="18"/>
      <c r="C11" s="18">
        <f>C10/B10</f>
        <v>0.1201923076923077</v>
      </c>
      <c r="D11" s="18">
        <f>D10/B10</f>
        <v>0.48557692307692307</v>
      </c>
      <c r="E11" s="18">
        <f>E10/B10</f>
        <v>0.15384615384615385</v>
      </c>
      <c r="F11" s="18">
        <f>F10/B10</f>
        <v>2.8846153846153848E-2</v>
      </c>
      <c r="G11" s="18">
        <f>G10/B10</f>
        <v>0.14903846153846154</v>
      </c>
      <c r="H11" s="19">
        <f>H10/B10</f>
        <v>6.25E-2</v>
      </c>
      <c r="J11" s="21"/>
      <c r="K11" s="18">
        <f>K10/J10</f>
        <v>0.37980769230769229</v>
      </c>
      <c r="L11" s="18">
        <f>L10/J10</f>
        <v>0.49038461538461536</v>
      </c>
      <c r="M11" s="18">
        <f>M10/J10</f>
        <v>4.807692307692308E-2</v>
      </c>
      <c r="N11" s="18">
        <f>N10/J10</f>
        <v>4.807692307692308E-3</v>
      </c>
      <c r="O11" s="18">
        <f>O10/J10</f>
        <v>3.8461538461538464E-2</v>
      </c>
      <c r="P11" s="19">
        <f>P10/J10</f>
        <v>3.8461538461538464E-2</v>
      </c>
    </row>
    <row r="12" spans="1:16" x14ac:dyDescent="0.15">
      <c r="A12" s="4" t="s">
        <v>22</v>
      </c>
      <c r="B12" s="5">
        <v>44</v>
      </c>
      <c r="C12" s="5">
        <v>1</v>
      </c>
      <c r="D12" s="5">
        <v>25</v>
      </c>
      <c r="E12" s="5">
        <v>6</v>
      </c>
      <c r="F12" s="5">
        <v>4</v>
      </c>
      <c r="G12" s="5">
        <v>7</v>
      </c>
      <c r="H12" s="3">
        <f>B12-SUM(C12:G12)</f>
        <v>1</v>
      </c>
      <c r="J12" s="4">
        <v>44</v>
      </c>
      <c r="K12" s="5">
        <v>14</v>
      </c>
      <c r="L12" s="5">
        <v>24</v>
      </c>
      <c r="M12" s="5">
        <v>2</v>
      </c>
      <c r="N12" s="5">
        <v>1</v>
      </c>
      <c r="O12" s="5">
        <v>2</v>
      </c>
      <c r="P12" s="3">
        <f>J12-SUM(K12:O12)</f>
        <v>1</v>
      </c>
    </row>
    <row r="13" spans="1:16" s="20" customFormat="1" x14ac:dyDescent="0.15">
      <c r="A13" s="21" t="s">
        <v>4</v>
      </c>
      <c r="B13" s="18"/>
      <c r="C13" s="18">
        <f>C12/B12</f>
        <v>2.2727272727272728E-2</v>
      </c>
      <c r="D13" s="18">
        <f>D12/B12</f>
        <v>0.56818181818181823</v>
      </c>
      <c r="E13" s="18">
        <f>E12/B12</f>
        <v>0.13636363636363635</v>
      </c>
      <c r="F13" s="18">
        <f>F12/B12</f>
        <v>9.0909090909090912E-2</v>
      </c>
      <c r="G13" s="18">
        <f>G12/B12</f>
        <v>0.15909090909090909</v>
      </c>
      <c r="H13" s="19">
        <f>H12/B12</f>
        <v>2.2727272727272728E-2</v>
      </c>
      <c r="J13" s="21"/>
      <c r="K13" s="18">
        <f>K12/J12</f>
        <v>0.31818181818181818</v>
      </c>
      <c r="L13" s="18">
        <f>L12/J12</f>
        <v>0.54545454545454541</v>
      </c>
      <c r="M13" s="18">
        <f>M12/J12</f>
        <v>4.5454545454545456E-2</v>
      </c>
      <c r="N13" s="18">
        <f>N12/J12</f>
        <v>2.2727272727272728E-2</v>
      </c>
      <c r="O13" s="18">
        <f>O12/J12</f>
        <v>4.5454545454545456E-2</v>
      </c>
      <c r="P13" s="19">
        <f>P12/J12</f>
        <v>2.2727272727272728E-2</v>
      </c>
    </row>
    <row r="14" spans="1:16" x14ac:dyDescent="0.15">
      <c r="A14" s="4" t="s">
        <v>23</v>
      </c>
      <c r="B14" s="5">
        <v>172</v>
      </c>
      <c r="C14" s="5">
        <v>22</v>
      </c>
      <c r="D14" s="5">
        <v>86</v>
      </c>
      <c r="E14" s="5">
        <v>30</v>
      </c>
      <c r="F14" s="5">
        <v>3</v>
      </c>
      <c r="G14" s="5">
        <v>23</v>
      </c>
      <c r="H14" s="3">
        <f>B14-SUM(C14:G14)</f>
        <v>8</v>
      </c>
      <c r="J14" s="4">
        <v>172</v>
      </c>
      <c r="K14" s="5">
        <v>66</v>
      </c>
      <c r="L14" s="5">
        <v>83</v>
      </c>
      <c r="M14" s="5">
        <v>7</v>
      </c>
      <c r="N14" s="5">
        <v>2</v>
      </c>
      <c r="O14" s="5">
        <v>8</v>
      </c>
      <c r="P14" s="3">
        <f>J14-SUM(K14:O14)</f>
        <v>6</v>
      </c>
    </row>
    <row r="15" spans="1:16" s="20" customFormat="1" x14ac:dyDescent="0.15">
      <c r="A15" s="21" t="s">
        <v>4</v>
      </c>
      <c r="B15" s="18"/>
      <c r="C15" s="18">
        <f>C14/B14</f>
        <v>0.12790697674418605</v>
      </c>
      <c r="D15" s="18">
        <f>D14/B14</f>
        <v>0.5</v>
      </c>
      <c r="E15" s="18">
        <f>E14/B14</f>
        <v>0.1744186046511628</v>
      </c>
      <c r="F15" s="18">
        <f>F14/B14</f>
        <v>1.7441860465116279E-2</v>
      </c>
      <c r="G15" s="18">
        <f>G14/B14</f>
        <v>0.13372093023255813</v>
      </c>
      <c r="H15" s="19">
        <f>H14/B14</f>
        <v>4.6511627906976744E-2</v>
      </c>
      <c r="J15" s="21"/>
      <c r="K15" s="18">
        <f>K14/J14</f>
        <v>0.38372093023255816</v>
      </c>
      <c r="L15" s="18">
        <f>L14/J14</f>
        <v>0.48255813953488375</v>
      </c>
      <c r="M15" s="18">
        <f>M14/J14</f>
        <v>4.0697674418604654E-2</v>
      </c>
      <c r="N15" s="18">
        <f>N14/J14</f>
        <v>1.1627906976744186E-2</v>
      </c>
      <c r="O15" s="18">
        <f>O14/J14</f>
        <v>4.6511627906976744E-2</v>
      </c>
      <c r="P15" s="19">
        <f>P14/J14</f>
        <v>3.4883720930232558E-2</v>
      </c>
    </row>
    <row r="16" spans="1:16" x14ac:dyDescent="0.15">
      <c r="A16" s="4" t="s">
        <v>24</v>
      </c>
      <c r="B16" s="5">
        <v>42</v>
      </c>
      <c r="C16" s="5">
        <v>3</v>
      </c>
      <c r="D16" s="5">
        <v>21</v>
      </c>
      <c r="E16" s="5">
        <v>6</v>
      </c>
      <c r="F16" s="5">
        <v>2</v>
      </c>
      <c r="G16" s="5">
        <v>5</v>
      </c>
      <c r="H16" s="3">
        <f>B16-SUM(C16:G16)</f>
        <v>5</v>
      </c>
      <c r="J16" s="4">
        <v>42</v>
      </c>
      <c r="K16" s="5">
        <v>13</v>
      </c>
      <c r="L16" s="5">
        <v>20</v>
      </c>
      <c r="M16" s="5">
        <v>3</v>
      </c>
      <c r="N16" s="5">
        <v>1</v>
      </c>
      <c r="O16" s="5">
        <v>1</v>
      </c>
      <c r="P16" s="3">
        <f>J16-SUM(K16:O16)</f>
        <v>4</v>
      </c>
    </row>
    <row r="17" spans="1:16" s="20" customFormat="1" x14ac:dyDescent="0.15">
      <c r="A17" s="21" t="s">
        <v>4</v>
      </c>
      <c r="B17" s="18"/>
      <c r="C17" s="18">
        <f>C16/B16</f>
        <v>7.1428571428571425E-2</v>
      </c>
      <c r="D17" s="18">
        <f>D16/B16</f>
        <v>0.5</v>
      </c>
      <c r="E17" s="18">
        <f>E16/B16</f>
        <v>0.14285714285714285</v>
      </c>
      <c r="F17" s="18">
        <f>F16/B16</f>
        <v>4.7619047619047616E-2</v>
      </c>
      <c r="G17" s="18">
        <f>G16/B16</f>
        <v>0.11904761904761904</v>
      </c>
      <c r="H17" s="19">
        <f>H16/B16</f>
        <v>0.11904761904761904</v>
      </c>
      <c r="J17" s="21"/>
      <c r="K17" s="18">
        <f>K16/J16</f>
        <v>0.30952380952380953</v>
      </c>
      <c r="L17" s="18">
        <f>L16/J16</f>
        <v>0.47619047619047616</v>
      </c>
      <c r="M17" s="18">
        <f>M16/J16</f>
        <v>7.1428571428571425E-2</v>
      </c>
      <c r="N17" s="18">
        <f>N16/J16</f>
        <v>2.3809523809523808E-2</v>
      </c>
      <c r="O17" s="18">
        <f>O16/J16</f>
        <v>2.3809523809523808E-2</v>
      </c>
      <c r="P17" s="19">
        <f>P16/J16</f>
        <v>9.5238095238095233E-2</v>
      </c>
    </row>
    <row r="18" spans="1:16" x14ac:dyDescent="0.15">
      <c r="A18" s="4" t="s">
        <v>25</v>
      </c>
      <c r="B18" s="5">
        <v>147</v>
      </c>
      <c r="C18" s="5">
        <v>12</v>
      </c>
      <c r="D18" s="5">
        <v>74</v>
      </c>
      <c r="E18" s="5">
        <v>24</v>
      </c>
      <c r="F18" s="5">
        <v>9</v>
      </c>
      <c r="G18" s="5">
        <v>22</v>
      </c>
      <c r="H18" s="3">
        <f>B18-SUM(C18:G18)</f>
        <v>6</v>
      </c>
      <c r="J18" s="4">
        <v>147</v>
      </c>
      <c r="K18" s="5">
        <v>55</v>
      </c>
      <c r="L18" s="5">
        <v>70</v>
      </c>
      <c r="M18" s="5">
        <v>9</v>
      </c>
      <c r="N18" s="5">
        <v>3</v>
      </c>
      <c r="O18" s="5">
        <v>5</v>
      </c>
      <c r="P18" s="3">
        <f>J18-SUM(K18:O18)</f>
        <v>5</v>
      </c>
    </row>
    <row r="19" spans="1:16" s="20" customFormat="1" x14ac:dyDescent="0.15">
      <c r="A19" s="21" t="s">
        <v>4</v>
      </c>
      <c r="B19" s="18"/>
      <c r="C19" s="18">
        <f>C18/B18</f>
        <v>8.1632653061224483E-2</v>
      </c>
      <c r="D19" s="18">
        <f>D18/B18</f>
        <v>0.50340136054421769</v>
      </c>
      <c r="E19" s="18">
        <f>E18/B18</f>
        <v>0.16326530612244897</v>
      </c>
      <c r="F19" s="18">
        <f>F18/B18</f>
        <v>6.1224489795918366E-2</v>
      </c>
      <c r="G19" s="18">
        <f>G18/B18</f>
        <v>0.14965986394557823</v>
      </c>
      <c r="H19" s="19">
        <f>H18/B18</f>
        <v>4.0816326530612242E-2</v>
      </c>
      <c r="J19" s="21"/>
      <c r="K19" s="18">
        <f>K18/J18</f>
        <v>0.37414965986394561</v>
      </c>
      <c r="L19" s="18">
        <f>L18/J18</f>
        <v>0.47619047619047616</v>
      </c>
      <c r="M19" s="18">
        <f>M18/J18</f>
        <v>6.1224489795918366E-2</v>
      </c>
      <c r="N19" s="18">
        <f>N18/J18</f>
        <v>2.0408163265306121E-2</v>
      </c>
      <c r="O19" s="18">
        <f>O18/J18</f>
        <v>3.4013605442176874E-2</v>
      </c>
      <c r="P19" s="19">
        <f>P18/J18</f>
        <v>3.4013605442176874E-2</v>
      </c>
    </row>
    <row r="20" spans="1:16" x14ac:dyDescent="0.15">
      <c r="A20" s="4" t="s">
        <v>26</v>
      </c>
      <c r="B20" s="5">
        <v>103</v>
      </c>
      <c r="C20" s="5">
        <v>7</v>
      </c>
      <c r="D20" s="5">
        <v>46</v>
      </c>
      <c r="E20" s="5">
        <v>30</v>
      </c>
      <c r="F20" s="5">
        <v>4</v>
      </c>
      <c r="G20" s="5">
        <v>13</v>
      </c>
      <c r="H20" s="3">
        <f>B20-SUM(C20:G20)</f>
        <v>3</v>
      </c>
      <c r="J20" s="4">
        <v>103</v>
      </c>
      <c r="K20" s="5">
        <v>48</v>
      </c>
      <c r="L20" s="5">
        <v>42</v>
      </c>
      <c r="M20" s="5">
        <v>8</v>
      </c>
      <c r="N20" s="36" t="s">
        <v>369</v>
      </c>
      <c r="O20" s="5">
        <v>3</v>
      </c>
      <c r="P20" s="3">
        <f>J20-SUM(K20:O20)</f>
        <v>2</v>
      </c>
    </row>
    <row r="21" spans="1:16" s="20" customFormat="1" x14ac:dyDescent="0.15">
      <c r="A21" s="21" t="s">
        <v>4</v>
      </c>
      <c r="B21" s="18"/>
      <c r="C21" s="18">
        <f>C20/B20</f>
        <v>6.7961165048543687E-2</v>
      </c>
      <c r="D21" s="18">
        <f>D20/B20</f>
        <v>0.44660194174757284</v>
      </c>
      <c r="E21" s="18">
        <f>E20/B20</f>
        <v>0.29126213592233008</v>
      </c>
      <c r="F21" s="18">
        <f>F20/B20</f>
        <v>3.8834951456310676E-2</v>
      </c>
      <c r="G21" s="18">
        <f>G20/B20</f>
        <v>0.12621359223300971</v>
      </c>
      <c r="H21" s="19">
        <f>H20/B20</f>
        <v>2.9126213592233011E-2</v>
      </c>
      <c r="J21" s="21"/>
      <c r="K21" s="18">
        <f>K20/J20</f>
        <v>0.46601941747572817</v>
      </c>
      <c r="L21" s="18">
        <f>L20/J20</f>
        <v>0.40776699029126212</v>
      </c>
      <c r="M21" s="18">
        <f>M20/J20</f>
        <v>7.7669902912621352E-2</v>
      </c>
      <c r="N21" s="37" t="s">
        <v>369</v>
      </c>
      <c r="O21" s="18">
        <f>O20/J20</f>
        <v>2.9126213592233011E-2</v>
      </c>
      <c r="P21" s="19">
        <f>P20/J20</f>
        <v>1.9417475728155338E-2</v>
      </c>
    </row>
    <row r="22" spans="1:16" x14ac:dyDescent="0.15">
      <c r="A22" s="4" t="s">
        <v>27</v>
      </c>
      <c r="B22" s="5">
        <v>74</v>
      </c>
      <c r="C22" s="5">
        <v>4</v>
      </c>
      <c r="D22" s="5">
        <v>36</v>
      </c>
      <c r="E22" s="5">
        <v>11</v>
      </c>
      <c r="F22" s="5">
        <v>4</v>
      </c>
      <c r="G22" s="5">
        <v>12</v>
      </c>
      <c r="H22" s="3">
        <f>B22-SUM(C22:G22)</f>
        <v>7</v>
      </c>
      <c r="J22" s="4">
        <v>74</v>
      </c>
      <c r="K22" s="5">
        <v>25</v>
      </c>
      <c r="L22" s="5">
        <v>39</v>
      </c>
      <c r="M22" s="5">
        <v>1</v>
      </c>
      <c r="N22" s="5">
        <v>1</v>
      </c>
      <c r="O22" s="5">
        <v>3</v>
      </c>
      <c r="P22" s="3">
        <f>J22-SUM(K22:O22)</f>
        <v>5</v>
      </c>
    </row>
    <row r="23" spans="1:16" s="20" customFormat="1" x14ac:dyDescent="0.15">
      <c r="A23" s="21" t="s">
        <v>4</v>
      </c>
      <c r="B23" s="18"/>
      <c r="C23" s="18">
        <f>C22/B22</f>
        <v>5.4054054054054057E-2</v>
      </c>
      <c r="D23" s="18">
        <f>D22/B22</f>
        <v>0.48648648648648651</v>
      </c>
      <c r="E23" s="18">
        <f>E22/B22</f>
        <v>0.14864864864864866</v>
      </c>
      <c r="F23" s="18">
        <f>F22/B22</f>
        <v>5.4054054054054057E-2</v>
      </c>
      <c r="G23" s="18">
        <f>G22/B22</f>
        <v>0.16216216216216217</v>
      </c>
      <c r="H23" s="19">
        <f>H22/B22</f>
        <v>9.45945945945946E-2</v>
      </c>
      <c r="J23" s="21"/>
      <c r="K23" s="18">
        <f>K22/J22</f>
        <v>0.33783783783783783</v>
      </c>
      <c r="L23" s="18">
        <f>L22/J22</f>
        <v>0.52702702702702697</v>
      </c>
      <c r="M23" s="18">
        <f>M22/J22</f>
        <v>1.3513513513513514E-2</v>
      </c>
      <c r="N23" s="18">
        <f>N22/J22</f>
        <v>1.3513513513513514E-2</v>
      </c>
      <c r="O23" s="18">
        <f>O22/J22</f>
        <v>4.0540540540540543E-2</v>
      </c>
      <c r="P23" s="19">
        <f>P22/J22</f>
        <v>6.7567567567567571E-2</v>
      </c>
    </row>
    <row r="24" spans="1:16" x14ac:dyDescent="0.15">
      <c r="A24" s="4" t="s">
        <v>28</v>
      </c>
      <c r="B24" s="5">
        <v>111</v>
      </c>
      <c r="C24" s="5">
        <v>10</v>
      </c>
      <c r="D24" s="5">
        <v>56</v>
      </c>
      <c r="E24" s="5">
        <v>23</v>
      </c>
      <c r="F24" s="5">
        <v>2</v>
      </c>
      <c r="G24" s="5">
        <v>13</v>
      </c>
      <c r="H24" s="3">
        <f>B24-SUM(C24:G24)</f>
        <v>7</v>
      </c>
      <c r="J24" s="4">
        <v>111</v>
      </c>
      <c r="K24" s="5">
        <v>37</v>
      </c>
      <c r="L24" s="5">
        <v>54</v>
      </c>
      <c r="M24" s="5">
        <v>8</v>
      </c>
      <c r="N24" s="5">
        <v>3</v>
      </c>
      <c r="O24" s="5">
        <v>2</v>
      </c>
      <c r="P24" s="3">
        <f>J24-SUM(K24:O24)</f>
        <v>7</v>
      </c>
    </row>
    <row r="25" spans="1:16" s="20" customFormat="1" x14ac:dyDescent="0.15">
      <c r="A25" s="21" t="s">
        <v>4</v>
      </c>
      <c r="B25" s="18"/>
      <c r="C25" s="18">
        <f>C24/B24</f>
        <v>9.0090090090090086E-2</v>
      </c>
      <c r="D25" s="18">
        <f>D24/B24</f>
        <v>0.50450450450450446</v>
      </c>
      <c r="E25" s="18">
        <f>E24/B24</f>
        <v>0.2072072072072072</v>
      </c>
      <c r="F25" s="18">
        <f>F24/B24</f>
        <v>1.8018018018018018E-2</v>
      </c>
      <c r="G25" s="18">
        <f>G24/B24</f>
        <v>0.11711711711711711</v>
      </c>
      <c r="H25" s="19">
        <f>H24/B24</f>
        <v>6.3063063063063057E-2</v>
      </c>
      <c r="J25" s="21"/>
      <c r="K25" s="18">
        <f>K24/J24</f>
        <v>0.33333333333333331</v>
      </c>
      <c r="L25" s="18">
        <f>L24/J24</f>
        <v>0.48648648648648651</v>
      </c>
      <c r="M25" s="18">
        <f>M24/J24</f>
        <v>7.2072072072072071E-2</v>
      </c>
      <c r="N25" s="18">
        <f>N24/J24</f>
        <v>2.7027027027027029E-2</v>
      </c>
      <c r="O25" s="18">
        <f>O24/J24</f>
        <v>1.8018018018018018E-2</v>
      </c>
      <c r="P25" s="19">
        <f>P24/J24</f>
        <v>6.3063063063063057E-2</v>
      </c>
    </row>
    <row r="26" spans="1:16" x14ac:dyDescent="0.15">
      <c r="A26" s="4" t="s">
        <v>29</v>
      </c>
      <c r="B26" s="5">
        <v>55</v>
      </c>
      <c r="C26" s="5">
        <v>7</v>
      </c>
      <c r="D26" s="5">
        <v>21</v>
      </c>
      <c r="E26" s="5">
        <v>11</v>
      </c>
      <c r="F26" s="5">
        <v>1</v>
      </c>
      <c r="G26" s="5">
        <v>11</v>
      </c>
      <c r="H26" s="3">
        <f>B26-SUM(C26:G26)</f>
        <v>4</v>
      </c>
      <c r="J26" s="4">
        <v>55</v>
      </c>
      <c r="K26" s="5">
        <v>20</v>
      </c>
      <c r="L26" s="5">
        <v>23</v>
      </c>
      <c r="M26" s="5">
        <v>3</v>
      </c>
      <c r="N26" s="5">
        <v>1</v>
      </c>
      <c r="O26" s="5">
        <v>4</v>
      </c>
      <c r="P26" s="3">
        <f>J26-SUM(K26:O26)</f>
        <v>4</v>
      </c>
    </row>
    <row r="27" spans="1:16" s="20" customFormat="1" x14ac:dyDescent="0.15">
      <c r="A27" s="23" t="s">
        <v>4</v>
      </c>
      <c r="B27" s="24"/>
      <c r="C27" s="24">
        <f>C26/B26</f>
        <v>0.12727272727272726</v>
      </c>
      <c r="D27" s="24">
        <f>D26/B26</f>
        <v>0.38181818181818183</v>
      </c>
      <c r="E27" s="24">
        <f>E26/B26</f>
        <v>0.2</v>
      </c>
      <c r="F27" s="24">
        <f>F26/B26</f>
        <v>1.8181818181818181E-2</v>
      </c>
      <c r="G27" s="24">
        <f>G26/B26</f>
        <v>0.2</v>
      </c>
      <c r="H27" s="25">
        <f>H26/B26</f>
        <v>7.2727272727272724E-2</v>
      </c>
      <c r="J27" s="23"/>
      <c r="K27" s="24">
        <f>K26/J26</f>
        <v>0.36363636363636365</v>
      </c>
      <c r="L27" s="24">
        <f>L26/J26</f>
        <v>0.41818181818181815</v>
      </c>
      <c r="M27" s="24">
        <f>M26/J26</f>
        <v>5.4545454545454543E-2</v>
      </c>
      <c r="N27" s="24">
        <f>N26/J26</f>
        <v>1.8181818181818181E-2</v>
      </c>
      <c r="O27" s="24">
        <f>O26/J26</f>
        <v>7.2727272727272724E-2</v>
      </c>
      <c r="P27" s="25">
        <f>P26/J26</f>
        <v>7.2727272727272724E-2</v>
      </c>
    </row>
    <row r="28" spans="1:16" x14ac:dyDescent="0.15">
      <c r="A28" s="1" t="s">
        <v>212</v>
      </c>
    </row>
    <row r="29" spans="1:16" x14ac:dyDescent="0.15">
      <c r="A29" s="9" t="s">
        <v>30</v>
      </c>
      <c r="B29" s="10">
        <v>411</v>
      </c>
      <c r="C29" s="10">
        <v>42</v>
      </c>
      <c r="D29" s="10">
        <v>191</v>
      </c>
      <c r="E29" s="10">
        <v>75</v>
      </c>
      <c r="F29" s="10">
        <v>15</v>
      </c>
      <c r="G29" s="10">
        <v>63</v>
      </c>
      <c r="H29" s="11">
        <f>B29-SUM(C29:G29)</f>
        <v>25</v>
      </c>
      <c r="J29" s="9">
        <v>411</v>
      </c>
      <c r="K29" s="10">
        <v>159</v>
      </c>
      <c r="L29" s="10">
        <v>191</v>
      </c>
      <c r="M29" s="10">
        <v>20</v>
      </c>
      <c r="N29" s="10">
        <v>5</v>
      </c>
      <c r="O29" s="10">
        <v>15</v>
      </c>
      <c r="P29" s="11">
        <f>J29-SUM(K29:O29)</f>
        <v>21</v>
      </c>
    </row>
    <row r="30" spans="1:16" s="20" customFormat="1" x14ac:dyDescent="0.15">
      <c r="A30" s="21" t="s">
        <v>31</v>
      </c>
      <c r="B30" s="18"/>
      <c r="C30" s="30">
        <f>C29/B29</f>
        <v>0.10218978102189781</v>
      </c>
      <c r="D30" s="30">
        <f>D29/B29</f>
        <v>0.46472019464720193</v>
      </c>
      <c r="E30" s="30">
        <f>E29/B29</f>
        <v>0.18248175182481752</v>
      </c>
      <c r="F30" s="30">
        <f>F29/B29</f>
        <v>3.6496350364963501E-2</v>
      </c>
      <c r="G30" s="30">
        <f>G29/B29</f>
        <v>0.15328467153284672</v>
      </c>
      <c r="H30" s="27">
        <f>H29/B29</f>
        <v>6.0827250608272508E-2</v>
      </c>
      <c r="J30" s="21"/>
      <c r="K30" s="30">
        <f>K29/J29</f>
        <v>0.38686131386861317</v>
      </c>
      <c r="L30" s="30">
        <f>L29/J29</f>
        <v>0.46472019464720193</v>
      </c>
      <c r="M30" s="30">
        <f>M29/J29</f>
        <v>4.8661800486618008E-2</v>
      </c>
      <c r="N30" s="30">
        <f>N29/J29</f>
        <v>1.2165450121654502E-2</v>
      </c>
      <c r="O30" s="30">
        <f>O29/J29</f>
        <v>3.6496350364963501E-2</v>
      </c>
      <c r="P30" s="27">
        <f>P29/J29</f>
        <v>5.1094890510948905E-2</v>
      </c>
    </row>
    <row r="31" spans="1:16" x14ac:dyDescent="0.15">
      <c r="A31" s="4" t="s">
        <v>32</v>
      </c>
      <c r="B31" s="5">
        <v>196</v>
      </c>
      <c r="C31" s="5">
        <v>17</v>
      </c>
      <c r="D31" s="5">
        <v>93</v>
      </c>
      <c r="E31" s="5">
        <v>45</v>
      </c>
      <c r="F31" s="5">
        <v>9</v>
      </c>
      <c r="G31" s="5">
        <v>23</v>
      </c>
      <c r="H31" s="3">
        <f>B31-SUM(C31:G31)</f>
        <v>9</v>
      </c>
      <c r="J31" s="4">
        <v>196</v>
      </c>
      <c r="K31" s="5">
        <v>72</v>
      </c>
      <c r="L31" s="5">
        <v>95</v>
      </c>
      <c r="M31" s="5">
        <v>15</v>
      </c>
      <c r="N31" s="5">
        <v>3</v>
      </c>
      <c r="O31" s="5">
        <v>4</v>
      </c>
      <c r="P31" s="3">
        <f>J31-SUM(K31:O31)</f>
        <v>7</v>
      </c>
    </row>
    <row r="32" spans="1:16" s="20" customFormat="1" x14ac:dyDescent="0.15">
      <c r="A32" s="21" t="s">
        <v>33</v>
      </c>
      <c r="B32" s="18"/>
      <c r="C32" s="18">
        <f>C31/B31</f>
        <v>8.673469387755102E-2</v>
      </c>
      <c r="D32" s="18">
        <f>D31/B31</f>
        <v>0.47448979591836737</v>
      </c>
      <c r="E32" s="18">
        <f>E31/B31</f>
        <v>0.22959183673469388</v>
      </c>
      <c r="F32" s="18">
        <f>F31/B31</f>
        <v>4.5918367346938778E-2</v>
      </c>
      <c r="G32" s="18">
        <f>G31/B31</f>
        <v>0.11734693877551021</v>
      </c>
      <c r="H32" s="19">
        <f>H31/B31</f>
        <v>4.5918367346938778E-2</v>
      </c>
      <c r="J32" s="21"/>
      <c r="K32" s="18">
        <f>K31/J31</f>
        <v>0.36734693877551022</v>
      </c>
      <c r="L32" s="18">
        <f>L31/J31</f>
        <v>0.48469387755102039</v>
      </c>
      <c r="M32" s="18">
        <f>M31/J31</f>
        <v>7.6530612244897961E-2</v>
      </c>
      <c r="N32" s="18">
        <f>N31/J31</f>
        <v>1.5306122448979591E-2</v>
      </c>
      <c r="O32" s="18">
        <f>O31/J31</f>
        <v>2.0408163265306121E-2</v>
      </c>
      <c r="P32" s="19">
        <f>P31/J31</f>
        <v>3.5714285714285712E-2</v>
      </c>
    </row>
    <row r="33" spans="1:16" x14ac:dyDescent="0.15">
      <c r="A33" s="4" t="s">
        <v>34</v>
      </c>
      <c r="B33" s="5">
        <v>556</v>
      </c>
      <c r="C33" s="5">
        <v>49</v>
      </c>
      <c r="D33" s="5">
        <v>283</v>
      </c>
      <c r="E33" s="5">
        <v>89</v>
      </c>
      <c r="F33" s="5">
        <v>20</v>
      </c>
      <c r="G33" s="5">
        <v>83</v>
      </c>
      <c r="H33" s="3">
        <f>B33-SUM(C33:G33)</f>
        <v>32</v>
      </c>
      <c r="J33" s="4">
        <v>556</v>
      </c>
      <c r="K33" s="5">
        <v>213</v>
      </c>
      <c r="L33" s="5">
        <v>250</v>
      </c>
      <c r="M33" s="5">
        <v>35</v>
      </c>
      <c r="N33" s="5">
        <v>8</v>
      </c>
      <c r="O33" s="5">
        <v>27</v>
      </c>
      <c r="P33" s="3">
        <f>J33-SUM(K33:O33)</f>
        <v>23</v>
      </c>
    </row>
    <row r="34" spans="1:16" s="20" customFormat="1" x14ac:dyDescent="0.15">
      <c r="A34" s="23" t="s">
        <v>35</v>
      </c>
      <c r="B34" s="24"/>
      <c r="C34" s="24">
        <f>C33/B33</f>
        <v>8.8129496402877691E-2</v>
      </c>
      <c r="D34" s="24">
        <f>D33/B33</f>
        <v>0.50899280575539574</v>
      </c>
      <c r="E34" s="24">
        <f>E33/B33</f>
        <v>0.16007194244604317</v>
      </c>
      <c r="F34" s="24">
        <f>F33/B33</f>
        <v>3.5971223021582732E-2</v>
      </c>
      <c r="G34" s="24">
        <f>G33/B33</f>
        <v>0.14928057553956833</v>
      </c>
      <c r="H34" s="25">
        <f>H33/B33</f>
        <v>5.7553956834532377E-2</v>
      </c>
      <c r="J34" s="23"/>
      <c r="K34" s="24">
        <f>K33/J33</f>
        <v>0.38309352517985612</v>
      </c>
      <c r="L34" s="24">
        <f>L33/J33</f>
        <v>0.44964028776978415</v>
      </c>
      <c r="M34" s="24">
        <f>M33/J33</f>
        <v>6.2949640287769781E-2</v>
      </c>
      <c r="N34" s="24">
        <f>N33/J33</f>
        <v>1.4388489208633094E-2</v>
      </c>
      <c r="O34" s="24">
        <f>O33/J33</f>
        <v>4.8561151079136694E-2</v>
      </c>
      <c r="P34" s="25">
        <f>P33/J33</f>
        <v>4.1366906474820143E-2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149</v>
      </c>
      <c r="J2" s="12" t="s">
        <v>263</v>
      </c>
    </row>
    <row r="3" spans="1:16" x14ac:dyDescent="0.15">
      <c r="J3" s="12"/>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218</v>
      </c>
      <c r="D6" s="5">
        <v>550</v>
      </c>
      <c r="E6" s="5">
        <v>149</v>
      </c>
      <c r="F6" s="5">
        <v>63</v>
      </c>
      <c r="G6" s="5">
        <v>135</v>
      </c>
      <c r="H6" s="3">
        <f>B6-SUM(C6:G6)</f>
        <v>55</v>
      </c>
      <c r="J6" s="4">
        <v>1170</v>
      </c>
      <c r="K6" s="5">
        <v>224</v>
      </c>
      <c r="L6" s="5">
        <v>553</v>
      </c>
      <c r="M6" s="5">
        <v>70</v>
      </c>
      <c r="N6" s="5">
        <v>27</v>
      </c>
      <c r="O6" s="5">
        <v>243</v>
      </c>
      <c r="P6" s="3">
        <f>J6-SUM(K6:O6)</f>
        <v>53</v>
      </c>
    </row>
    <row r="7" spans="1:16" s="20" customFormat="1" x14ac:dyDescent="0.15">
      <c r="A7" s="21" t="s">
        <v>4</v>
      </c>
      <c r="B7" s="18"/>
      <c r="C7" s="18">
        <f>C6/B6</f>
        <v>0.18632478632478633</v>
      </c>
      <c r="D7" s="18">
        <f>D6/B6</f>
        <v>0.47008547008547008</v>
      </c>
      <c r="E7" s="18">
        <f>E6/B6</f>
        <v>0.12735042735042734</v>
      </c>
      <c r="F7" s="18">
        <f>F6/B6</f>
        <v>5.3846153846153849E-2</v>
      </c>
      <c r="G7" s="18">
        <f>G6/B6</f>
        <v>0.11538461538461539</v>
      </c>
      <c r="H7" s="19">
        <f>H6/B6</f>
        <v>4.7008547008547008E-2</v>
      </c>
      <c r="J7" s="21"/>
      <c r="K7" s="18">
        <f>K6/J6</f>
        <v>0.19145299145299147</v>
      </c>
      <c r="L7" s="18">
        <f>L6/J6</f>
        <v>0.47264957264957264</v>
      </c>
      <c r="M7" s="18">
        <f>M6/J6</f>
        <v>5.9829059829059832E-2</v>
      </c>
      <c r="N7" s="18">
        <f>N6/J6</f>
        <v>2.3076923076923078E-2</v>
      </c>
      <c r="O7" s="18">
        <f>O6/J6</f>
        <v>0.2076923076923077</v>
      </c>
      <c r="P7" s="19">
        <f>P6/J6</f>
        <v>4.5299145299145298E-2</v>
      </c>
    </row>
    <row r="8" spans="1:16" x14ac:dyDescent="0.15">
      <c r="A8" s="4" t="s">
        <v>20</v>
      </c>
      <c r="B8" s="5">
        <v>200</v>
      </c>
      <c r="C8" s="5">
        <v>32</v>
      </c>
      <c r="D8" s="5">
        <v>102</v>
      </c>
      <c r="E8" s="5">
        <v>22</v>
      </c>
      <c r="F8" s="5">
        <v>15</v>
      </c>
      <c r="G8" s="5">
        <v>24</v>
      </c>
      <c r="H8" s="3">
        <f>B8-SUM(C8:G8)</f>
        <v>5</v>
      </c>
      <c r="J8" s="4">
        <v>200</v>
      </c>
      <c r="K8" s="5">
        <v>44</v>
      </c>
      <c r="L8" s="5">
        <v>96</v>
      </c>
      <c r="M8" s="5">
        <v>7</v>
      </c>
      <c r="N8" s="5">
        <v>8</v>
      </c>
      <c r="O8" s="5">
        <v>40</v>
      </c>
      <c r="P8" s="3">
        <f>J8-SUM(K8:O8)</f>
        <v>5</v>
      </c>
    </row>
    <row r="9" spans="1:16" s="20" customFormat="1" x14ac:dyDescent="0.15">
      <c r="A9" s="21" t="s">
        <v>4</v>
      </c>
      <c r="B9" s="18"/>
      <c r="C9" s="18">
        <f>C8/B8</f>
        <v>0.16</v>
      </c>
      <c r="D9" s="18">
        <f>D8/B8</f>
        <v>0.51</v>
      </c>
      <c r="E9" s="18">
        <f>E8/B8</f>
        <v>0.11</v>
      </c>
      <c r="F9" s="18">
        <f>F8/B8</f>
        <v>7.4999999999999997E-2</v>
      </c>
      <c r="G9" s="18">
        <f>G8/B8</f>
        <v>0.12</v>
      </c>
      <c r="H9" s="19">
        <f>H8/B8</f>
        <v>2.5000000000000001E-2</v>
      </c>
      <c r="J9" s="21"/>
      <c r="K9" s="18">
        <f>K8/J8</f>
        <v>0.22</v>
      </c>
      <c r="L9" s="18">
        <f>L8/J8</f>
        <v>0.48</v>
      </c>
      <c r="M9" s="18">
        <f>M8/J8</f>
        <v>3.5000000000000003E-2</v>
      </c>
      <c r="N9" s="18">
        <f>N8/J8</f>
        <v>0.04</v>
      </c>
      <c r="O9" s="18">
        <f>O8/J8</f>
        <v>0.2</v>
      </c>
      <c r="P9" s="19">
        <f>P8/J8</f>
        <v>2.5000000000000001E-2</v>
      </c>
    </row>
    <row r="10" spans="1:16" x14ac:dyDescent="0.15">
      <c r="A10" s="4" t="s">
        <v>21</v>
      </c>
      <c r="B10" s="5">
        <v>208</v>
      </c>
      <c r="C10" s="5">
        <v>37</v>
      </c>
      <c r="D10" s="5">
        <v>97</v>
      </c>
      <c r="E10" s="5">
        <v>33</v>
      </c>
      <c r="F10" s="5">
        <v>8</v>
      </c>
      <c r="G10" s="5">
        <v>24</v>
      </c>
      <c r="H10" s="3">
        <f>B10-SUM(C10:G10)</f>
        <v>9</v>
      </c>
      <c r="J10" s="4">
        <v>208</v>
      </c>
      <c r="K10" s="5">
        <v>39</v>
      </c>
      <c r="L10" s="5">
        <v>97</v>
      </c>
      <c r="M10" s="5">
        <v>13</v>
      </c>
      <c r="N10" s="5">
        <v>2</v>
      </c>
      <c r="O10" s="5">
        <v>47</v>
      </c>
      <c r="P10" s="3">
        <f>J10-SUM(K10:O10)</f>
        <v>10</v>
      </c>
    </row>
    <row r="11" spans="1:16" s="20" customFormat="1" x14ac:dyDescent="0.15">
      <c r="A11" s="21" t="s">
        <v>4</v>
      </c>
      <c r="B11" s="18"/>
      <c r="C11" s="18">
        <f>C10/B10</f>
        <v>0.17788461538461539</v>
      </c>
      <c r="D11" s="18">
        <f>D10/B10</f>
        <v>0.46634615384615385</v>
      </c>
      <c r="E11" s="18">
        <f>E10/B10</f>
        <v>0.15865384615384615</v>
      </c>
      <c r="F11" s="18">
        <f>F10/B10</f>
        <v>3.8461538461538464E-2</v>
      </c>
      <c r="G11" s="18">
        <f>G10/B10</f>
        <v>0.11538461538461539</v>
      </c>
      <c r="H11" s="19">
        <f>H10/B10</f>
        <v>4.3269230769230768E-2</v>
      </c>
      <c r="J11" s="21"/>
      <c r="K11" s="18">
        <f>K10/J10</f>
        <v>0.1875</v>
      </c>
      <c r="L11" s="18">
        <f>L10/J10</f>
        <v>0.46634615384615385</v>
      </c>
      <c r="M11" s="18">
        <f>M10/J10</f>
        <v>6.25E-2</v>
      </c>
      <c r="N11" s="18">
        <f>N10/J10</f>
        <v>9.6153846153846159E-3</v>
      </c>
      <c r="O11" s="18">
        <f>O10/J10</f>
        <v>0.22596153846153846</v>
      </c>
      <c r="P11" s="19">
        <f>P10/J10</f>
        <v>4.807692307692308E-2</v>
      </c>
    </row>
    <row r="12" spans="1:16" x14ac:dyDescent="0.15">
      <c r="A12" s="4" t="s">
        <v>22</v>
      </c>
      <c r="B12" s="5">
        <v>44</v>
      </c>
      <c r="C12" s="5">
        <v>8</v>
      </c>
      <c r="D12" s="5">
        <v>20</v>
      </c>
      <c r="E12" s="5">
        <v>4</v>
      </c>
      <c r="F12" s="5">
        <v>3</v>
      </c>
      <c r="G12" s="5">
        <v>8</v>
      </c>
      <c r="H12" s="3">
        <f>B12-SUM(C12:G12)</f>
        <v>1</v>
      </c>
      <c r="J12" s="4">
        <v>44</v>
      </c>
      <c r="K12" s="5">
        <v>6</v>
      </c>
      <c r="L12" s="5">
        <v>22</v>
      </c>
      <c r="M12" s="5">
        <v>2</v>
      </c>
      <c r="N12" s="5">
        <v>4</v>
      </c>
      <c r="O12" s="5">
        <v>9</v>
      </c>
      <c r="P12" s="3">
        <f>J12-SUM(K12:O12)</f>
        <v>1</v>
      </c>
    </row>
    <row r="13" spans="1:16" s="20" customFormat="1" x14ac:dyDescent="0.15">
      <c r="A13" s="21" t="s">
        <v>4</v>
      </c>
      <c r="B13" s="18"/>
      <c r="C13" s="18">
        <f>C12/B12</f>
        <v>0.18181818181818182</v>
      </c>
      <c r="D13" s="18">
        <f>D12/B12</f>
        <v>0.45454545454545453</v>
      </c>
      <c r="E13" s="18">
        <f>E12/B12</f>
        <v>9.0909090909090912E-2</v>
      </c>
      <c r="F13" s="18">
        <f>F12/B12</f>
        <v>6.8181818181818177E-2</v>
      </c>
      <c r="G13" s="18">
        <f>G12/B12</f>
        <v>0.18181818181818182</v>
      </c>
      <c r="H13" s="19">
        <f>H12/B12</f>
        <v>2.2727272727272728E-2</v>
      </c>
      <c r="J13" s="21"/>
      <c r="K13" s="18">
        <f>K12/J12</f>
        <v>0.13636363636363635</v>
      </c>
      <c r="L13" s="18">
        <f>L12/J12</f>
        <v>0.5</v>
      </c>
      <c r="M13" s="18">
        <f>M12/J12</f>
        <v>4.5454545454545456E-2</v>
      </c>
      <c r="N13" s="18">
        <f>N12/J12</f>
        <v>9.0909090909090912E-2</v>
      </c>
      <c r="O13" s="18">
        <f>O12/J12</f>
        <v>0.20454545454545456</v>
      </c>
      <c r="P13" s="19">
        <f>P12/J12</f>
        <v>2.2727272727272728E-2</v>
      </c>
    </row>
    <row r="14" spans="1:16" x14ac:dyDescent="0.15">
      <c r="A14" s="4" t="s">
        <v>23</v>
      </c>
      <c r="B14" s="5">
        <v>172</v>
      </c>
      <c r="C14" s="5">
        <v>40</v>
      </c>
      <c r="D14" s="5">
        <v>76</v>
      </c>
      <c r="E14" s="5">
        <v>23</v>
      </c>
      <c r="F14" s="5">
        <v>6</v>
      </c>
      <c r="G14" s="5">
        <v>21</v>
      </c>
      <c r="H14" s="3">
        <f>B14-SUM(C14:G14)</f>
        <v>6</v>
      </c>
      <c r="J14" s="4">
        <v>172</v>
      </c>
      <c r="K14" s="5">
        <v>42</v>
      </c>
      <c r="L14" s="5">
        <v>92</v>
      </c>
      <c r="M14" s="5">
        <v>7</v>
      </c>
      <c r="N14" s="5">
        <v>1</v>
      </c>
      <c r="O14" s="5">
        <v>24</v>
      </c>
      <c r="P14" s="3">
        <f>J14-SUM(K14:O14)</f>
        <v>6</v>
      </c>
    </row>
    <row r="15" spans="1:16" s="20" customFormat="1" x14ac:dyDescent="0.15">
      <c r="A15" s="21" t="s">
        <v>4</v>
      </c>
      <c r="B15" s="18"/>
      <c r="C15" s="18">
        <f>C14/B14</f>
        <v>0.23255813953488372</v>
      </c>
      <c r="D15" s="18">
        <f>D14/B14</f>
        <v>0.44186046511627908</v>
      </c>
      <c r="E15" s="18">
        <f>E14/B14</f>
        <v>0.13372093023255813</v>
      </c>
      <c r="F15" s="18">
        <f>F14/B14</f>
        <v>3.4883720930232558E-2</v>
      </c>
      <c r="G15" s="18">
        <f>G14/B14</f>
        <v>0.12209302325581395</v>
      </c>
      <c r="H15" s="19">
        <f>H14/B14</f>
        <v>3.4883720930232558E-2</v>
      </c>
      <c r="J15" s="21"/>
      <c r="K15" s="18">
        <f>K14/J14</f>
        <v>0.2441860465116279</v>
      </c>
      <c r="L15" s="18">
        <f>L14/J14</f>
        <v>0.53488372093023251</v>
      </c>
      <c r="M15" s="18">
        <f>M14/J14</f>
        <v>4.0697674418604654E-2</v>
      </c>
      <c r="N15" s="18">
        <f>N14/J14</f>
        <v>5.8139534883720929E-3</v>
      </c>
      <c r="O15" s="18">
        <f>O14/J14</f>
        <v>0.13953488372093023</v>
      </c>
      <c r="P15" s="19">
        <f>P14/J14</f>
        <v>3.4883720930232558E-2</v>
      </c>
    </row>
    <row r="16" spans="1:16" x14ac:dyDescent="0.15">
      <c r="A16" s="4" t="s">
        <v>24</v>
      </c>
      <c r="B16" s="5">
        <v>42</v>
      </c>
      <c r="C16" s="5">
        <v>10</v>
      </c>
      <c r="D16" s="5">
        <v>19</v>
      </c>
      <c r="E16" s="5">
        <v>4</v>
      </c>
      <c r="F16" s="5">
        <v>2</v>
      </c>
      <c r="G16" s="5">
        <v>3</v>
      </c>
      <c r="H16" s="3">
        <f>B16-SUM(C16:G16)</f>
        <v>4</v>
      </c>
      <c r="J16" s="4">
        <v>42</v>
      </c>
      <c r="K16" s="5">
        <v>8</v>
      </c>
      <c r="L16" s="5">
        <v>16</v>
      </c>
      <c r="M16" s="5">
        <v>3</v>
      </c>
      <c r="N16" s="5">
        <v>1</v>
      </c>
      <c r="O16" s="5">
        <v>10</v>
      </c>
      <c r="P16" s="3">
        <f>J16-SUM(K16:O16)</f>
        <v>4</v>
      </c>
    </row>
    <row r="17" spans="1:16" s="20" customFormat="1" x14ac:dyDescent="0.15">
      <c r="A17" s="21" t="s">
        <v>4</v>
      </c>
      <c r="B17" s="18"/>
      <c r="C17" s="18">
        <f>C16/B16</f>
        <v>0.23809523809523808</v>
      </c>
      <c r="D17" s="18">
        <f>D16/B16</f>
        <v>0.45238095238095238</v>
      </c>
      <c r="E17" s="18">
        <f>E16/B16</f>
        <v>9.5238095238095233E-2</v>
      </c>
      <c r="F17" s="18">
        <f>F16/B16</f>
        <v>4.7619047619047616E-2</v>
      </c>
      <c r="G17" s="18">
        <f>G16/B16</f>
        <v>7.1428571428571425E-2</v>
      </c>
      <c r="H17" s="19">
        <f>H16/B16</f>
        <v>9.5238095238095233E-2</v>
      </c>
      <c r="J17" s="21"/>
      <c r="K17" s="18">
        <f>K16/J16</f>
        <v>0.19047619047619047</v>
      </c>
      <c r="L17" s="18">
        <f>L16/J16</f>
        <v>0.38095238095238093</v>
      </c>
      <c r="M17" s="18">
        <f>M16/J16</f>
        <v>7.1428571428571425E-2</v>
      </c>
      <c r="N17" s="18">
        <f>N16/J16</f>
        <v>2.3809523809523808E-2</v>
      </c>
      <c r="O17" s="18">
        <f>O16/J16</f>
        <v>0.23809523809523808</v>
      </c>
      <c r="P17" s="19">
        <f>P16/J16</f>
        <v>9.5238095238095233E-2</v>
      </c>
    </row>
    <row r="18" spans="1:16" x14ac:dyDescent="0.15">
      <c r="A18" s="4" t="s">
        <v>25</v>
      </c>
      <c r="B18" s="5">
        <v>147</v>
      </c>
      <c r="C18" s="5">
        <v>24</v>
      </c>
      <c r="D18" s="5">
        <v>69</v>
      </c>
      <c r="E18" s="5">
        <v>24</v>
      </c>
      <c r="F18" s="5">
        <v>5</v>
      </c>
      <c r="G18" s="5">
        <v>19</v>
      </c>
      <c r="H18" s="3">
        <f>B18-SUM(C18:G18)</f>
        <v>6</v>
      </c>
      <c r="J18" s="4">
        <v>147</v>
      </c>
      <c r="K18" s="5">
        <v>26</v>
      </c>
      <c r="L18" s="5">
        <v>69</v>
      </c>
      <c r="M18" s="5">
        <v>16</v>
      </c>
      <c r="N18" s="5">
        <v>2</v>
      </c>
      <c r="O18" s="5">
        <v>29</v>
      </c>
      <c r="P18" s="3">
        <f>J18-SUM(K18:O18)</f>
        <v>5</v>
      </c>
    </row>
    <row r="19" spans="1:16" s="20" customFormat="1" x14ac:dyDescent="0.15">
      <c r="A19" s="21" t="s">
        <v>4</v>
      </c>
      <c r="B19" s="18"/>
      <c r="C19" s="18">
        <f>C18/B18</f>
        <v>0.16326530612244897</v>
      </c>
      <c r="D19" s="18">
        <f>D18/B18</f>
        <v>0.46938775510204084</v>
      </c>
      <c r="E19" s="18">
        <f>E18/B18</f>
        <v>0.16326530612244897</v>
      </c>
      <c r="F19" s="18">
        <f>F18/B18</f>
        <v>3.4013605442176874E-2</v>
      </c>
      <c r="G19" s="18">
        <f>G18/B18</f>
        <v>0.12925170068027211</v>
      </c>
      <c r="H19" s="19">
        <f>H18/B18</f>
        <v>4.0816326530612242E-2</v>
      </c>
      <c r="J19" s="21"/>
      <c r="K19" s="18">
        <f>K18/J18</f>
        <v>0.17687074829931973</v>
      </c>
      <c r="L19" s="18">
        <f>L18/J18</f>
        <v>0.46938775510204084</v>
      </c>
      <c r="M19" s="18">
        <f>M18/J18</f>
        <v>0.10884353741496598</v>
      </c>
      <c r="N19" s="18">
        <f>N18/J18</f>
        <v>1.3605442176870748E-2</v>
      </c>
      <c r="O19" s="18">
        <f>O18/J18</f>
        <v>0.19727891156462585</v>
      </c>
      <c r="P19" s="19">
        <f>P18/J18</f>
        <v>3.4013605442176874E-2</v>
      </c>
    </row>
    <row r="20" spans="1:16" x14ac:dyDescent="0.15">
      <c r="A20" s="4" t="s">
        <v>26</v>
      </c>
      <c r="B20" s="5">
        <v>103</v>
      </c>
      <c r="C20" s="5">
        <v>23</v>
      </c>
      <c r="D20" s="5">
        <v>52</v>
      </c>
      <c r="E20" s="5">
        <v>11</v>
      </c>
      <c r="F20" s="5">
        <v>7</v>
      </c>
      <c r="G20" s="5">
        <v>6</v>
      </c>
      <c r="H20" s="3">
        <f>B20-SUM(C20:G20)</f>
        <v>4</v>
      </c>
      <c r="J20" s="4">
        <v>103</v>
      </c>
      <c r="K20" s="5">
        <v>20</v>
      </c>
      <c r="L20" s="5">
        <v>51</v>
      </c>
      <c r="M20" s="5">
        <v>7</v>
      </c>
      <c r="N20" s="5">
        <v>3</v>
      </c>
      <c r="O20" s="5">
        <v>20</v>
      </c>
      <c r="P20" s="3">
        <f>J20-SUM(K20:O20)</f>
        <v>2</v>
      </c>
    </row>
    <row r="21" spans="1:16" s="20" customFormat="1" x14ac:dyDescent="0.15">
      <c r="A21" s="21" t="s">
        <v>4</v>
      </c>
      <c r="B21" s="18"/>
      <c r="C21" s="18">
        <f>C20/B20</f>
        <v>0.22330097087378642</v>
      </c>
      <c r="D21" s="18">
        <f>D20/B20</f>
        <v>0.50485436893203883</v>
      </c>
      <c r="E21" s="18">
        <f>E20/B20</f>
        <v>0.10679611650485436</v>
      </c>
      <c r="F21" s="18">
        <f>F20/B20</f>
        <v>6.7961165048543687E-2</v>
      </c>
      <c r="G21" s="18">
        <f>G20/B20</f>
        <v>5.8252427184466021E-2</v>
      </c>
      <c r="H21" s="19">
        <f>H20/B20</f>
        <v>3.8834951456310676E-2</v>
      </c>
      <c r="J21" s="21"/>
      <c r="K21" s="18">
        <f>K20/J20</f>
        <v>0.1941747572815534</v>
      </c>
      <c r="L21" s="18">
        <f>L20/J20</f>
        <v>0.49514563106796117</v>
      </c>
      <c r="M21" s="18">
        <f>M20/J20</f>
        <v>6.7961165048543687E-2</v>
      </c>
      <c r="N21" s="18">
        <f>N20/J20</f>
        <v>2.9126213592233011E-2</v>
      </c>
      <c r="O21" s="18">
        <f>O20/J20</f>
        <v>0.1941747572815534</v>
      </c>
      <c r="P21" s="19">
        <f>P20/J20</f>
        <v>1.9417475728155338E-2</v>
      </c>
    </row>
    <row r="22" spans="1:16" x14ac:dyDescent="0.15">
      <c r="A22" s="4" t="s">
        <v>27</v>
      </c>
      <c r="B22" s="5">
        <v>74</v>
      </c>
      <c r="C22" s="5">
        <v>18</v>
      </c>
      <c r="D22" s="5">
        <v>33</v>
      </c>
      <c r="E22" s="5">
        <v>6</v>
      </c>
      <c r="F22" s="5">
        <v>3</v>
      </c>
      <c r="G22" s="5">
        <v>8</v>
      </c>
      <c r="H22" s="3">
        <f>B22-SUM(C22:G22)</f>
        <v>6</v>
      </c>
      <c r="J22" s="4">
        <v>74</v>
      </c>
      <c r="K22" s="5">
        <v>12</v>
      </c>
      <c r="L22" s="5">
        <v>30</v>
      </c>
      <c r="M22" s="5">
        <v>2</v>
      </c>
      <c r="N22" s="5">
        <v>1</v>
      </c>
      <c r="O22" s="5">
        <v>24</v>
      </c>
      <c r="P22" s="3">
        <f>J22-SUM(K22:O22)</f>
        <v>5</v>
      </c>
    </row>
    <row r="23" spans="1:16" s="20" customFormat="1" x14ac:dyDescent="0.15">
      <c r="A23" s="21" t="s">
        <v>4</v>
      </c>
      <c r="B23" s="18"/>
      <c r="C23" s="18">
        <f>C22/B22</f>
        <v>0.24324324324324326</v>
      </c>
      <c r="D23" s="18">
        <f>D22/B22</f>
        <v>0.44594594594594594</v>
      </c>
      <c r="E23" s="18">
        <f>E22/B22</f>
        <v>8.1081081081081086E-2</v>
      </c>
      <c r="F23" s="18">
        <f>F22/B22</f>
        <v>4.0540540540540543E-2</v>
      </c>
      <c r="G23" s="18">
        <f>G22/B22</f>
        <v>0.10810810810810811</v>
      </c>
      <c r="H23" s="19">
        <f>H22/B22</f>
        <v>8.1081081081081086E-2</v>
      </c>
      <c r="J23" s="21"/>
      <c r="K23" s="18">
        <f>K22/J22</f>
        <v>0.16216216216216217</v>
      </c>
      <c r="L23" s="18">
        <f>L22/J22</f>
        <v>0.40540540540540543</v>
      </c>
      <c r="M23" s="18">
        <f>M22/J22</f>
        <v>2.7027027027027029E-2</v>
      </c>
      <c r="N23" s="18">
        <f>N22/J22</f>
        <v>1.3513513513513514E-2</v>
      </c>
      <c r="O23" s="18">
        <f>O22/J22</f>
        <v>0.32432432432432434</v>
      </c>
      <c r="P23" s="19">
        <f>P22/J22</f>
        <v>6.7567567567567571E-2</v>
      </c>
    </row>
    <row r="24" spans="1:16" x14ac:dyDescent="0.15">
      <c r="A24" s="4" t="s">
        <v>28</v>
      </c>
      <c r="B24" s="5">
        <v>111</v>
      </c>
      <c r="C24" s="5">
        <v>18</v>
      </c>
      <c r="D24" s="5">
        <v>55</v>
      </c>
      <c r="E24" s="5">
        <v>14</v>
      </c>
      <c r="F24" s="5">
        <v>5</v>
      </c>
      <c r="G24" s="5">
        <v>13</v>
      </c>
      <c r="H24" s="3">
        <f>B24-SUM(C24:G24)</f>
        <v>6</v>
      </c>
      <c r="J24" s="4">
        <v>111</v>
      </c>
      <c r="K24" s="5">
        <v>15</v>
      </c>
      <c r="L24" s="5">
        <v>53</v>
      </c>
      <c r="M24" s="5">
        <v>8</v>
      </c>
      <c r="N24" s="5">
        <v>3</v>
      </c>
      <c r="O24" s="5">
        <v>25</v>
      </c>
      <c r="P24" s="3">
        <f>J24-SUM(K24:O24)</f>
        <v>7</v>
      </c>
    </row>
    <row r="25" spans="1:16" s="20" customFormat="1" x14ac:dyDescent="0.15">
      <c r="A25" s="21" t="s">
        <v>4</v>
      </c>
      <c r="B25" s="18"/>
      <c r="C25" s="18">
        <f>C24/B24</f>
        <v>0.16216216216216217</v>
      </c>
      <c r="D25" s="18">
        <f>D24/B24</f>
        <v>0.49549549549549549</v>
      </c>
      <c r="E25" s="18">
        <f>E24/B24</f>
        <v>0.12612612612612611</v>
      </c>
      <c r="F25" s="18">
        <f>F24/B24</f>
        <v>4.5045045045045043E-2</v>
      </c>
      <c r="G25" s="18">
        <f>G24/B24</f>
        <v>0.11711711711711711</v>
      </c>
      <c r="H25" s="19">
        <f>H24/B24</f>
        <v>5.4054054054054057E-2</v>
      </c>
      <c r="J25" s="21"/>
      <c r="K25" s="18">
        <f>K24/J24</f>
        <v>0.13513513513513514</v>
      </c>
      <c r="L25" s="18">
        <f>L24/J24</f>
        <v>0.47747747747747749</v>
      </c>
      <c r="M25" s="18">
        <f>M24/J24</f>
        <v>7.2072072072072071E-2</v>
      </c>
      <c r="N25" s="18">
        <f>N24/J24</f>
        <v>2.7027027027027029E-2</v>
      </c>
      <c r="O25" s="18">
        <f>O24/J24</f>
        <v>0.22522522522522523</v>
      </c>
      <c r="P25" s="19">
        <f>P24/J24</f>
        <v>6.3063063063063057E-2</v>
      </c>
    </row>
    <row r="26" spans="1:16" x14ac:dyDescent="0.15">
      <c r="A26" s="4" t="s">
        <v>29</v>
      </c>
      <c r="B26" s="5">
        <v>55</v>
      </c>
      <c r="C26" s="5">
        <v>7</v>
      </c>
      <c r="D26" s="5">
        <v>21</v>
      </c>
      <c r="E26" s="5">
        <v>8</v>
      </c>
      <c r="F26" s="5">
        <v>6</v>
      </c>
      <c r="G26" s="5">
        <v>9</v>
      </c>
      <c r="H26" s="3">
        <f>B26-SUM(C26:G26)</f>
        <v>4</v>
      </c>
      <c r="J26" s="4">
        <v>55</v>
      </c>
      <c r="K26" s="5">
        <v>10</v>
      </c>
      <c r="L26" s="5">
        <v>24</v>
      </c>
      <c r="M26" s="5">
        <v>5</v>
      </c>
      <c r="N26" s="5">
        <v>1</v>
      </c>
      <c r="O26" s="5">
        <v>11</v>
      </c>
      <c r="P26" s="3">
        <f>J26-SUM(K26:O26)</f>
        <v>4</v>
      </c>
    </row>
    <row r="27" spans="1:16" s="20" customFormat="1" x14ac:dyDescent="0.15">
      <c r="A27" s="23" t="s">
        <v>4</v>
      </c>
      <c r="B27" s="24"/>
      <c r="C27" s="24">
        <f>C26/B26</f>
        <v>0.12727272727272726</v>
      </c>
      <c r="D27" s="24">
        <f>D26/B26</f>
        <v>0.38181818181818183</v>
      </c>
      <c r="E27" s="24">
        <f>E26/B26</f>
        <v>0.14545454545454545</v>
      </c>
      <c r="F27" s="24">
        <f>F26/B26</f>
        <v>0.10909090909090909</v>
      </c>
      <c r="G27" s="24">
        <f>G26/B26</f>
        <v>0.16363636363636364</v>
      </c>
      <c r="H27" s="25">
        <f>H26/B26</f>
        <v>7.2727272727272724E-2</v>
      </c>
      <c r="J27" s="23"/>
      <c r="K27" s="24">
        <f>K26/J26</f>
        <v>0.18181818181818182</v>
      </c>
      <c r="L27" s="24">
        <f>L26/J26</f>
        <v>0.43636363636363634</v>
      </c>
      <c r="M27" s="24">
        <f>M26/J26</f>
        <v>9.0909090909090912E-2</v>
      </c>
      <c r="N27" s="24">
        <f>N26/J26</f>
        <v>1.8181818181818181E-2</v>
      </c>
      <c r="O27" s="24">
        <f>O26/J26</f>
        <v>0.2</v>
      </c>
      <c r="P27" s="25">
        <f>P26/J26</f>
        <v>7.2727272727272724E-2</v>
      </c>
    </row>
    <row r="28" spans="1:16" x14ac:dyDescent="0.15">
      <c r="A28" s="1" t="s">
        <v>212</v>
      </c>
    </row>
    <row r="29" spans="1:16" x14ac:dyDescent="0.15">
      <c r="A29" s="9" t="s">
        <v>30</v>
      </c>
      <c r="B29" s="10">
        <v>411</v>
      </c>
      <c r="C29" s="10">
        <v>81</v>
      </c>
      <c r="D29" s="10">
        <v>182</v>
      </c>
      <c r="E29" s="10">
        <v>50</v>
      </c>
      <c r="F29" s="10">
        <v>22</v>
      </c>
      <c r="G29" s="10">
        <v>53</v>
      </c>
      <c r="H29" s="11">
        <f>B29-SUM(C29:G29)</f>
        <v>23</v>
      </c>
      <c r="J29" s="9">
        <v>411</v>
      </c>
      <c r="K29" s="10">
        <v>80</v>
      </c>
      <c r="L29" s="10">
        <v>199</v>
      </c>
      <c r="M29" s="10">
        <v>19</v>
      </c>
      <c r="N29" s="10">
        <v>12</v>
      </c>
      <c r="O29" s="10">
        <v>81</v>
      </c>
      <c r="P29" s="11">
        <f>J29-SUM(K29:O29)</f>
        <v>20</v>
      </c>
    </row>
    <row r="30" spans="1:16" s="20" customFormat="1" x14ac:dyDescent="0.15">
      <c r="A30" s="21" t="s">
        <v>31</v>
      </c>
      <c r="B30" s="18"/>
      <c r="C30" s="30">
        <f>C29/B29</f>
        <v>0.19708029197080293</v>
      </c>
      <c r="D30" s="30">
        <f>D29/B29</f>
        <v>0.44282238442822386</v>
      </c>
      <c r="E30" s="30">
        <f>E29/B29</f>
        <v>0.12165450121654502</v>
      </c>
      <c r="F30" s="30">
        <f>F29/B29</f>
        <v>5.3527980535279802E-2</v>
      </c>
      <c r="G30" s="30">
        <f>G29/B29</f>
        <v>0.12895377128953772</v>
      </c>
      <c r="H30" s="27">
        <f>H29/B29</f>
        <v>5.5961070559610707E-2</v>
      </c>
      <c r="J30" s="21"/>
      <c r="K30" s="30">
        <f>K29/J29</f>
        <v>0.19464720194647203</v>
      </c>
      <c r="L30" s="30">
        <f>L29/J29</f>
        <v>0.48418491484184917</v>
      </c>
      <c r="M30" s="30">
        <f>M29/J29</f>
        <v>4.6228710462287104E-2</v>
      </c>
      <c r="N30" s="30">
        <f>N29/J29</f>
        <v>2.9197080291970802E-2</v>
      </c>
      <c r="O30" s="30">
        <f>O29/J29</f>
        <v>0.19708029197080293</v>
      </c>
      <c r="P30" s="27">
        <f>P29/J29</f>
        <v>4.8661800486618008E-2</v>
      </c>
    </row>
    <row r="31" spans="1:16" x14ac:dyDescent="0.15">
      <c r="A31" s="4" t="s">
        <v>32</v>
      </c>
      <c r="B31" s="5">
        <v>196</v>
      </c>
      <c r="C31" s="5">
        <v>36</v>
      </c>
      <c r="D31" s="5">
        <v>98</v>
      </c>
      <c r="E31" s="5">
        <v>34</v>
      </c>
      <c r="F31" s="5">
        <v>6</v>
      </c>
      <c r="G31" s="5">
        <v>15</v>
      </c>
      <c r="H31" s="3">
        <f>B31-SUM(C31:G31)</f>
        <v>7</v>
      </c>
      <c r="J31" s="4">
        <v>196</v>
      </c>
      <c r="K31" s="5">
        <v>39</v>
      </c>
      <c r="L31" s="5">
        <v>96</v>
      </c>
      <c r="M31" s="5">
        <v>13</v>
      </c>
      <c r="N31" s="5">
        <v>3</v>
      </c>
      <c r="O31" s="5">
        <v>37</v>
      </c>
      <c r="P31" s="3">
        <f>J31-SUM(K31:O31)</f>
        <v>8</v>
      </c>
    </row>
    <row r="32" spans="1:16" s="20" customFormat="1" x14ac:dyDescent="0.15">
      <c r="A32" s="21" t="s">
        <v>33</v>
      </c>
      <c r="B32" s="18"/>
      <c r="C32" s="18">
        <f>C31/B31</f>
        <v>0.18367346938775511</v>
      </c>
      <c r="D32" s="18">
        <f>D31/B31</f>
        <v>0.5</v>
      </c>
      <c r="E32" s="18">
        <f>E31/B31</f>
        <v>0.17346938775510204</v>
      </c>
      <c r="F32" s="18">
        <f>F31/B31</f>
        <v>3.0612244897959183E-2</v>
      </c>
      <c r="G32" s="18">
        <f>G31/B31</f>
        <v>7.6530612244897961E-2</v>
      </c>
      <c r="H32" s="19">
        <f>H31/B31</f>
        <v>3.5714285714285712E-2</v>
      </c>
      <c r="J32" s="21"/>
      <c r="K32" s="18">
        <f>K31/J31</f>
        <v>0.19897959183673469</v>
      </c>
      <c r="L32" s="18">
        <f>L31/J31</f>
        <v>0.48979591836734693</v>
      </c>
      <c r="M32" s="18">
        <f>M31/J31</f>
        <v>6.6326530612244902E-2</v>
      </c>
      <c r="N32" s="18">
        <f>N31/J31</f>
        <v>1.5306122448979591E-2</v>
      </c>
      <c r="O32" s="18">
        <f>O31/J31</f>
        <v>0.18877551020408162</v>
      </c>
      <c r="P32" s="19">
        <f>P31/J31</f>
        <v>4.0816326530612242E-2</v>
      </c>
    </row>
    <row r="33" spans="1:16" x14ac:dyDescent="0.15">
      <c r="A33" s="4" t="s">
        <v>34</v>
      </c>
      <c r="B33" s="5">
        <v>556</v>
      </c>
      <c r="C33" s="5">
        <v>101</v>
      </c>
      <c r="D33" s="5">
        <v>266</v>
      </c>
      <c r="E33" s="5">
        <v>65</v>
      </c>
      <c r="F33" s="5">
        <v>35</v>
      </c>
      <c r="G33" s="5">
        <v>67</v>
      </c>
      <c r="H33" s="3">
        <f>B33-SUM(C33:G33)</f>
        <v>22</v>
      </c>
      <c r="J33" s="4">
        <v>556</v>
      </c>
      <c r="K33" s="5">
        <v>105</v>
      </c>
      <c r="L33" s="5">
        <v>256</v>
      </c>
      <c r="M33" s="5">
        <v>38</v>
      </c>
      <c r="N33" s="5">
        <v>12</v>
      </c>
      <c r="O33" s="5">
        <v>124</v>
      </c>
      <c r="P33" s="3">
        <f>J33-SUM(K33:O33)</f>
        <v>21</v>
      </c>
    </row>
    <row r="34" spans="1:16" s="20" customFormat="1" x14ac:dyDescent="0.15">
      <c r="A34" s="23" t="s">
        <v>35</v>
      </c>
      <c r="B34" s="24"/>
      <c r="C34" s="24">
        <f>C33/B33</f>
        <v>0.18165467625899281</v>
      </c>
      <c r="D34" s="24">
        <f>D33/B33</f>
        <v>0.47841726618705038</v>
      </c>
      <c r="E34" s="24">
        <f>E33/B33</f>
        <v>0.11690647482014388</v>
      </c>
      <c r="F34" s="24">
        <f>F33/B33</f>
        <v>6.2949640287769781E-2</v>
      </c>
      <c r="G34" s="24">
        <f>G33/B33</f>
        <v>0.12050359712230216</v>
      </c>
      <c r="H34" s="25">
        <f>H33/B33</f>
        <v>3.9568345323741004E-2</v>
      </c>
      <c r="J34" s="23"/>
      <c r="K34" s="24">
        <f>K33/J33</f>
        <v>0.18884892086330934</v>
      </c>
      <c r="L34" s="24">
        <f>L33/J33</f>
        <v>0.46043165467625902</v>
      </c>
      <c r="M34" s="24">
        <f>M33/J33</f>
        <v>6.83453237410072E-2</v>
      </c>
      <c r="N34" s="24">
        <f>N33/J33</f>
        <v>2.1582733812949641E-2</v>
      </c>
      <c r="O34" s="24">
        <f>O33/J33</f>
        <v>0.22302158273381295</v>
      </c>
      <c r="P34" s="25">
        <f>P33/J33</f>
        <v>3.7769784172661872E-2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150</v>
      </c>
      <c r="J2" s="1" t="s">
        <v>151</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97</v>
      </c>
      <c r="D6" s="5">
        <v>571</v>
      </c>
      <c r="E6" s="5">
        <v>153</v>
      </c>
      <c r="F6" s="5">
        <v>31</v>
      </c>
      <c r="G6" s="5">
        <v>251</v>
      </c>
      <c r="H6" s="3">
        <f>B6-SUM(C6:G6)</f>
        <v>67</v>
      </c>
      <c r="J6" s="4">
        <v>1170</v>
      </c>
      <c r="K6" s="5">
        <v>165</v>
      </c>
      <c r="L6" s="5">
        <v>562</v>
      </c>
      <c r="M6" s="5">
        <v>135</v>
      </c>
      <c r="N6" s="5">
        <v>28</v>
      </c>
      <c r="O6" s="5">
        <v>212</v>
      </c>
      <c r="P6" s="3">
        <f>J6-SUM(K6:O6)</f>
        <v>68</v>
      </c>
    </row>
    <row r="7" spans="1:16" s="20" customFormat="1" x14ac:dyDescent="0.15">
      <c r="A7" s="21" t="s">
        <v>4</v>
      </c>
      <c r="B7" s="18"/>
      <c r="C7" s="18">
        <f>C6/B6</f>
        <v>8.2905982905982903E-2</v>
      </c>
      <c r="D7" s="18">
        <f>D6/B6</f>
        <v>0.48803418803418802</v>
      </c>
      <c r="E7" s="18">
        <f>E6/B6</f>
        <v>0.13076923076923078</v>
      </c>
      <c r="F7" s="18">
        <f>F6/B6</f>
        <v>2.6495726495726495E-2</v>
      </c>
      <c r="G7" s="18">
        <f>G6/B6</f>
        <v>0.21452991452991452</v>
      </c>
      <c r="H7" s="19">
        <f>H6/B6</f>
        <v>5.7264957264957263E-2</v>
      </c>
      <c r="J7" s="21"/>
      <c r="K7" s="18">
        <f>K6/J6</f>
        <v>0.14102564102564102</v>
      </c>
      <c r="L7" s="18">
        <f>L6/J6</f>
        <v>0.48034188034188036</v>
      </c>
      <c r="M7" s="18">
        <f>M6/J6</f>
        <v>0.11538461538461539</v>
      </c>
      <c r="N7" s="18">
        <f>N6/J6</f>
        <v>2.3931623931623933E-2</v>
      </c>
      <c r="O7" s="18">
        <f>O6/J6</f>
        <v>0.18119658119658119</v>
      </c>
      <c r="P7" s="19">
        <f>P6/J6</f>
        <v>5.8119658119658121E-2</v>
      </c>
    </row>
    <row r="8" spans="1:16" x14ac:dyDescent="0.15">
      <c r="A8" s="4" t="s">
        <v>20</v>
      </c>
      <c r="B8" s="5">
        <v>200</v>
      </c>
      <c r="C8" s="5">
        <v>17</v>
      </c>
      <c r="D8" s="5">
        <v>87</v>
      </c>
      <c r="E8" s="5">
        <v>27</v>
      </c>
      <c r="F8" s="5">
        <v>7</v>
      </c>
      <c r="G8" s="5">
        <v>51</v>
      </c>
      <c r="H8" s="3">
        <f>B8-SUM(C8:G8)</f>
        <v>11</v>
      </c>
      <c r="J8" s="4">
        <v>200</v>
      </c>
      <c r="K8" s="5">
        <v>21</v>
      </c>
      <c r="L8" s="5">
        <v>98</v>
      </c>
      <c r="M8" s="5">
        <v>24</v>
      </c>
      <c r="N8" s="5">
        <v>8</v>
      </c>
      <c r="O8" s="5">
        <v>37</v>
      </c>
      <c r="P8" s="3">
        <f>J8-SUM(K8:O8)</f>
        <v>12</v>
      </c>
    </row>
    <row r="9" spans="1:16" s="20" customFormat="1" x14ac:dyDescent="0.15">
      <c r="A9" s="21" t="s">
        <v>4</v>
      </c>
      <c r="B9" s="18"/>
      <c r="C9" s="18">
        <f>C8/B8</f>
        <v>8.5000000000000006E-2</v>
      </c>
      <c r="D9" s="18">
        <f>D8/B8</f>
        <v>0.435</v>
      </c>
      <c r="E9" s="18">
        <f>E8/B8</f>
        <v>0.13500000000000001</v>
      </c>
      <c r="F9" s="18">
        <f>F8/B8</f>
        <v>3.5000000000000003E-2</v>
      </c>
      <c r="G9" s="18">
        <f>G8/B8</f>
        <v>0.255</v>
      </c>
      <c r="H9" s="19">
        <f>H8/B8</f>
        <v>5.5E-2</v>
      </c>
      <c r="J9" s="21"/>
      <c r="K9" s="18">
        <f>K8/J8</f>
        <v>0.105</v>
      </c>
      <c r="L9" s="18">
        <f>L8/J8</f>
        <v>0.49</v>
      </c>
      <c r="M9" s="18">
        <f>M8/J8</f>
        <v>0.12</v>
      </c>
      <c r="N9" s="18">
        <f>N8/J8</f>
        <v>0.04</v>
      </c>
      <c r="O9" s="18">
        <f>O8/J8</f>
        <v>0.185</v>
      </c>
      <c r="P9" s="19">
        <f>P8/J8</f>
        <v>0.06</v>
      </c>
    </row>
    <row r="10" spans="1:16" x14ac:dyDescent="0.15">
      <c r="A10" s="4" t="s">
        <v>21</v>
      </c>
      <c r="B10" s="5">
        <v>208</v>
      </c>
      <c r="C10" s="5">
        <v>18</v>
      </c>
      <c r="D10" s="5">
        <v>100</v>
      </c>
      <c r="E10" s="5">
        <v>25</v>
      </c>
      <c r="F10" s="5">
        <v>3</v>
      </c>
      <c r="G10" s="5">
        <v>51</v>
      </c>
      <c r="H10" s="3">
        <f>B10-SUM(C10:G10)</f>
        <v>11</v>
      </c>
      <c r="J10" s="4">
        <v>208</v>
      </c>
      <c r="K10" s="5">
        <v>33</v>
      </c>
      <c r="L10" s="5">
        <v>97</v>
      </c>
      <c r="M10" s="5">
        <v>21</v>
      </c>
      <c r="N10" s="5">
        <v>3</v>
      </c>
      <c r="O10" s="5">
        <v>43</v>
      </c>
      <c r="P10" s="3">
        <f>J10-SUM(K10:O10)</f>
        <v>11</v>
      </c>
    </row>
    <row r="11" spans="1:16" s="20" customFormat="1" x14ac:dyDescent="0.15">
      <c r="A11" s="21" t="s">
        <v>4</v>
      </c>
      <c r="B11" s="18"/>
      <c r="C11" s="18">
        <f>C10/B10</f>
        <v>8.6538461538461536E-2</v>
      </c>
      <c r="D11" s="18">
        <f>D10/B10</f>
        <v>0.48076923076923078</v>
      </c>
      <c r="E11" s="18">
        <f>E10/B10</f>
        <v>0.1201923076923077</v>
      </c>
      <c r="F11" s="18">
        <f>F10/B10</f>
        <v>1.4423076923076924E-2</v>
      </c>
      <c r="G11" s="18">
        <f>G10/B10</f>
        <v>0.24519230769230768</v>
      </c>
      <c r="H11" s="19">
        <f>H10/B10</f>
        <v>5.2884615384615384E-2</v>
      </c>
      <c r="J11" s="21"/>
      <c r="K11" s="18">
        <f>K10/J10</f>
        <v>0.15865384615384615</v>
      </c>
      <c r="L11" s="18">
        <f>L10/J10</f>
        <v>0.46634615384615385</v>
      </c>
      <c r="M11" s="18">
        <f>M10/J10</f>
        <v>0.10096153846153846</v>
      </c>
      <c r="N11" s="18">
        <f>N10/J10</f>
        <v>1.4423076923076924E-2</v>
      </c>
      <c r="O11" s="18">
        <f>O10/J10</f>
        <v>0.20673076923076922</v>
      </c>
      <c r="P11" s="19">
        <f>P10/J10</f>
        <v>5.2884615384615384E-2</v>
      </c>
    </row>
    <row r="12" spans="1:16" x14ac:dyDescent="0.15">
      <c r="A12" s="4" t="s">
        <v>22</v>
      </c>
      <c r="B12" s="5">
        <v>44</v>
      </c>
      <c r="C12" s="5">
        <v>5</v>
      </c>
      <c r="D12" s="5">
        <v>22</v>
      </c>
      <c r="E12" s="5">
        <v>3</v>
      </c>
      <c r="F12" s="5">
        <v>4</v>
      </c>
      <c r="G12" s="5">
        <v>9</v>
      </c>
      <c r="H12" s="3">
        <f>B12-SUM(C12:G12)</f>
        <v>1</v>
      </c>
      <c r="J12" s="4">
        <v>44</v>
      </c>
      <c r="K12" s="5">
        <v>4</v>
      </c>
      <c r="L12" s="5">
        <v>27</v>
      </c>
      <c r="M12" s="5">
        <v>4</v>
      </c>
      <c r="N12" s="5">
        <v>3</v>
      </c>
      <c r="O12" s="5">
        <v>5</v>
      </c>
      <c r="P12" s="3">
        <f>J12-SUM(K12:O12)</f>
        <v>1</v>
      </c>
    </row>
    <row r="13" spans="1:16" s="20" customFormat="1" x14ac:dyDescent="0.15">
      <c r="A13" s="21" t="s">
        <v>4</v>
      </c>
      <c r="B13" s="18"/>
      <c r="C13" s="18">
        <f>C12/B12</f>
        <v>0.11363636363636363</v>
      </c>
      <c r="D13" s="18">
        <f>D12/B12</f>
        <v>0.5</v>
      </c>
      <c r="E13" s="18">
        <f>E12/B12</f>
        <v>6.8181818181818177E-2</v>
      </c>
      <c r="F13" s="18">
        <f>F12/B12</f>
        <v>9.0909090909090912E-2</v>
      </c>
      <c r="G13" s="18">
        <f>G12/B12</f>
        <v>0.20454545454545456</v>
      </c>
      <c r="H13" s="19">
        <f>H12/B12</f>
        <v>2.2727272727272728E-2</v>
      </c>
      <c r="J13" s="21"/>
      <c r="K13" s="18">
        <f>K12/J12</f>
        <v>9.0909090909090912E-2</v>
      </c>
      <c r="L13" s="18">
        <f>L12/J12</f>
        <v>0.61363636363636365</v>
      </c>
      <c r="M13" s="18">
        <f>M12/J12</f>
        <v>9.0909090909090912E-2</v>
      </c>
      <c r="N13" s="18">
        <f>N12/J12</f>
        <v>6.8181818181818177E-2</v>
      </c>
      <c r="O13" s="18">
        <f>O12/J12</f>
        <v>0.11363636363636363</v>
      </c>
      <c r="P13" s="19">
        <f>P12/J12</f>
        <v>2.2727272727272728E-2</v>
      </c>
    </row>
    <row r="14" spans="1:16" x14ac:dyDescent="0.15">
      <c r="A14" s="4" t="s">
        <v>23</v>
      </c>
      <c r="B14" s="5">
        <v>172</v>
      </c>
      <c r="C14" s="5">
        <v>18</v>
      </c>
      <c r="D14" s="5">
        <v>97</v>
      </c>
      <c r="E14" s="5">
        <v>11</v>
      </c>
      <c r="F14" s="5">
        <v>3</v>
      </c>
      <c r="G14" s="5">
        <v>36</v>
      </c>
      <c r="H14" s="3">
        <f>B14-SUM(C14:G14)</f>
        <v>7</v>
      </c>
      <c r="J14" s="4">
        <v>172</v>
      </c>
      <c r="K14" s="5">
        <v>30</v>
      </c>
      <c r="L14" s="5">
        <v>83</v>
      </c>
      <c r="M14" s="5">
        <v>18</v>
      </c>
      <c r="N14" s="5">
        <v>2</v>
      </c>
      <c r="O14" s="5">
        <v>32</v>
      </c>
      <c r="P14" s="3">
        <f>J14-SUM(K14:O14)</f>
        <v>7</v>
      </c>
    </row>
    <row r="15" spans="1:16" s="20" customFormat="1" x14ac:dyDescent="0.15">
      <c r="A15" s="21" t="s">
        <v>4</v>
      </c>
      <c r="B15" s="18"/>
      <c r="C15" s="18">
        <f>C14/B14</f>
        <v>0.10465116279069768</v>
      </c>
      <c r="D15" s="18">
        <f>D14/B14</f>
        <v>0.56395348837209303</v>
      </c>
      <c r="E15" s="18">
        <f>E14/B14</f>
        <v>6.3953488372093026E-2</v>
      </c>
      <c r="F15" s="18">
        <f>F14/B14</f>
        <v>1.7441860465116279E-2</v>
      </c>
      <c r="G15" s="18">
        <f>G14/B14</f>
        <v>0.20930232558139536</v>
      </c>
      <c r="H15" s="19">
        <f>H14/B14</f>
        <v>4.0697674418604654E-2</v>
      </c>
      <c r="J15" s="21"/>
      <c r="K15" s="18">
        <f>K14/J14</f>
        <v>0.1744186046511628</v>
      </c>
      <c r="L15" s="18">
        <f>L14/J14</f>
        <v>0.48255813953488375</v>
      </c>
      <c r="M15" s="18">
        <f>M14/J14</f>
        <v>0.10465116279069768</v>
      </c>
      <c r="N15" s="18">
        <f>N14/J14</f>
        <v>1.1627906976744186E-2</v>
      </c>
      <c r="O15" s="18">
        <f>O14/J14</f>
        <v>0.18604651162790697</v>
      </c>
      <c r="P15" s="19">
        <f>P14/J14</f>
        <v>4.0697674418604654E-2</v>
      </c>
    </row>
    <row r="16" spans="1:16" x14ac:dyDescent="0.15">
      <c r="A16" s="4" t="s">
        <v>24</v>
      </c>
      <c r="B16" s="5">
        <v>42</v>
      </c>
      <c r="C16" s="5">
        <v>2</v>
      </c>
      <c r="D16" s="5">
        <v>21</v>
      </c>
      <c r="E16" s="5">
        <v>7</v>
      </c>
      <c r="F16" s="36" t="s">
        <v>369</v>
      </c>
      <c r="G16" s="5">
        <v>8</v>
      </c>
      <c r="H16" s="3">
        <f>B16-SUM(C16:G16)</f>
        <v>4</v>
      </c>
      <c r="J16" s="4">
        <v>42</v>
      </c>
      <c r="K16" s="5">
        <v>8</v>
      </c>
      <c r="L16" s="5">
        <v>18</v>
      </c>
      <c r="M16" s="5">
        <v>4</v>
      </c>
      <c r="N16" s="36" t="s">
        <v>369</v>
      </c>
      <c r="O16" s="5">
        <v>7</v>
      </c>
      <c r="P16" s="3">
        <f>J16-SUM(K16:O16)</f>
        <v>5</v>
      </c>
    </row>
    <row r="17" spans="1:16" s="20" customFormat="1" x14ac:dyDescent="0.15">
      <c r="A17" s="21" t="s">
        <v>4</v>
      </c>
      <c r="B17" s="18"/>
      <c r="C17" s="18">
        <f>C16/B16</f>
        <v>4.7619047619047616E-2</v>
      </c>
      <c r="D17" s="18">
        <f>D16/B16</f>
        <v>0.5</v>
      </c>
      <c r="E17" s="18">
        <f>E16/B16</f>
        <v>0.16666666666666666</v>
      </c>
      <c r="F17" s="37" t="s">
        <v>369</v>
      </c>
      <c r="G17" s="18">
        <f>G16/B16</f>
        <v>0.19047619047619047</v>
      </c>
      <c r="H17" s="19">
        <f>H16/B16</f>
        <v>9.5238095238095233E-2</v>
      </c>
      <c r="J17" s="21"/>
      <c r="K17" s="18">
        <f>K16/J16</f>
        <v>0.19047619047619047</v>
      </c>
      <c r="L17" s="18">
        <f>L16/J16</f>
        <v>0.42857142857142855</v>
      </c>
      <c r="M17" s="18">
        <f>M16/J16</f>
        <v>9.5238095238095233E-2</v>
      </c>
      <c r="N17" s="37" t="s">
        <v>369</v>
      </c>
      <c r="O17" s="18">
        <f>O16/J16</f>
        <v>0.16666666666666666</v>
      </c>
      <c r="P17" s="19">
        <f>P16/J16</f>
        <v>0.11904761904761904</v>
      </c>
    </row>
    <row r="18" spans="1:16" x14ac:dyDescent="0.15">
      <c r="A18" s="4" t="s">
        <v>25</v>
      </c>
      <c r="B18" s="5">
        <v>147</v>
      </c>
      <c r="C18" s="5">
        <v>8</v>
      </c>
      <c r="D18" s="5">
        <v>78</v>
      </c>
      <c r="E18" s="5">
        <v>28</v>
      </c>
      <c r="F18" s="5">
        <v>2</v>
      </c>
      <c r="G18" s="5">
        <v>26</v>
      </c>
      <c r="H18" s="3">
        <f>B18-SUM(C18:G18)</f>
        <v>5</v>
      </c>
      <c r="J18" s="4">
        <v>147</v>
      </c>
      <c r="K18" s="5">
        <v>19</v>
      </c>
      <c r="L18" s="5">
        <v>71</v>
      </c>
      <c r="M18" s="5">
        <v>21</v>
      </c>
      <c r="N18" s="36" t="s">
        <v>369</v>
      </c>
      <c r="O18" s="5">
        <v>31</v>
      </c>
      <c r="P18" s="3">
        <f>J18-SUM(K18:O18)</f>
        <v>5</v>
      </c>
    </row>
    <row r="19" spans="1:16" s="20" customFormat="1" x14ac:dyDescent="0.15">
      <c r="A19" s="21" t="s">
        <v>4</v>
      </c>
      <c r="B19" s="18"/>
      <c r="C19" s="18">
        <f>C18/B18</f>
        <v>5.4421768707482991E-2</v>
      </c>
      <c r="D19" s="18">
        <f>D18/B18</f>
        <v>0.53061224489795922</v>
      </c>
      <c r="E19" s="18">
        <f>E18/B18</f>
        <v>0.19047619047619047</v>
      </c>
      <c r="F19" s="18">
        <f>F18/B18</f>
        <v>1.3605442176870748E-2</v>
      </c>
      <c r="G19" s="18">
        <f>G18/B18</f>
        <v>0.17687074829931973</v>
      </c>
      <c r="H19" s="19">
        <f>H18/B18</f>
        <v>3.4013605442176874E-2</v>
      </c>
      <c r="J19" s="21"/>
      <c r="K19" s="18">
        <f>K18/J18</f>
        <v>0.12925170068027211</v>
      </c>
      <c r="L19" s="18">
        <f>L18/J18</f>
        <v>0.48299319727891155</v>
      </c>
      <c r="M19" s="18">
        <f>M18/J18</f>
        <v>0.14285714285714285</v>
      </c>
      <c r="N19" s="37" t="s">
        <v>369</v>
      </c>
      <c r="O19" s="18">
        <f>O18/J18</f>
        <v>0.21088435374149661</v>
      </c>
      <c r="P19" s="19">
        <f>P18/J18</f>
        <v>3.4013605442176874E-2</v>
      </c>
    </row>
    <row r="20" spans="1:16" x14ac:dyDescent="0.15">
      <c r="A20" s="4" t="s">
        <v>26</v>
      </c>
      <c r="B20" s="5">
        <v>103</v>
      </c>
      <c r="C20" s="5">
        <v>12</v>
      </c>
      <c r="D20" s="5">
        <v>48</v>
      </c>
      <c r="E20" s="5">
        <v>17</v>
      </c>
      <c r="F20" s="5">
        <v>4</v>
      </c>
      <c r="G20" s="5">
        <v>18</v>
      </c>
      <c r="H20" s="3">
        <f>B20-SUM(C20:G20)</f>
        <v>4</v>
      </c>
      <c r="J20" s="4">
        <v>103</v>
      </c>
      <c r="K20" s="5">
        <v>17</v>
      </c>
      <c r="L20" s="5">
        <v>54</v>
      </c>
      <c r="M20" s="5">
        <v>13</v>
      </c>
      <c r="N20" s="5">
        <v>1</v>
      </c>
      <c r="O20" s="5">
        <v>13</v>
      </c>
      <c r="P20" s="3">
        <f>J20-SUM(K20:O20)</f>
        <v>5</v>
      </c>
    </row>
    <row r="21" spans="1:16" s="20" customFormat="1" x14ac:dyDescent="0.15">
      <c r="A21" s="21" t="s">
        <v>4</v>
      </c>
      <c r="B21" s="18"/>
      <c r="C21" s="18">
        <f>C20/B20</f>
        <v>0.11650485436893204</v>
      </c>
      <c r="D21" s="18">
        <f>D20/B20</f>
        <v>0.46601941747572817</v>
      </c>
      <c r="E21" s="18">
        <f>E20/B20</f>
        <v>0.1650485436893204</v>
      </c>
      <c r="F21" s="18">
        <f>F20/B20</f>
        <v>3.8834951456310676E-2</v>
      </c>
      <c r="G21" s="18">
        <f>G20/B20</f>
        <v>0.17475728155339806</v>
      </c>
      <c r="H21" s="19">
        <f>H20/B20</f>
        <v>3.8834951456310676E-2</v>
      </c>
      <c r="J21" s="21"/>
      <c r="K21" s="18">
        <f>K20/J20</f>
        <v>0.1650485436893204</v>
      </c>
      <c r="L21" s="18">
        <f>L20/J20</f>
        <v>0.52427184466019416</v>
      </c>
      <c r="M21" s="18">
        <f>M20/J20</f>
        <v>0.12621359223300971</v>
      </c>
      <c r="N21" s="18">
        <f>N20/J20</f>
        <v>9.7087378640776691E-3</v>
      </c>
      <c r="O21" s="18">
        <f>O20/J20</f>
        <v>0.12621359223300971</v>
      </c>
      <c r="P21" s="19">
        <f>P20/J20</f>
        <v>4.8543689320388349E-2</v>
      </c>
    </row>
    <row r="22" spans="1:16" x14ac:dyDescent="0.15">
      <c r="A22" s="4" t="s">
        <v>27</v>
      </c>
      <c r="B22" s="5">
        <v>74</v>
      </c>
      <c r="C22" s="5">
        <v>3</v>
      </c>
      <c r="D22" s="5">
        <v>39</v>
      </c>
      <c r="E22" s="5">
        <v>6</v>
      </c>
      <c r="F22" s="5">
        <v>2</v>
      </c>
      <c r="G22" s="5">
        <v>16</v>
      </c>
      <c r="H22" s="3">
        <f>B22-SUM(C22:G22)</f>
        <v>8</v>
      </c>
      <c r="J22" s="4">
        <v>74</v>
      </c>
      <c r="K22" s="5">
        <v>11</v>
      </c>
      <c r="L22" s="5">
        <v>35</v>
      </c>
      <c r="M22" s="5">
        <v>11</v>
      </c>
      <c r="N22" s="5">
        <v>1</v>
      </c>
      <c r="O22" s="5">
        <v>11</v>
      </c>
      <c r="P22" s="3">
        <f>J22-SUM(K22:O22)</f>
        <v>5</v>
      </c>
    </row>
    <row r="23" spans="1:16" s="20" customFormat="1" x14ac:dyDescent="0.15">
      <c r="A23" s="21" t="s">
        <v>4</v>
      </c>
      <c r="B23" s="18"/>
      <c r="C23" s="18">
        <f>C22/B22</f>
        <v>4.0540540540540543E-2</v>
      </c>
      <c r="D23" s="18">
        <f>D22/B22</f>
        <v>0.52702702702702697</v>
      </c>
      <c r="E23" s="18">
        <f>E22/B22</f>
        <v>8.1081081081081086E-2</v>
      </c>
      <c r="F23" s="18">
        <f>F22/B22</f>
        <v>2.7027027027027029E-2</v>
      </c>
      <c r="G23" s="18">
        <f>G22/B22</f>
        <v>0.21621621621621623</v>
      </c>
      <c r="H23" s="19">
        <f>H22/B22</f>
        <v>0.10810810810810811</v>
      </c>
      <c r="J23" s="21"/>
      <c r="K23" s="18">
        <f>K22/J22</f>
        <v>0.14864864864864866</v>
      </c>
      <c r="L23" s="18">
        <f>L22/J22</f>
        <v>0.47297297297297297</v>
      </c>
      <c r="M23" s="18">
        <f>M22/J22</f>
        <v>0.14864864864864866</v>
      </c>
      <c r="N23" s="18">
        <f>N22/J22</f>
        <v>1.3513513513513514E-2</v>
      </c>
      <c r="O23" s="18">
        <f>O22/J22</f>
        <v>0.14864864864864866</v>
      </c>
      <c r="P23" s="19">
        <f>P22/J22</f>
        <v>6.7567567567567571E-2</v>
      </c>
    </row>
    <row r="24" spans="1:16" x14ac:dyDescent="0.15">
      <c r="A24" s="4" t="s">
        <v>28</v>
      </c>
      <c r="B24" s="5">
        <v>111</v>
      </c>
      <c r="C24" s="5">
        <v>5</v>
      </c>
      <c r="D24" s="5">
        <v>52</v>
      </c>
      <c r="E24" s="5">
        <v>22</v>
      </c>
      <c r="F24" s="5">
        <v>3</v>
      </c>
      <c r="G24" s="5">
        <v>22</v>
      </c>
      <c r="H24" s="3">
        <f>B24-SUM(C24:G24)</f>
        <v>7</v>
      </c>
      <c r="J24" s="4">
        <v>111</v>
      </c>
      <c r="K24" s="5">
        <v>11</v>
      </c>
      <c r="L24" s="5">
        <v>53</v>
      </c>
      <c r="M24" s="5">
        <v>14</v>
      </c>
      <c r="N24" s="5">
        <v>6</v>
      </c>
      <c r="O24" s="5">
        <v>19</v>
      </c>
      <c r="P24" s="3">
        <f>J24-SUM(K24:O24)</f>
        <v>8</v>
      </c>
    </row>
    <row r="25" spans="1:16" s="20" customFormat="1" x14ac:dyDescent="0.15">
      <c r="A25" s="21" t="s">
        <v>4</v>
      </c>
      <c r="B25" s="18"/>
      <c r="C25" s="18">
        <f>C24/B24</f>
        <v>4.5045045045045043E-2</v>
      </c>
      <c r="D25" s="18">
        <f>D24/B24</f>
        <v>0.46846846846846846</v>
      </c>
      <c r="E25" s="18">
        <f>E24/B24</f>
        <v>0.1981981981981982</v>
      </c>
      <c r="F25" s="18">
        <f>F24/B24</f>
        <v>2.7027027027027029E-2</v>
      </c>
      <c r="G25" s="18">
        <f>G24/B24</f>
        <v>0.1981981981981982</v>
      </c>
      <c r="H25" s="19">
        <f>H24/B24</f>
        <v>6.3063063063063057E-2</v>
      </c>
      <c r="J25" s="21"/>
      <c r="K25" s="18">
        <f>K24/J24</f>
        <v>9.90990990990991E-2</v>
      </c>
      <c r="L25" s="18">
        <f>L24/J24</f>
        <v>0.47747747747747749</v>
      </c>
      <c r="M25" s="18">
        <f>M24/J24</f>
        <v>0.12612612612612611</v>
      </c>
      <c r="N25" s="18">
        <f>N24/J24</f>
        <v>5.4054054054054057E-2</v>
      </c>
      <c r="O25" s="18">
        <f>O24/J24</f>
        <v>0.17117117117117117</v>
      </c>
      <c r="P25" s="19">
        <f>P24/J24</f>
        <v>7.2072072072072071E-2</v>
      </c>
    </row>
    <row r="26" spans="1:16" x14ac:dyDescent="0.15">
      <c r="A26" s="4" t="s">
        <v>29</v>
      </c>
      <c r="B26" s="5">
        <v>55</v>
      </c>
      <c r="C26" s="5">
        <v>8</v>
      </c>
      <c r="D26" s="5">
        <v>25</v>
      </c>
      <c r="E26" s="5">
        <v>6</v>
      </c>
      <c r="F26" s="5">
        <v>1</v>
      </c>
      <c r="G26" s="5">
        <v>11</v>
      </c>
      <c r="H26" s="3">
        <f>B26-SUM(C26:G26)</f>
        <v>4</v>
      </c>
      <c r="J26" s="4">
        <v>55</v>
      </c>
      <c r="K26" s="5">
        <v>10</v>
      </c>
      <c r="L26" s="5">
        <v>22</v>
      </c>
      <c r="M26" s="5">
        <v>4</v>
      </c>
      <c r="N26" s="5">
        <v>2</v>
      </c>
      <c r="O26" s="5">
        <v>13</v>
      </c>
      <c r="P26" s="3">
        <f>J26-SUM(K26:O26)</f>
        <v>4</v>
      </c>
    </row>
    <row r="27" spans="1:16" s="20" customFormat="1" x14ac:dyDescent="0.15">
      <c r="A27" s="23" t="s">
        <v>4</v>
      </c>
      <c r="B27" s="24"/>
      <c r="C27" s="24">
        <f>C26/B26</f>
        <v>0.14545454545454545</v>
      </c>
      <c r="D27" s="24">
        <f>D26/B26</f>
        <v>0.45454545454545453</v>
      </c>
      <c r="E27" s="24">
        <f>E26/B26</f>
        <v>0.10909090909090909</v>
      </c>
      <c r="F27" s="24">
        <f>F26/B26</f>
        <v>1.8181818181818181E-2</v>
      </c>
      <c r="G27" s="24">
        <f>G26/B26</f>
        <v>0.2</v>
      </c>
      <c r="H27" s="25">
        <f>H26/B26</f>
        <v>7.2727272727272724E-2</v>
      </c>
      <c r="J27" s="23"/>
      <c r="K27" s="24">
        <f>K26/J26</f>
        <v>0.18181818181818182</v>
      </c>
      <c r="L27" s="24">
        <f>L26/J26</f>
        <v>0.4</v>
      </c>
      <c r="M27" s="24">
        <f>M26/J26</f>
        <v>7.2727272727272724E-2</v>
      </c>
      <c r="N27" s="24">
        <f>N26/J26</f>
        <v>3.6363636363636362E-2</v>
      </c>
      <c r="O27" s="24">
        <f>O26/J26</f>
        <v>0.23636363636363636</v>
      </c>
      <c r="P27" s="25">
        <f>P26/J26</f>
        <v>7.2727272727272724E-2</v>
      </c>
    </row>
    <row r="28" spans="1:16" x14ac:dyDescent="0.15">
      <c r="A28" s="1" t="s">
        <v>212</v>
      </c>
    </row>
    <row r="29" spans="1:16" x14ac:dyDescent="0.15">
      <c r="A29" s="9" t="s">
        <v>30</v>
      </c>
      <c r="B29" s="10">
        <v>411</v>
      </c>
      <c r="C29" s="10">
        <v>31</v>
      </c>
      <c r="D29" s="10">
        <v>203</v>
      </c>
      <c r="E29" s="10">
        <v>52</v>
      </c>
      <c r="F29" s="10">
        <v>11</v>
      </c>
      <c r="G29" s="10">
        <v>94</v>
      </c>
      <c r="H29" s="11">
        <f>B29-SUM(C29:G29)</f>
        <v>20</v>
      </c>
      <c r="J29" s="9">
        <v>411</v>
      </c>
      <c r="K29" s="10">
        <v>63</v>
      </c>
      <c r="L29" s="10">
        <v>184</v>
      </c>
      <c r="M29" s="10">
        <v>48</v>
      </c>
      <c r="N29" s="10">
        <v>10</v>
      </c>
      <c r="O29" s="10">
        <v>80</v>
      </c>
      <c r="P29" s="11">
        <f>J29-SUM(K29:O29)</f>
        <v>26</v>
      </c>
    </row>
    <row r="30" spans="1:16" s="20" customFormat="1" x14ac:dyDescent="0.15">
      <c r="A30" s="21" t="s">
        <v>31</v>
      </c>
      <c r="B30" s="18"/>
      <c r="C30" s="30">
        <f>C29/B29</f>
        <v>7.5425790754257913E-2</v>
      </c>
      <c r="D30" s="30">
        <f>D29/B29</f>
        <v>0.49391727493917276</v>
      </c>
      <c r="E30" s="30">
        <f>E29/B29</f>
        <v>0.12652068126520682</v>
      </c>
      <c r="F30" s="30">
        <f>F29/B29</f>
        <v>2.6763990267639901E-2</v>
      </c>
      <c r="G30" s="30">
        <f>G29/B29</f>
        <v>0.22871046228710462</v>
      </c>
      <c r="H30" s="27">
        <f>H29/B29</f>
        <v>4.8661800486618008E-2</v>
      </c>
      <c r="J30" s="21"/>
      <c r="K30" s="30">
        <f>K29/J29</f>
        <v>0.15328467153284672</v>
      </c>
      <c r="L30" s="30">
        <f>L29/J29</f>
        <v>0.44768856447688565</v>
      </c>
      <c r="M30" s="30">
        <f>M29/J29</f>
        <v>0.11678832116788321</v>
      </c>
      <c r="N30" s="30">
        <f>N29/J29</f>
        <v>2.4330900243309004E-2</v>
      </c>
      <c r="O30" s="30">
        <f>O29/J29</f>
        <v>0.19464720194647203</v>
      </c>
      <c r="P30" s="27">
        <f>P29/J29</f>
        <v>6.3260340632603412E-2</v>
      </c>
    </row>
    <row r="31" spans="1:16" x14ac:dyDescent="0.15">
      <c r="A31" s="4" t="s">
        <v>32</v>
      </c>
      <c r="B31" s="5">
        <v>196</v>
      </c>
      <c r="C31" s="5">
        <v>28</v>
      </c>
      <c r="D31" s="5">
        <v>99</v>
      </c>
      <c r="E31" s="5">
        <v>26</v>
      </c>
      <c r="F31" s="5">
        <v>4</v>
      </c>
      <c r="G31" s="5">
        <v>28</v>
      </c>
      <c r="H31" s="3">
        <f>B31-SUM(C31:G31)</f>
        <v>11</v>
      </c>
      <c r="J31" s="4">
        <v>196</v>
      </c>
      <c r="K31" s="5">
        <v>32</v>
      </c>
      <c r="L31" s="5">
        <v>98</v>
      </c>
      <c r="M31" s="5">
        <v>24</v>
      </c>
      <c r="N31" s="5">
        <v>5</v>
      </c>
      <c r="O31" s="5">
        <v>27</v>
      </c>
      <c r="P31" s="3">
        <f>J31-SUM(K31:O31)</f>
        <v>10</v>
      </c>
    </row>
    <row r="32" spans="1:16" s="20" customFormat="1" x14ac:dyDescent="0.15">
      <c r="A32" s="21" t="s">
        <v>33</v>
      </c>
      <c r="B32" s="18"/>
      <c r="C32" s="18">
        <f>C31/B31</f>
        <v>0.14285714285714285</v>
      </c>
      <c r="D32" s="18">
        <f>D31/B31</f>
        <v>0.50510204081632648</v>
      </c>
      <c r="E32" s="18">
        <f>E31/B31</f>
        <v>0.1326530612244898</v>
      </c>
      <c r="F32" s="18">
        <f>F31/B31</f>
        <v>2.0408163265306121E-2</v>
      </c>
      <c r="G32" s="18">
        <f>G31/B31</f>
        <v>0.14285714285714285</v>
      </c>
      <c r="H32" s="19">
        <f>H31/B31</f>
        <v>5.6122448979591837E-2</v>
      </c>
      <c r="J32" s="21"/>
      <c r="K32" s="18">
        <f>K31/J31</f>
        <v>0.16326530612244897</v>
      </c>
      <c r="L32" s="18">
        <f>L31/J31</f>
        <v>0.5</v>
      </c>
      <c r="M32" s="18">
        <f>M31/J31</f>
        <v>0.12244897959183673</v>
      </c>
      <c r="N32" s="18">
        <f>N31/J31</f>
        <v>2.5510204081632654E-2</v>
      </c>
      <c r="O32" s="18">
        <f>O31/J31</f>
        <v>0.13775510204081631</v>
      </c>
      <c r="P32" s="19">
        <f>P31/J31</f>
        <v>5.1020408163265307E-2</v>
      </c>
    </row>
    <row r="33" spans="1:16" x14ac:dyDescent="0.15">
      <c r="A33" s="4" t="s">
        <v>34</v>
      </c>
      <c r="B33" s="5">
        <v>556</v>
      </c>
      <c r="C33" s="5">
        <v>38</v>
      </c>
      <c r="D33" s="5">
        <v>268</v>
      </c>
      <c r="E33" s="5">
        <v>74</v>
      </c>
      <c r="F33" s="5">
        <v>16</v>
      </c>
      <c r="G33" s="5">
        <v>128</v>
      </c>
      <c r="H33" s="3">
        <f>B33-SUM(C33:G33)</f>
        <v>32</v>
      </c>
      <c r="J33" s="4">
        <v>556</v>
      </c>
      <c r="K33" s="5">
        <v>70</v>
      </c>
      <c r="L33" s="5">
        <v>278</v>
      </c>
      <c r="M33" s="5">
        <v>63</v>
      </c>
      <c r="N33" s="5">
        <v>12</v>
      </c>
      <c r="O33" s="5">
        <v>105</v>
      </c>
      <c r="P33" s="3">
        <f>J33-SUM(K33:O33)</f>
        <v>28</v>
      </c>
    </row>
    <row r="34" spans="1:16" s="20" customFormat="1" x14ac:dyDescent="0.15">
      <c r="A34" s="23" t="s">
        <v>35</v>
      </c>
      <c r="B34" s="24"/>
      <c r="C34" s="24">
        <f>C33/B33</f>
        <v>6.83453237410072E-2</v>
      </c>
      <c r="D34" s="24">
        <f>D33/B33</f>
        <v>0.48201438848920863</v>
      </c>
      <c r="E34" s="24">
        <f>E33/B33</f>
        <v>0.13309352517985612</v>
      </c>
      <c r="F34" s="24">
        <f>F33/B33</f>
        <v>2.8776978417266189E-2</v>
      </c>
      <c r="G34" s="24">
        <f>G33/B33</f>
        <v>0.23021582733812951</v>
      </c>
      <c r="H34" s="25">
        <f>H33/B33</f>
        <v>5.7553956834532377E-2</v>
      </c>
      <c r="J34" s="23"/>
      <c r="K34" s="24">
        <f>K33/J33</f>
        <v>0.12589928057553956</v>
      </c>
      <c r="L34" s="24">
        <f>L33/J33</f>
        <v>0.5</v>
      </c>
      <c r="M34" s="24">
        <f>M33/J33</f>
        <v>0.11330935251798561</v>
      </c>
      <c r="N34" s="24">
        <f>N33/J33</f>
        <v>2.1582733812949641E-2</v>
      </c>
      <c r="O34" s="24">
        <f>O33/J33</f>
        <v>0.18884892086330934</v>
      </c>
      <c r="P34" s="25">
        <f>P33/J33</f>
        <v>5.0359712230215826E-2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152</v>
      </c>
      <c r="J2" s="1" t="s">
        <v>355</v>
      </c>
    </row>
    <row r="3" spans="1:16" x14ac:dyDescent="0.15">
      <c r="J3" s="1" t="s">
        <v>354</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112</v>
      </c>
      <c r="D6" s="5">
        <v>589</v>
      </c>
      <c r="E6" s="5">
        <v>275</v>
      </c>
      <c r="F6" s="5">
        <v>58</v>
      </c>
      <c r="G6" s="5">
        <v>81</v>
      </c>
      <c r="H6" s="3">
        <f>B6-SUM(C6:G6)</f>
        <v>55</v>
      </c>
      <c r="J6" s="4">
        <v>1170</v>
      </c>
      <c r="K6" s="5">
        <v>144</v>
      </c>
      <c r="L6" s="5">
        <v>558</v>
      </c>
      <c r="M6" s="5">
        <v>179</v>
      </c>
      <c r="N6" s="5">
        <v>29</v>
      </c>
      <c r="O6" s="5">
        <v>201</v>
      </c>
      <c r="P6" s="3">
        <f>J6-SUM(K6:O6)</f>
        <v>59</v>
      </c>
    </row>
    <row r="7" spans="1:16" s="20" customFormat="1" x14ac:dyDescent="0.15">
      <c r="A7" s="21" t="s">
        <v>4</v>
      </c>
      <c r="B7" s="18"/>
      <c r="C7" s="18">
        <f>C6/B6</f>
        <v>9.5726495726495733E-2</v>
      </c>
      <c r="D7" s="18">
        <f>D6/B6</f>
        <v>0.50341880341880341</v>
      </c>
      <c r="E7" s="18">
        <f>E6/B6</f>
        <v>0.23504273504273504</v>
      </c>
      <c r="F7" s="18">
        <f>F6/B6</f>
        <v>4.957264957264957E-2</v>
      </c>
      <c r="G7" s="18">
        <f>G6/B6</f>
        <v>6.9230769230769235E-2</v>
      </c>
      <c r="H7" s="19">
        <f>H6/B6</f>
        <v>4.7008547008547008E-2</v>
      </c>
      <c r="J7" s="21"/>
      <c r="K7" s="18">
        <f>K6/J6</f>
        <v>0.12307692307692308</v>
      </c>
      <c r="L7" s="18">
        <f>L6/J6</f>
        <v>0.47692307692307695</v>
      </c>
      <c r="M7" s="18">
        <f>M6/J6</f>
        <v>0.152991452991453</v>
      </c>
      <c r="N7" s="18">
        <f>N6/J6</f>
        <v>2.4786324786324785E-2</v>
      </c>
      <c r="O7" s="18">
        <f>O6/J6</f>
        <v>0.1717948717948718</v>
      </c>
      <c r="P7" s="19">
        <f>P6/J6</f>
        <v>5.0427350427350429E-2</v>
      </c>
    </row>
    <row r="8" spans="1:16" x14ac:dyDescent="0.15">
      <c r="A8" s="4" t="s">
        <v>20</v>
      </c>
      <c r="B8" s="5">
        <v>200</v>
      </c>
      <c r="C8" s="5">
        <v>18</v>
      </c>
      <c r="D8" s="5">
        <v>107</v>
      </c>
      <c r="E8" s="5">
        <v>41</v>
      </c>
      <c r="F8" s="5">
        <v>15</v>
      </c>
      <c r="G8" s="5">
        <v>10</v>
      </c>
      <c r="H8" s="3">
        <f>B8-SUM(C8:G8)</f>
        <v>9</v>
      </c>
      <c r="J8" s="4">
        <v>200</v>
      </c>
      <c r="K8" s="5">
        <v>19</v>
      </c>
      <c r="L8" s="5">
        <v>95</v>
      </c>
      <c r="M8" s="5">
        <v>29</v>
      </c>
      <c r="N8" s="5">
        <v>4</v>
      </c>
      <c r="O8" s="5">
        <v>45</v>
      </c>
      <c r="P8" s="3">
        <f>J8-SUM(K8:O8)</f>
        <v>8</v>
      </c>
    </row>
    <row r="9" spans="1:16" s="20" customFormat="1" x14ac:dyDescent="0.15">
      <c r="A9" s="21" t="s">
        <v>4</v>
      </c>
      <c r="B9" s="18"/>
      <c r="C9" s="18">
        <f>C8/B8</f>
        <v>0.09</v>
      </c>
      <c r="D9" s="18">
        <f>D8/B8</f>
        <v>0.53500000000000003</v>
      </c>
      <c r="E9" s="18">
        <f>E8/B8</f>
        <v>0.20499999999999999</v>
      </c>
      <c r="F9" s="18">
        <f>F8/B8</f>
        <v>7.4999999999999997E-2</v>
      </c>
      <c r="G9" s="18">
        <f>G8/B8</f>
        <v>0.05</v>
      </c>
      <c r="H9" s="19">
        <f>H8/B8</f>
        <v>4.4999999999999998E-2</v>
      </c>
      <c r="J9" s="21"/>
      <c r="K9" s="18">
        <f>K8/J8</f>
        <v>9.5000000000000001E-2</v>
      </c>
      <c r="L9" s="18">
        <f>L8/J8</f>
        <v>0.47499999999999998</v>
      </c>
      <c r="M9" s="18">
        <f>M8/J8</f>
        <v>0.14499999999999999</v>
      </c>
      <c r="N9" s="18">
        <f>N8/J8</f>
        <v>0.02</v>
      </c>
      <c r="O9" s="18">
        <f>O8/J8</f>
        <v>0.22500000000000001</v>
      </c>
      <c r="P9" s="19">
        <f>P8/J8</f>
        <v>0.04</v>
      </c>
    </row>
    <row r="10" spans="1:16" x14ac:dyDescent="0.15">
      <c r="A10" s="4" t="s">
        <v>21</v>
      </c>
      <c r="B10" s="5">
        <v>208</v>
      </c>
      <c r="C10" s="5">
        <v>24</v>
      </c>
      <c r="D10" s="5">
        <v>108</v>
      </c>
      <c r="E10" s="5">
        <v>45</v>
      </c>
      <c r="F10" s="5">
        <v>6</v>
      </c>
      <c r="G10" s="5">
        <v>16</v>
      </c>
      <c r="H10" s="3">
        <f>B10-SUM(C10:G10)</f>
        <v>9</v>
      </c>
      <c r="J10" s="4">
        <v>208</v>
      </c>
      <c r="K10" s="5">
        <v>26</v>
      </c>
      <c r="L10" s="5">
        <v>101</v>
      </c>
      <c r="M10" s="5">
        <v>29</v>
      </c>
      <c r="N10" s="5">
        <v>3</v>
      </c>
      <c r="O10" s="5">
        <v>40</v>
      </c>
      <c r="P10" s="3">
        <f>J10-SUM(K10:O10)</f>
        <v>9</v>
      </c>
    </row>
    <row r="11" spans="1:16" s="20" customFormat="1" x14ac:dyDescent="0.15">
      <c r="A11" s="21" t="s">
        <v>4</v>
      </c>
      <c r="B11" s="18"/>
      <c r="C11" s="18">
        <f>C10/B10</f>
        <v>0.11538461538461539</v>
      </c>
      <c r="D11" s="18">
        <f>D10/B10</f>
        <v>0.51923076923076927</v>
      </c>
      <c r="E11" s="18">
        <f>E10/B10</f>
        <v>0.21634615384615385</v>
      </c>
      <c r="F11" s="18">
        <f>F10/B10</f>
        <v>2.8846153846153848E-2</v>
      </c>
      <c r="G11" s="18">
        <f>G10/B10</f>
        <v>7.6923076923076927E-2</v>
      </c>
      <c r="H11" s="19">
        <f>H10/B10</f>
        <v>4.3269230769230768E-2</v>
      </c>
      <c r="J11" s="21"/>
      <c r="K11" s="18">
        <f>K10/J10</f>
        <v>0.125</v>
      </c>
      <c r="L11" s="18">
        <f>L10/J10</f>
        <v>0.48557692307692307</v>
      </c>
      <c r="M11" s="18">
        <f>M10/J10</f>
        <v>0.13942307692307693</v>
      </c>
      <c r="N11" s="18">
        <f>N10/J10</f>
        <v>1.4423076923076924E-2</v>
      </c>
      <c r="O11" s="18">
        <f>O10/J10</f>
        <v>0.19230769230769232</v>
      </c>
      <c r="P11" s="19">
        <f>P10/J10</f>
        <v>4.3269230769230768E-2</v>
      </c>
    </row>
    <row r="12" spans="1:16" x14ac:dyDescent="0.15">
      <c r="A12" s="4" t="s">
        <v>22</v>
      </c>
      <c r="B12" s="5">
        <v>44</v>
      </c>
      <c r="C12" s="5">
        <v>3</v>
      </c>
      <c r="D12" s="5">
        <v>18</v>
      </c>
      <c r="E12" s="5">
        <v>16</v>
      </c>
      <c r="F12" s="5">
        <v>3</v>
      </c>
      <c r="G12" s="5">
        <v>2</v>
      </c>
      <c r="H12" s="3">
        <f>B12-SUM(C12:G12)</f>
        <v>2</v>
      </c>
      <c r="J12" s="4">
        <v>44</v>
      </c>
      <c r="K12" s="5">
        <v>3</v>
      </c>
      <c r="L12" s="5">
        <v>22</v>
      </c>
      <c r="M12" s="5">
        <v>10</v>
      </c>
      <c r="N12" s="5">
        <v>3</v>
      </c>
      <c r="O12" s="5">
        <v>5</v>
      </c>
      <c r="P12" s="3">
        <f>J12-SUM(K12:O12)</f>
        <v>1</v>
      </c>
    </row>
    <row r="13" spans="1:16" s="20" customFormat="1" x14ac:dyDescent="0.15">
      <c r="A13" s="21" t="s">
        <v>4</v>
      </c>
      <c r="B13" s="18"/>
      <c r="C13" s="18">
        <f>C12/B12</f>
        <v>6.8181818181818177E-2</v>
      </c>
      <c r="D13" s="18">
        <f>D12/B12</f>
        <v>0.40909090909090912</v>
      </c>
      <c r="E13" s="18">
        <f>E12/B12</f>
        <v>0.36363636363636365</v>
      </c>
      <c r="F13" s="18">
        <f>F12/B12</f>
        <v>6.8181818181818177E-2</v>
      </c>
      <c r="G13" s="18">
        <f>G12/B12</f>
        <v>4.5454545454545456E-2</v>
      </c>
      <c r="H13" s="19">
        <f>H12/B12</f>
        <v>4.5454545454545456E-2</v>
      </c>
      <c r="J13" s="21"/>
      <c r="K13" s="18">
        <f>K12/J12</f>
        <v>6.8181818181818177E-2</v>
      </c>
      <c r="L13" s="18">
        <f>L12/J12</f>
        <v>0.5</v>
      </c>
      <c r="M13" s="18">
        <f>M12/J12</f>
        <v>0.22727272727272727</v>
      </c>
      <c r="N13" s="18">
        <f>N12/J12</f>
        <v>6.8181818181818177E-2</v>
      </c>
      <c r="O13" s="18">
        <f>O12/J12</f>
        <v>0.11363636363636363</v>
      </c>
      <c r="P13" s="19">
        <f>P12/J12</f>
        <v>2.2727272727272728E-2</v>
      </c>
    </row>
    <row r="14" spans="1:16" x14ac:dyDescent="0.15">
      <c r="A14" s="4" t="s">
        <v>23</v>
      </c>
      <c r="B14" s="5">
        <v>172</v>
      </c>
      <c r="C14" s="5">
        <v>20</v>
      </c>
      <c r="D14" s="5">
        <v>84</v>
      </c>
      <c r="E14" s="5">
        <v>42</v>
      </c>
      <c r="F14" s="5">
        <v>11</v>
      </c>
      <c r="G14" s="5">
        <v>9</v>
      </c>
      <c r="H14" s="3">
        <f>B14-SUM(C14:G14)</f>
        <v>6</v>
      </c>
      <c r="J14" s="4">
        <v>172</v>
      </c>
      <c r="K14" s="5">
        <v>23</v>
      </c>
      <c r="L14" s="5">
        <v>78</v>
      </c>
      <c r="M14" s="5">
        <v>36</v>
      </c>
      <c r="N14" s="5">
        <v>2</v>
      </c>
      <c r="O14" s="5">
        <v>23</v>
      </c>
      <c r="P14" s="3">
        <f>J14-SUM(K14:O14)</f>
        <v>10</v>
      </c>
    </row>
    <row r="15" spans="1:16" s="20" customFormat="1" x14ac:dyDescent="0.15">
      <c r="A15" s="21" t="s">
        <v>4</v>
      </c>
      <c r="B15" s="18"/>
      <c r="C15" s="18">
        <f>C14/B14</f>
        <v>0.11627906976744186</v>
      </c>
      <c r="D15" s="18">
        <f>D14/B14</f>
        <v>0.48837209302325579</v>
      </c>
      <c r="E15" s="18">
        <f>E14/B14</f>
        <v>0.2441860465116279</v>
      </c>
      <c r="F15" s="18">
        <f>F14/B14</f>
        <v>6.3953488372093026E-2</v>
      </c>
      <c r="G15" s="18">
        <f>G14/B14</f>
        <v>5.232558139534884E-2</v>
      </c>
      <c r="H15" s="19">
        <f>H14/B14</f>
        <v>3.4883720930232558E-2</v>
      </c>
      <c r="J15" s="21"/>
      <c r="K15" s="18">
        <f>K14/J14</f>
        <v>0.13372093023255813</v>
      </c>
      <c r="L15" s="18">
        <f>L14/J14</f>
        <v>0.45348837209302323</v>
      </c>
      <c r="M15" s="18">
        <f>M14/J14</f>
        <v>0.20930232558139536</v>
      </c>
      <c r="N15" s="18">
        <f>N14/J14</f>
        <v>1.1627906976744186E-2</v>
      </c>
      <c r="O15" s="18">
        <f>O14/J14</f>
        <v>0.13372093023255813</v>
      </c>
      <c r="P15" s="19">
        <f>P14/J14</f>
        <v>5.8139534883720929E-2</v>
      </c>
    </row>
    <row r="16" spans="1:16" x14ac:dyDescent="0.15">
      <c r="A16" s="4" t="s">
        <v>24</v>
      </c>
      <c r="B16" s="5">
        <v>42</v>
      </c>
      <c r="C16" s="5">
        <v>4</v>
      </c>
      <c r="D16" s="5">
        <v>22</v>
      </c>
      <c r="E16" s="5">
        <v>6</v>
      </c>
      <c r="F16" s="5">
        <v>2</v>
      </c>
      <c r="G16" s="5">
        <v>3</v>
      </c>
      <c r="H16" s="3">
        <f>B16-SUM(C16:G16)</f>
        <v>5</v>
      </c>
      <c r="J16" s="4">
        <v>42</v>
      </c>
      <c r="K16" s="5">
        <v>4</v>
      </c>
      <c r="L16" s="5">
        <v>22</v>
      </c>
      <c r="M16" s="5">
        <v>8</v>
      </c>
      <c r="N16" s="36" t="s">
        <v>369</v>
      </c>
      <c r="O16" s="5">
        <v>4</v>
      </c>
      <c r="P16" s="3">
        <f>J16-SUM(K16:O16)</f>
        <v>4</v>
      </c>
    </row>
    <row r="17" spans="1:16" s="20" customFormat="1" x14ac:dyDescent="0.15">
      <c r="A17" s="21" t="s">
        <v>4</v>
      </c>
      <c r="B17" s="18"/>
      <c r="C17" s="18">
        <f>C16/B16</f>
        <v>9.5238095238095233E-2</v>
      </c>
      <c r="D17" s="18">
        <f>D16/B16</f>
        <v>0.52380952380952384</v>
      </c>
      <c r="E17" s="18">
        <f>E16/B16</f>
        <v>0.14285714285714285</v>
      </c>
      <c r="F17" s="18">
        <f>F16/B16</f>
        <v>4.7619047619047616E-2</v>
      </c>
      <c r="G17" s="18">
        <f>G16/B16</f>
        <v>7.1428571428571425E-2</v>
      </c>
      <c r="H17" s="19">
        <f>H16/B16</f>
        <v>0.11904761904761904</v>
      </c>
      <c r="J17" s="21"/>
      <c r="K17" s="18">
        <f>K16/J16</f>
        <v>9.5238095238095233E-2</v>
      </c>
      <c r="L17" s="18">
        <f>L16/J16</f>
        <v>0.52380952380952384</v>
      </c>
      <c r="M17" s="18">
        <f>M16/J16</f>
        <v>0.19047619047619047</v>
      </c>
      <c r="N17" s="37" t="s">
        <v>369</v>
      </c>
      <c r="O17" s="18">
        <f>O16/J16</f>
        <v>9.5238095238095233E-2</v>
      </c>
      <c r="P17" s="19">
        <f>P16/J16</f>
        <v>9.5238095238095233E-2</v>
      </c>
    </row>
    <row r="18" spans="1:16" x14ac:dyDescent="0.15">
      <c r="A18" s="4" t="s">
        <v>25</v>
      </c>
      <c r="B18" s="5">
        <v>147</v>
      </c>
      <c r="C18" s="5">
        <v>15</v>
      </c>
      <c r="D18" s="5">
        <v>63</v>
      </c>
      <c r="E18" s="5">
        <v>48</v>
      </c>
      <c r="F18" s="5">
        <v>5</v>
      </c>
      <c r="G18" s="5">
        <v>11</v>
      </c>
      <c r="H18" s="3">
        <f>B18-SUM(C18:G18)</f>
        <v>5</v>
      </c>
      <c r="J18" s="4">
        <v>147</v>
      </c>
      <c r="K18" s="5">
        <v>16</v>
      </c>
      <c r="L18" s="5">
        <v>67</v>
      </c>
      <c r="M18" s="5">
        <v>25</v>
      </c>
      <c r="N18" s="5">
        <v>2</v>
      </c>
      <c r="O18" s="5">
        <v>31</v>
      </c>
      <c r="P18" s="3">
        <f>J18-SUM(K18:O18)</f>
        <v>6</v>
      </c>
    </row>
    <row r="19" spans="1:16" s="20" customFormat="1" x14ac:dyDescent="0.15">
      <c r="A19" s="21" t="s">
        <v>4</v>
      </c>
      <c r="B19" s="18"/>
      <c r="C19" s="18">
        <f>C18/B18</f>
        <v>0.10204081632653061</v>
      </c>
      <c r="D19" s="18">
        <f>D18/B18</f>
        <v>0.42857142857142855</v>
      </c>
      <c r="E19" s="18">
        <f>E18/B18</f>
        <v>0.32653061224489793</v>
      </c>
      <c r="F19" s="18">
        <f>F18/B18</f>
        <v>3.4013605442176874E-2</v>
      </c>
      <c r="G19" s="18">
        <f>G18/B18</f>
        <v>7.4829931972789115E-2</v>
      </c>
      <c r="H19" s="19">
        <f>H18/B18</f>
        <v>3.4013605442176874E-2</v>
      </c>
      <c r="J19" s="21"/>
      <c r="K19" s="18">
        <f>K18/J18</f>
        <v>0.10884353741496598</v>
      </c>
      <c r="L19" s="18">
        <f>L18/J18</f>
        <v>0.45578231292517007</v>
      </c>
      <c r="M19" s="18">
        <f>M18/J18</f>
        <v>0.17006802721088435</v>
      </c>
      <c r="N19" s="18">
        <f>N18/J18</f>
        <v>1.3605442176870748E-2</v>
      </c>
      <c r="O19" s="18">
        <f>O18/J18</f>
        <v>0.21088435374149661</v>
      </c>
      <c r="P19" s="19">
        <f>P18/J18</f>
        <v>4.0816326530612242E-2</v>
      </c>
    </row>
    <row r="20" spans="1:16" x14ac:dyDescent="0.15">
      <c r="A20" s="4" t="s">
        <v>26</v>
      </c>
      <c r="B20" s="5">
        <v>103</v>
      </c>
      <c r="C20" s="5">
        <v>11</v>
      </c>
      <c r="D20" s="5">
        <v>51</v>
      </c>
      <c r="E20" s="5">
        <v>29</v>
      </c>
      <c r="F20" s="5">
        <v>3</v>
      </c>
      <c r="G20" s="5">
        <v>7</v>
      </c>
      <c r="H20" s="3">
        <f>B20-SUM(C20:G20)</f>
        <v>2</v>
      </c>
      <c r="J20" s="4">
        <v>103</v>
      </c>
      <c r="K20" s="5">
        <v>18</v>
      </c>
      <c r="L20" s="5">
        <v>54</v>
      </c>
      <c r="M20" s="5">
        <v>16</v>
      </c>
      <c r="N20" s="5">
        <v>4</v>
      </c>
      <c r="O20" s="5">
        <v>8</v>
      </c>
      <c r="P20" s="3">
        <f>J20-SUM(K20:O20)</f>
        <v>3</v>
      </c>
    </row>
    <row r="21" spans="1:16" s="20" customFormat="1" x14ac:dyDescent="0.15">
      <c r="A21" s="21" t="s">
        <v>4</v>
      </c>
      <c r="B21" s="18"/>
      <c r="C21" s="18">
        <f>C20/B20</f>
        <v>0.10679611650485436</v>
      </c>
      <c r="D21" s="18">
        <f>D20/B20</f>
        <v>0.49514563106796117</v>
      </c>
      <c r="E21" s="18">
        <f>E20/B20</f>
        <v>0.28155339805825241</v>
      </c>
      <c r="F21" s="18">
        <f>F20/B20</f>
        <v>2.9126213592233011E-2</v>
      </c>
      <c r="G21" s="18">
        <f>G20/B20</f>
        <v>6.7961165048543687E-2</v>
      </c>
      <c r="H21" s="19">
        <f>H20/B20</f>
        <v>1.9417475728155338E-2</v>
      </c>
      <c r="J21" s="21"/>
      <c r="K21" s="18">
        <f>K20/J20</f>
        <v>0.17475728155339806</v>
      </c>
      <c r="L21" s="18">
        <f>L20/J20</f>
        <v>0.52427184466019416</v>
      </c>
      <c r="M21" s="18">
        <f>M20/J20</f>
        <v>0.1553398058252427</v>
      </c>
      <c r="N21" s="18">
        <f>N20/J20</f>
        <v>3.8834951456310676E-2</v>
      </c>
      <c r="O21" s="18">
        <f>O20/J20</f>
        <v>7.7669902912621352E-2</v>
      </c>
      <c r="P21" s="19">
        <f>P20/J20</f>
        <v>2.9126213592233011E-2</v>
      </c>
    </row>
    <row r="22" spans="1:16" x14ac:dyDescent="0.15">
      <c r="A22" s="4" t="s">
        <v>27</v>
      </c>
      <c r="B22" s="5">
        <v>74</v>
      </c>
      <c r="C22" s="5">
        <v>6</v>
      </c>
      <c r="D22" s="5">
        <v>41</v>
      </c>
      <c r="E22" s="5">
        <v>8</v>
      </c>
      <c r="F22" s="5">
        <v>6</v>
      </c>
      <c r="G22" s="5">
        <v>9</v>
      </c>
      <c r="H22" s="3">
        <f>B22-SUM(C22:G22)</f>
        <v>4</v>
      </c>
      <c r="J22" s="4">
        <v>74</v>
      </c>
      <c r="K22" s="5">
        <v>12</v>
      </c>
      <c r="L22" s="5">
        <v>34</v>
      </c>
      <c r="M22" s="5">
        <v>7</v>
      </c>
      <c r="N22" s="5">
        <v>5</v>
      </c>
      <c r="O22" s="5">
        <v>12</v>
      </c>
      <c r="P22" s="3">
        <f>J22-SUM(K22:O22)</f>
        <v>4</v>
      </c>
    </row>
    <row r="23" spans="1:16" s="20" customFormat="1" x14ac:dyDescent="0.15">
      <c r="A23" s="21" t="s">
        <v>4</v>
      </c>
      <c r="B23" s="18"/>
      <c r="C23" s="18">
        <f>C22/B22</f>
        <v>8.1081081081081086E-2</v>
      </c>
      <c r="D23" s="18">
        <f>D22/B22</f>
        <v>0.55405405405405406</v>
      </c>
      <c r="E23" s="18">
        <f>E22/B22</f>
        <v>0.10810810810810811</v>
      </c>
      <c r="F23" s="18">
        <f>F22/B22</f>
        <v>8.1081081081081086E-2</v>
      </c>
      <c r="G23" s="18">
        <f>G22/B22</f>
        <v>0.12162162162162163</v>
      </c>
      <c r="H23" s="19">
        <f>H22/B22</f>
        <v>5.4054054054054057E-2</v>
      </c>
      <c r="J23" s="21"/>
      <c r="K23" s="18">
        <f>K22/J22</f>
        <v>0.16216216216216217</v>
      </c>
      <c r="L23" s="18">
        <f>L22/J22</f>
        <v>0.45945945945945948</v>
      </c>
      <c r="M23" s="18">
        <f>M22/J22</f>
        <v>9.45945945945946E-2</v>
      </c>
      <c r="N23" s="18">
        <f>N22/J22</f>
        <v>6.7567567567567571E-2</v>
      </c>
      <c r="O23" s="18">
        <f>O22/J22</f>
        <v>0.16216216216216217</v>
      </c>
      <c r="P23" s="19">
        <f>P22/J22</f>
        <v>5.4054054054054057E-2</v>
      </c>
    </row>
    <row r="24" spans="1:16" x14ac:dyDescent="0.15">
      <c r="A24" s="4" t="s">
        <v>28</v>
      </c>
      <c r="B24" s="5">
        <v>111</v>
      </c>
      <c r="C24" s="5">
        <v>7</v>
      </c>
      <c r="D24" s="5">
        <v>64</v>
      </c>
      <c r="E24" s="5">
        <v>23</v>
      </c>
      <c r="F24" s="5">
        <v>3</v>
      </c>
      <c r="G24" s="5">
        <v>9</v>
      </c>
      <c r="H24" s="3">
        <f>B24-SUM(C24:G24)</f>
        <v>5</v>
      </c>
      <c r="J24" s="4">
        <v>111</v>
      </c>
      <c r="K24" s="5">
        <v>15</v>
      </c>
      <c r="L24" s="5">
        <v>55</v>
      </c>
      <c r="M24" s="5">
        <v>12</v>
      </c>
      <c r="N24" s="5">
        <v>3</v>
      </c>
      <c r="O24" s="5">
        <v>20</v>
      </c>
      <c r="P24" s="3">
        <f>J24-SUM(K24:O24)</f>
        <v>6</v>
      </c>
    </row>
    <row r="25" spans="1:16" s="20" customFormat="1" x14ac:dyDescent="0.15">
      <c r="A25" s="21" t="s">
        <v>4</v>
      </c>
      <c r="B25" s="18"/>
      <c r="C25" s="18">
        <f>C24/B24</f>
        <v>6.3063063063063057E-2</v>
      </c>
      <c r="D25" s="18">
        <f>D24/B24</f>
        <v>0.57657657657657657</v>
      </c>
      <c r="E25" s="18">
        <f>E24/B24</f>
        <v>0.2072072072072072</v>
      </c>
      <c r="F25" s="18">
        <f>F24/B24</f>
        <v>2.7027027027027029E-2</v>
      </c>
      <c r="G25" s="18">
        <f>G24/B24</f>
        <v>8.1081081081081086E-2</v>
      </c>
      <c r="H25" s="19">
        <f>H24/B24</f>
        <v>4.5045045045045043E-2</v>
      </c>
      <c r="J25" s="21"/>
      <c r="K25" s="18">
        <f>K24/J24</f>
        <v>0.13513513513513514</v>
      </c>
      <c r="L25" s="18">
        <f>L24/J24</f>
        <v>0.49549549549549549</v>
      </c>
      <c r="M25" s="18">
        <f>M24/J24</f>
        <v>0.10810810810810811</v>
      </c>
      <c r="N25" s="18">
        <f>N24/J24</f>
        <v>2.7027027027027029E-2</v>
      </c>
      <c r="O25" s="18">
        <f>O24/J24</f>
        <v>0.18018018018018017</v>
      </c>
      <c r="P25" s="19">
        <f>P24/J24</f>
        <v>5.4054054054054057E-2</v>
      </c>
    </row>
    <row r="26" spans="1:16" x14ac:dyDescent="0.15">
      <c r="A26" s="4" t="s">
        <v>29</v>
      </c>
      <c r="B26" s="5">
        <v>55</v>
      </c>
      <c r="C26" s="5">
        <v>3</v>
      </c>
      <c r="D26" s="5">
        <v>26</v>
      </c>
      <c r="E26" s="5">
        <v>15</v>
      </c>
      <c r="F26" s="5">
        <v>3</v>
      </c>
      <c r="G26" s="5">
        <v>4</v>
      </c>
      <c r="H26" s="3">
        <f>B26-SUM(C26:G26)</f>
        <v>4</v>
      </c>
      <c r="J26" s="4">
        <v>55</v>
      </c>
      <c r="K26" s="5">
        <v>6</v>
      </c>
      <c r="L26" s="5">
        <v>25</v>
      </c>
      <c r="M26" s="5">
        <v>7</v>
      </c>
      <c r="N26" s="5">
        <v>2</v>
      </c>
      <c r="O26" s="5">
        <v>11</v>
      </c>
      <c r="P26" s="3">
        <f>J26-SUM(K26:O26)</f>
        <v>4</v>
      </c>
    </row>
    <row r="27" spans="1:16" s="20" customFormat="1" x14ac:dyDescent="0.15">
      <c r="A27" s="23" t="s">
        <v>4</v>
      </c>
      <c r="B27" s="24"/>
      <c r="C27" s="24">
        <f>C26/B26</f>
        <v>5.4545454545454543E-2</v>
      </c>
      <c r="D27" s="24">
        <f>D26/B26</f>
        <v>0.47272727272727272</v>
      </c>
      <c r="E27" s="24">
        <f>E26/B26</f>
        <v>0.27272727272727271</v>
      </c>
      <c r="F27" s="24">
        <f>F26/B26</f>
        <v>5.4545454545454543E-2</v>
      </c>
      <c r="G27" s="24">
        <f>G26/B26</f>
        <v>7.2727272727272724E-2</v>
      </c>
      <c r="H27" s="25">
        <f>H26/B26</f>
        <v>7.2727272727272724E-2</v>
      </c>
      <c r="J27" s="23"/>
      <c r="K27" s="24">
        <f>K26/J26</f>
        <v>0.10909090909090909</v>
      </c>
      <c r="L27" s="24">
        <f>L26/J26</f>
        <v>0.45454545454545453</v>
      </c>
      <c r="M27" s="24">
        <f>M26/J26</f>
        <v>0.12727272727272726</v>
      </c>
      <c r="N27" s="24">
        <f>N26/J26</f>
        <v>3.6363636363636362E-2</v>
      </c>
      <c r="O27" s="24">
        <f>O26/J26</f>
        <v>0.2</v>
      </c>
      <c r="P27" s="25">
        <f>P26/J26</f>
        <v>7.2727272727272724E-2</v>
      </c>
    </row>
    <row r="28" spans="1:16" x14ac:dyDescent="0.15">
      <c r="A28" s="1" t="s">
        <v>212</v>
      </c>
    </row>
    <row r="29" spans="1:16" x14ac:dyDescent="0.15">
      <c r="A29" s="9" t="s">
        <v>30</v>
      </c>
      <c r="B29" s="10">
        <v>411</v>
      </c>
      <c r="C29" s="10">
        <v>39</v>
      </c>
      <c r="D29" s="10">
        <v>194</v>
      </c>
      <c r="E29" s="10">
        <v>101</v>
      </c>
      <c r="F29" s="10">
        <v>28</v>
      </c>
      <c r="G29" s="10">
        <v>31</v>
      </c>
      <c r="H29" s="11">
        <f>B29-SUM(C29:G29)</f>
        <v>18</v>
      </c>
      <c r="J29" s="9">
        <v>411</v>
      </c>
      <c r="K29" s="10">
        <v>53</v>
      </c>
      <c r="L29" s="10">
        <v>172</v>
      </c>
      <c r="M29" s="10">
        <v>71</v>
      </c>
      <c r="N29" s="10">
        <v>15</v>
      </c>
      <c r="O29" s="10">
        <v>82</v>
      </c>
      <c r="P29" s="11">
        <f>J29-SUM(K29:O29)</f>
        <v>18</v>
      </c>
    </row>
    <row r="30" spans="1:16" s="20" customFormat="1" x14ac:dyDescent="0.15">
      <c r="A30" s="21" t="s">
        <v>31</v>
      </c>
      <c r="B30" s="18"/>
      <c r="C30" s="30">
        <f>C29/B29</f>
        <v>9.4890510948905105E-2</v>
      </c>
      <c r="D30" s="30">
        <f>D29/B29</f>
        <v>0.47201946472019463</v>
      </c>
      <c r="E30" s="30">
        <f>E29/B29</f>
        <v>0.24574209245742093</v>
      </c>
      <c r="F30" s="30">
        <f>F29/B29</f>
        <v>6.8126520681265207E-2</v>
      </c>
      <c r="G30" s="30">
        <f>G29/B29</f>
        <v>7.5425790754257913E-2</v>
      </c>
      <c r="H30" s="27">
        <f>H29/B29</f>
        <v>4.3795620437956206E-2</v>
      </c>
      <c r="J30" s="21"/>
      <c r="K30" s="30">
        <f>K29/J29</f>
        <v>0.12895377128953772</v>
      </c>
      <c r="L30" s="30">
        <f>L29/J29</f>
        <v>0.41849148418491483</v>
      </c>
      <c r="M30" s="30">
        <f>M29/J29</f>
        <v>0.17274939172749393</v>
      </c>
      <c r="N30" s="30">
        <f>N29/J29</f>
        <v>3.6496350364963501E-2</v>
      </c>
      <c r="O30" s="30">
        <f>O29/J29</f>
        <v>0.19951338199513383</v>
      </c>
      <c r="P30" s="27">
        <f>P29/J29</f>
        <v>4.3795620437956206E-2</v>
      </c>
    </row>
    <row r="31" spans="1:16" x14ac:dyDescent="0.15">
      <c r="A31" s="4" t="s">
        <v>32</v>
      </c>
      <c r="B31" s="5">
        <v>196</v>
      </c>
      <c r="C31" s="5">
        <v>17</v>
      </c>
      <c r="D31" s="5">
        <v>111</v>
      </c>
      <c r="E31" s="5">
        <v>43</v>
      </c>
      <c r="F31" s="5">
        <v>8</v>
      </c>
      <c r="G31" s="5">
        <v>9</v>
      </c>
      <c r="H31" s="3">
        <f>B31-SUM(C31:G31)</f>
        <v>8</v>
      </c>
      <c r="J31" s="4">
        <v>196</v>
      </c>
      <c r="K31" s="5">
        <v>31</v>
      </c>
      <c r="L31" s="5">
        <v>103</v>
      </c>
      <c r="M31" s="5">
        <v>31</v>
      </c>
      <c r="N31" s="5">
        <v>4</v>
      </c>
      <c r="O31" s="5">
        <v>19</v>
      </c>
      <c r="P31" s="3">
        <f>J31-SUM(K31:O31)</f>
        <v>8</v>
      </c>
    </row>
    <row r="32" spans="1:16" s="20" customFormat="1" x14ac:dyDescent="0.15">
      <c r="A32" s="21" t="s">
        <v>33</v>
      </c>
      <c r="B32" s="18"/>
      <c r="C32" s="18">
        <f>C31/B31</f>
        <v>8.673469387755102E-2</v>
      </c>
      <c r="D32" s="18">
        <f>D31/B31</f>
        <v>0.56632653061224492</v>
      </c>
      <c r="E32" s="18">
        <f>E31/B31</f>
        <v>0.21938775510204081</v>
      </c>
      <c r="F32" s="18">
        <f>F31/B31</f>
        <v>4.0816326530612242E-2</v>
      </c>
      <c r="G32" s="18">
        <f>G31/B31</f>
        <v>4.5918367346938778E-2</v>
      </c>
      <c r="H32" s="19">
        <f>H31/B31</f>
        <v>4.0816326530612242E-2</v>
      </c>
      <c r="J32" s="21"/>
      <c r="K32" s="18">
        <f>K31/J31</f>
        <v>0.15816326530612246</v>
      </c>
      <c r="L32" s="18">
        <f>L31/J31</f>
        <v>0.52551020408163263</v>
      </c>
      <c r="M32" s="18">
        <f>M31/J31</f>
        <v>0.15816326530612246</v>
      </c>
      <c r="N32" s="18">
        <f>N31/J31</f>
        <v>2.0408163265306121E-2</v>
      </c>
      <c r="O32" s="18">
        <f>O31/J31</f>
        <v>9.6938775510204078E-2</v>
      </c>
      <c r="P32" s="19">
        <f>P31/J31</f>
        <v>4.0816326530612242E-2</v>
      </c>
    </row>
    <row r="33" spans="1:16" x14ac:dyDescent="0.15">
      <c r="A33" s="4" t="s">
        <v>34</v>
      </c>
      <c r="B33" s="5">
        <v>556</v>
      </c>
      <c r="C33" s="5">
        <v>56</v>
      </c>
      <c r="D33" s="5">
        <v>283</v>
      </c>
      <c r="E33" s="5">
        <v>129</v>
      </c>
      <c r="F33" s="5">
        <v>22</v>
      </c>
      <c r="G33" s="5">
        <v>40</v>
      </c>
      <c r="H33" s="3">
        <f>B33-SUM(C33:G33)</f>
        <v>26</v>
      </c>
      <c r="J33" s="4">
        <v>556</v>
      </c>
      <c r="K33" s="5">
        <v>60</v>
      </c>
      <c r="L33" s="5">
        <v>282</v>
      </c>
      <c r="M33" s="5">
        <v>77</v>
      </c>
      <c r="N33" s="5">
        <v>9</v>
      </c>
      <c r="O33" s="5">
        <v>98</v>
      </c>
      <c r="P33" s="3">
        <f>J33-SUM(K33:O33)</f>
        <v>30</v>
      </c>
    </row>
    <row r="34" spans="1:16" s="20" customFormat="1" x14ac:dyDescent="0.15">
      <c r="A34" s="23" t="s">
        <v>35</v>
      </c>
      <c r="B34" s="24"/>
      <c r="C34" s="24">
        <f>C33/B33</f>
        <v>0.10071942446043165</v>
      </c>
      <c r="D34" s="24">
        <f>D33/B33</f>
        <v>0.50899280575539574</v>
      </c>
      <c r="E34" s="24">
        <f>E33/B33</f>
        <v>0.23201438848920863</v>
      </c>
      <c r="F34" s="24">
        <f>F33/B33</f>
        <v>3.9568345323741004E-2</v>
      </c>
      <c r="G34" s="24">
        <f>G33/B33</f>
        <v>7.1942446043165464E-2</v>
      </c>
      <c r="H34" s="25">
        <f>H33/B33</f>
        <v>4.6762589928057555E-2</v>
      </c>
      <c r="J34" s="23"/>
      <c r="K34" s="24">
        <f>K33/J33</f>
        <v>0.1079136690647482</v>
      </c>
      <c r="L34" s="24">
        <f>L33/J33</f>
        <v>0.5071942446043165</v>
      </c>
      <c r="M34" s="24">
        <f>M33/J33</f>
        <v>0.13848920863309352</v>
      </c>
      <c r="N34" s="24">
        <f>N33/J33</f>
        <v>1.618705035971223E-2</v>
      </c>
      <c r="O34" s="24">
        <f>O33/J33</f>
        <v>0.17625899280575538</v>
      </c>
      <c r="P34" s="25">
        <f>P33/J33</f>
        <v>5.3956834532374098E-2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153</v>
      </c>
      <c r="J2" s="1" t="s">
        <v>352</v>
      </c>
    </row>
    <row r="3" spans="1:16" x14ac:dyDescent="0.15">
      <c r="J3" s="1" t="s">
        <v>353</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76</v>
      </c>
      <c r="D6" s="5">
        <v>511</v>
      </c>
      <c r="E6" s="5">
        <v>259</v>
      </c>
      <c r="F6" s="5">
        <v>57</v>
      </c>
      <c r="G6" s="5">
        <v>210</v>
      </c>
      <c r="H6" s="3">
        <f>B6-SUM(C6:G6)</f>
        <v>57</v>
      </c>
      <c r="J6" s="4">
        <v>1170</v>
      </c>
      <c r="K6" s="5">
        <v>158</v>
      </c>
      <c r="L6" s="5">
        <v>603</v>
      </c>
      <c r="M6" s="5">
        <v>203</v>
      </c>
      <c r="N6" s="5">
        <v>36</v>
      </c>
      <c r="O6" s="5">
        <v>111</v>
      </c>
      <c r="P6" s="3">
        <f>J6-SUM(K6:O6)</f>
        <v>59</v>
      </c>
    </row>
    <row r="7" spans="1:16" s="20" customFormat="1" x14ac:dyDescent="0.15">
      <c r="A7" s="21" t="s">
        <v>4</v>
      </c>
      <c r="B7" s="18"/>
      <c r="C7" s="18">
        <f>C6/B6</f>
        <v>6.4957264957264962E-2</v>
      </c>
      <c r="D7" s="18">
        <f>D6/B6</f>
        <v>0.43675213675213675</v>
      </c>
      <c r="E7" s="18">
        <f>E6/B6</f>
        <v>0.22136752136752136</v>
      </c>
      <c r="F7" s="18">
        <f>F6/B6</f>
        <v>4.8717948717948718E-2</v>
      </c>
      <c r="G7" s="18">
        <f>G6/B6</f>
        <v>0.17948717948717949</v>
      </c>
      <c r="H7" s="19">
        <f>H6/B6</f>
        <v>4.8717948717948718E-2</v>
      </c>
      <c r="J7" s="21"/>
      <c r="K7" s="18">
        <f>K6/J6</f>
        <v>0.13504273504273503</v>
      </c>
      <c r="L7" s="18">
        <f>L6/J6</f>
        <v>0.51538461538461533</v>
      </c>
      <c r="M7" s="18">
        <f>M6/J6</f>
        <v>0.1735042735042735</v>
      </c>
      <c r="N7" s="18">
        <f>N6/J6</f>
        <v>3.0769230769230771E-2</v>
      </c>
      <c r="O7" s="18">
        <f>O6/J6</f>
        <v>9.4871794871794868E-2</v>
      </c>
      <c r="P7" s="19">
        <f>P6/J6</f>
        <v>5.0427350427350429E-2</v>
      </c>
    </row>
    <row r="8" spans="1:16" x14ac:dyDescent="0.15">
      <c r="A8" s="4" t="s">
        <v>20</v>
      </c>
      <c r="B8" s="5">
        <v>200</v>
      </c>
      <c r="C8" s="5">
        <v>10</v>
      </c>
      <c r="D8" s="5">
        <v>84</v>
      </c>
      <c r="E8" s="5">
        <v>50</v>
      </c>
      <c r="F8" s="5">
        <v>9</v>
      </c>
      <c r="G8" s="5">
        <v>38</v>
      </c>
      <c r="H8" s="3">
        <f>B8-SUM(C8:G8)</f>
        <v>9</v>
      </c>
      <c r="J8" s="4">
        <v>200</v>
      </c>
      <c r="K8" s="5">
        <v>23</v>
      </c>
      <c r="L8" s="5">
        <v>111</v>
      </c>
      <c r="M8" s="5">
        <v>29</v>
      </c>
      <c r="N8" s="5">
        <v>7</v>
      </c>
      <c r="O8" s="5">
        <v>20</v>
      </c>
      <c r="P8" s="3">
        <f>J8-SUM(K8:O8)</f>
        <v>10</v>
      </c>
    </row>
    <row r="9" spans="1:16" s="20" customFormat="1" x14ac:dyDescent="0.15">
      <c r="A9" s="21" t="s">
        <v>4</v>
      </c>
      <c r="B9" s="18"/>
      <c r="C9" s="18">
        <f>C8/B8</f>
        <v>0.05</v>
      </c>
      <c r="D9" s="18">
        <f>D8/B8</f>
        <v>0.42</v>
      </c>
      <c r="E9" s="18">
        <f>E8/B8</f>
        <v>0.25</v>
      </c>
      <c r="F9" s="18">
        <f>F8/B8</f>
        <v>4.4999999999999998E-2</v>
      </c>
      <c r="G9" s="18">
        <f>G8/B8</f>
        <v>0.19</v>
      </c>
      <c r="H9" s="19">
        <f>H8/B8</f>
        <v>4.4999999999999998E-2</v>
      </c>
      <c r="J9" s="21"/>
      <c r="K9" s="18">
        <f>K8/J8</f>
        <v>0.115</v>
      </c>
      <c r="L9" s="18">
        <f>L8/J8</f>
        <v>0.55500000000000005</v>
      </c>
      <c r="M9" s="18">
        <f>M8/J8</f>
        <v>0.14499999999999999</v>
      </c>
      <c r="N9" s="18">
        <f>N8/J8</f>
        <v>3.5000000000000003E-2</v>
      </c>
      <c r="O9" s="18">
        <f>O8/J8</f>
        <v>0.1</v>
      </c>
      <c r="P9" s="19">
        <f>P8/J8</f>
        <v>0.05</v>
      </c>
    </row>
    <row r="10" spans="1:16" x14ac:dyDescent="0.15">
      <c r="A10" s="4" t="s">
        <v>21</v>
      </c>
      <c r="B10" s="5">
        <v>208</v>
      </c>
      <c r="C10" s="5">
        <v>15</v>
      </c>
      <c r="D10" s="5">
        <v>90</v>
      </c>
      <c r="E10" s="5">
        <v>47</v>
      </c>
      <c r="F10" s="5">
        <v>7</v>
      </c>
      <c r="G10" s="5">
        <v>41</v>
      </c>
      <c r="H10" s="3">
        <f>B10-SUM(C10:G10)</f>
        <v>8</v>
      </c>
      <c r="J10" s="4">
        <v>208</v>
      </c>
      <c r="K10" s="5">
        <v>31</v>
      </c>
      <c r="L10" s="5">
        <v>103</v>
      </c>
      <c r="M10" s="5">
        <v>39</v>
      </c>
      <c r="N10" s="5">
        <v>6</v>
      </c>
      <c r="O10" s="5">
        <v>19</v>
      </c>
      <c r="P10" s="3">
        <f>J10-SUM(K10:O10)</f>
        <v>10</v>
      </c>
    </row>
    <row r="11" spans="1:16" s="20" customFormat="1" x14ac:dyDescent="0.15">
      <c r="A11" s="21" t="s">
        <v>4</v>
      </c>
      <c r="B11" s="18"/>
      <c r="C11" s="18">
        <f>C10/B10</f>
        <v>7.2115384615384609E-2</v>
      </c>
      <c r="D11" s="18">
        <f>D10/B10</f>
        <v>0.43269230769230771</v>
      </c>
      <c r="E11" s="18">
        <f>E10/B10</f>
        <v>0.22596153846153846</v>
      </c>
      <c r="F11" s="18">
        <f>F10/B10</f>
        <v>3.3653846153846152E-2</v>
      </c>
      <c r="G11" s="18">
        <f>G10/B10</f>
        <v>0.19711538461538461</v>
      </c>
      <c r="H11" s="19">
        <f>H10/B10</f>
        <v>3.8461538461538464E-2</v>
      </c>
      <c r="J11" s="21"/>
      <c r="K11" s="18">
        <f>K10/J10</f>
        <v>0.14903846153846154</v>
      </c>
      <c r="L11" s="18">
        <f>L10/J10</f>
        <v>0.49519230769230771</v>
      </c>
      <c r="M11" s="18">
        <f>M10/J10</f>
        <v>0.1875</v>
      </c>
      <c r="N11" s="18">
        <f>N10/J10</f>
        <v>2.8846153846153848E-2</v>
      </c>
      <c r="O11" s="18">
        <f>O10/J10</f>
        <v>9.1346153846153841E-2</v>
      </c>
      <c r="P11" s="19">
        <f>P10/J10</f>
        <v>4.807692307692308E-2</v>
      </c>
    </row>
    <row r="12" spans="1:16" x14ac:dyDescent="0.15">
      <c r="A12" s="4" t="s">
        <v>22</v>
      </c>
      <c r="B12" s="5">
        <v>44</v>
      </c>
      <c r="C12" s="5">
        <v>3</v>
      </c>
      <c r="D12" s="5">
        <v>17</v>
      </c>
      <c r="E12" s="5">
        <v>10</v>
      </c>
      <c r="F12" s="5">
        <v>5</v>
      </c>
      <c r="G12" s="5">
        <v>8</v>
      </c>
      <c r="H12" s="3">
        <f>B12-SUM(C12:G12)</f>
        <v>1</v>
      </c>
      <c r="J12" s="4">
        <v>44</v>
      </c>
      <c r="K12" s="5">
        <v>5</v>
      </c>
      <c r="L12" s="5">
        <v>25</v>
      </c>
      <c r="M12" s="5">
        <v>8</v>
      </c>
      <c r="N12" s="5">
        <v>2</v>
      </c>
      <c r="O12" s="5">
        <v>3</v>
      </c>
      <c r="P12" s="3">
        <f>J12-SUM(K12:O12)</f>
        <v>1</v>
      </c>
    </row>
    <row r="13" spans="1:16" s="20" customFormat="1" x14ac:dyDescent="0.15">
      <c r="A13" s="21" t="s">
        <v>4</v>
      </c>
      <c r="B13" s="18"/>
      <c r="C13" s="18">
        <f>C12/B12</f>
        <v>6.8181818181818177E-2</v>
      </c>
      <c r="D13" s="18">
        <f>D12/B12</f>
        <v>0.38636363636363635</v>
      </c>
      <c r="E13" s="18">
        <f>E12/B12</f>
        <v>0.22727272727272727</v>
      </c>
      <c r="F13" s="18">
        <f>F12/B12</f>
        <v>0.11363636363636363</v>
      </c>
      <c r="G13" s="18">
        <f>G12/B12</f>
        <v>0.18181818181818182</v>
      </c>
      <c r="H13" s="19">
        <f>H12/B12</f>
        <v>2.2727272727272728E-2</v>
      </c>
      <c r="J13" s="21"/>
      <c r="K13" s="18">
        <f>K12/J12</f>
        <v>0.11363636363636363</v>
      </c>
      <c r="L13" s="18">
        <f>L12/J12</f>
        <v>0.56818181818181823</v>
      </c>
      <c r="M13" s="18">
        <f>M12/J12</f>
        <v>0.18181818181818182</v>
      </c>
      <c r="N13" s="18">
        <f>N12/J12</f>
        <v>4.5454545454545456E-2</v>
      </c>
      <c r="O13" s="18">
        <f>O12/J12</f>
        <v>6.8181818181818177E-2</v>
      </c>
      <c r="P13" s="19">
        <f>P12/J12</f>
        <v>2.2727272727272728E-2</v>
      </c>
    </row>
    <row r="14" spans="1:16" x14ac:dyDescent="0.15">
      <c r="A14" s="4" t="s">
        <v>23</v>
      </c>
      <c r="B14" s="5">
        <v>172</v>
      </c>
      <c r="C14" s="5">
        <v>11</v>
      </c>
      <c r="D14" s="5">
        <v>85</v>
      </c>
      <c r="E14" s="5">
        <v>35</v>
      </c>
      <c r="F14" s="5">
        <v>5</v>
      </c>
      <c r="G14" s="5">
        <v>30</v>
      </c>
      <c r="H14" s="3">
        <f>B14-SUM(C14:G14)</f>
        <v>6</v>
      </c>
      <c r="J14" s="4">
        <v>172</v>
      </c>
      <c r="K14" s="5">
        <v>28</v>
      </c>
      <c r="L14" s="5">
        <v>99</v>
      </c>
      <c r="M14" s="5">
        <v>22</v>
      </c>
      <c r="N14" s="5">
        <v>3</v>
      </c>
      <c r="O14" s="5">
        <v>15</v>
      </c>
      <c r="P14" s="3">
        <f>J14-SUM(K14:O14)</f>
        <v>5</v>
      </c>
    </row>
    <row r="15" spans="1:16" s="20" customFormat="1" x14ac:dyDescent="0.15">
      <c r="A15" s="21" t="s">
        <v>4</v>
      </c>
      <c r="B15" s="18"/>
      <c r="C15" s="18">
        <f>C14/B14</f>
        <v>6.3953488372093026E-2</v>
      </c>
      <c r="D15" s="18">
        <f>D14/B14</f>
        <v>0.4941860465116279</v>
      </c>
      <c r="E15" s="18">
        <f>E14/B14</f>
        <v>0.20348837209302326</v>
      </c>
      <c r="F15" s="18">
        <f>F14/B14</f>
        <v>2.9069767441860465E-2</v>
      </c>
      <c r="G15" s="18">
        <f>G14/B14</f>
        <v>0.1744186046511628</v>
      </c>
      <c r="H15" s="19">
        <f>H14/B14</f>
        <v>3.4883720930232558E-2</v>
      </c>
      <c r="J15" s="21"/>
      <c r="K15" s="18">
        <f>K14/J14</f>
        <v>0.16279069767441862</v>
      </c>
      <c r="L15" s="18">
        <f>L14/J14</f>
        <v>0.57558139534883723</v>
      </c>
      <c r="M15" s="18">
        <f>M14/J14</f>
        <v>0.12790697674418605</v>
      </c>
      <c r="N15" s="18">
        <f>N14/J14</f>
        <v>1.7441860465116279E-2</v>
      </c>
      <c r="O15" s="18">
        <f>O14/J14</f>
        <v>8.7209302325581398E-2</v>
      </c>
      <c r="P15" s="19">
        <f>P14/J14</f>
        <v>2.9069767441860465E-2</v>
      </c>
    </row>
    <row r="16" spans="1:16" x14ac:dyDescent="0.15">
      <c r="A16" s="4" t="s">
        <v>24</v>
      </c>
      <c r="B16" s="5">
        <v>42</v>
      </c>
      <c r="C16" s="5">
        <v>3</v>
      </c>
      <c r="D16" s="5">
        <v>20</v>
      </c>
      <c r="E16" s="5">
        <v>8</v>
      </c>
      <c r="F16" s="5">
        <v>1</v>
      </c>
      <c r="G16" s="5">
        <v>5</v>
      </c>
      <c r="H16" s="3">
        <f>B16-SUM(C16:G16)</f>
        <v>5</v>
      </c>
      <c r="J16" s="4">
        <v>42</v>
      </c>
      <c r="K16" s="5">
        <v>5</v>
      </c>
      <c r="L16" s="5">
        <v>17</v>
      </c>
      <c r="M16" s="5">
        <v>10</v>
      </c>
      <c r="N16" s="5">
        <v>1</v>
      </c>
      <c r="O16" s="5">
        <v>4</v>
      </c>
      <c r="P16" s="3">
        <f>J16-SUM(K16:O16)</f>
        <v>5</v>
      </c>
    </row>
    <row r="17" spans="1:16" s="20" customFormat="1" x14ac:dyDescent="0.15">
      <c r="A17" s="21" t="s">
        <v>4</v>
      </c>
      <c r="B17" s="18"/>
      <c r="C17" s="18">
        <f>C16/B16</f>
        <v>7.1428571428571425E-2</v>
      </c>
      <c r="D17" s="18">
        <f>D16/B16</f>
        <v>0.47619047619047616</v>
      </c>
      <c r="E17" s="18">
        <f>E16/B16</f>
        <v>0.19047619047619047</v>
      </c>
      <c r="F17" s="18">
        <f>F16/B16</f>
        <v>2.3809523809523808E-2</v>
      </c>
      <c r="G17" s="18">
        <f>G16/B16</f>
        <v>0.11904761904761904</v>
      </c>
      <c r="H17" s="19">
        <f>H16/B16</f>
        <v>0.11904761904761904</v>
      </c>
      <c r="J17" s="21"/>
      <c r="K17" s="18">
        <f>K16/J16</f>
        <v>0.11904761904761904</v>
      </c>
      <c r="L17" s="18">
        <f>L16/J16</f>
        <v>0.40476190476190477</v>
      </c>
      <c r="M17" s="18">
        <f>M16/J16</f>
        <v>0.23809523809523808</v>
      </c>
      <c r="N17" s="18">
        <f>N16/J16</f>
        <v>2.3809523809523808E-2</v>
      </c>
      <c r="O17" s="18">
        <f>O16/J16</f>
        <v>9.5238095238095233E-2</v>
      </c>
      <c r="P17" s="19">
        <f>P16/J16</f>
        <v>0.11904761904761904</v>
      </c>
    </row>
    <row r="18" spans="1:16" x14ac:dyDescent="0.15">
      <c r="A18" s="4" t="s">
        <v>25</v>
      </c>
      <c r="B18" s="5">
        <v>147</v>
      </c>
      <c r="C18" s="5">
        <v>11</v>
      </c>
      <c r="D18" s="5">
        <v>60</v>
      </c>
      <c r="E18" s="5">
        <v>39</v>
      </c>
      <c r="F18" s="5">
        <v>7</v>
      </c>
      <c r="G18" s="5">
        <v>23</v>
      </c>
      <c r="H18" s="3">
        <f>B18-SUM(C18:G18)</f>
        <v>7</v>
      </c>
      <c r="J18" s="4">
        <v>147</v>
      </c>
      <c r="K18" s="5">
        <v>22</v>
      </c>
      <c r="L18" s="5">
        <v>79</v>
      </c>
      <c r="M18" s="5">
        <v>28</v>
      </c>
      <c r="N18" s="36" t="s">
        <v>369</v>
      </c>
      <c r="O18" s="5">
        <v>11</v>
      </c>
      <c r="P18" s="3">
        <f>J18-SUM(K18:O18)</f>
        <v>7</v>
      </c>
    </row>
    <row r="19" spans="1:16" s="20" customFormat="1" x14ac:dyDescent="0.15">
      <c r="A19" s="21" t="s">
        <v>4</v>
      </c>
      <c r="B19" s="18"/>
      <c r="C19" s="18">
        <f>C18/B18</f>
        <v>7.4829931972789115E-2</v>
      </c>
      <c r="D19" s="18">
        <f>D18/B18</f>
        <v>0.40816326530612246</v>
      </c>
      <c r="E19" s="18">
        <f>E18/B18</f>
        <v>0.26530612244897961</v>
      </c>
      <c r="F19" s="18">
        <f>F18/B18</f>
        <v>4.7619047619047616E-2</v>
      </c>
      <c r="G19" s="18">
        <f>G18/B18</f>
        <v>0.15646258503401361</v>
      </c>
      <c r="H19" s="19">
        <f>H18/B18</f>
        <v>4.7619047619047616E-2</v>
      </c>
      <c r="J19" s="21"/>
      <c r="K19" s="18">
        <f>K18/J18</f>
        <v>0.14965986394557823</v>
      </c>
      <c r="L19" s="18">
        <f>L18/J18</f>
        <v>0.5374149659863946</v>
      </c>
      <c r="M19" s="18">
        <f>M18/J18</f>
        <v>0.19047619047619047</v>
      </c>
      <c r="N19" s="37" t="s">
        <v>369</v>
      </c>
      <c r="O19" s="18">
        <f>O18/J18</f>
        <v>7.4829931972789115E-2</v>
      </c>
      <c r="P19" s="19">
        <f>P18/J18</f>
        <v>4.7619047619047616E-2</v>
      </c>
    </row>
    <row r="20" spans="1:16" x14ac:dyDescent="0.15">
      <c r="A20" s="4" t="s">
        <v>26</v>
      </c>
      <c r="B20" s="5">
        <v>103</v>
      </c>
      <c r="C20" s="5">
        <v>7</v>
      </c>
      <c r="D20" s="5">
        <v>44</v>
      </c>
      <c r="E20" s="5">
        <v>28</v>
      </c>
      <c r="F20" s="5">
        <v>5</v>
      </c>
      <c r="G20" s="5">
        <v>15</v>
      </c>
      <c r="H20" s="3">
        <f>B20-SUM(C20:G20)</f>
        <v>4</v>
      </c>
      <c r="J20" s="4">
        <v>103</v>
      </c>
      <c r="K20" s="5">
        <v>17</v>
      </c>
      <c r="L20" s="5">
        <v>45</v>
      </c>
      <c r="M20" s="5">
        <v>26</v>
      </c>
      <c r="N20" s="5">
        <v>6</v>
      </c>
      <c r="O20" s="5">
        <v>7</v>
      </c>
      <c r="P20" s="3">
        <f>J20-SUM(K20:O20)</f>
        <v>2</v>
      </c>
    </row>
    <row r="21" spans="1:16" s="20" customFormat="1" x14ac:dyDescent="0.15">
      <c r="A21" s="21" t="s">
        <v>4</v>
      </c>
      <c r="B21" s="18"/>
      <c r="C21" s="18">
        <f>C20/B20</f>
        <v>6.7961165048543687E-2</v>
      </c>
      <c r="D21" s="18">
        <f>D20/B20</f>
        <v>0.42718446601941745</v>
      </c>
      <c r="E21" s="18">
        <f>E20/B20</f>
        <v>0.27184466019417475</v>
      </c>
      <c r="F21" s="18">
        <f>F20/B20</f>
        <v>4.8543689320388349E-2</v>
      </c>
      <c r="G21" s="18">
        <f>G20/B20</f>
        <v>0.14563106796116504</v>
      </c>
      <c r="H21" s="19">
        <f>H20/B20</f>
        <v>3.8834951456310676E-2</v>
      </c>
      <c r="J21" s="21"/>
      <c r="K21" s="18">
        <f>K20/J20</f>
        <v>0.1650485436893204</v>
      </c>
      <c r="L21" s="18">
        <f>L20/J20</f>
        <v>0.43689320388349512</v>
      </c>
      <c r="M21" s="18">
        <f>M20/J20</f>
        <v>0.25242718446601942</v>
      </c>
      <c r="N21" s="18">
        <f>N20/J20</f>
        <v>5.8252427184466021E-2</v>
      </c>
      <c r="O21" s="18">
        <f>O20/J20</f>
        <v>6.7961165048543687E-2</v>
      </c>
      <c r="P21" s="19">
        <f>P20/J20</f>
        <v>1.9417475728155338E-2</v>
      </c>
    </row>
    <row r="22" spans="1:16" x14ac:dyDescent="0.15">
      <c r="A22" s="4" t="s">
        <v>27</v>
      </c>
      <c r="B22" s="5">
        <v>74</v>
      </c>
      <c r="C22" s="5">
        <v>5</v>
      </c>
      <c r="D22" s="5">
        <v>36</v>
      </c>
      <c r="E22" s="5">
        <v>15</v>
      </c>
      <c r="F22" s="5">
        <v>1</v>
      </c>
      <c r="G22" s="5">
        <v>13</v>
      </c>
      <c r="H22" s="3">
        <f>B22-SUM(C22:G22)</f>
        <v>4</v>
      </c>
      <c r="J22" s="4">
        <v>74</v>
      </c>
      <c r="K22" s="5">
        <v>7</v>
      </c>
      <c r="L22" s="5">
        <v>33</v>
      </c>
      <c r="M22" s="5">
        <v>15</v>
      </c>
      <c r="N22" s="5">
        <v>3</v>
      </c>
      <c r="O22" s="5">
        <v>12</v>
      </c>
      <c r="P22" s="3">
        <f>J22-SUM(K22:O22)</f>
        <v>4</v>
      </c>
    </row>
    <row r="23" spans="1:16" s="20" customFormat="1" x14ac:dyDescent="0.15">
      <c r="A23" s="21" t="s">
        <v>4</v>
      </c>
      <c r="B23" s="18"/>
      <c r="C23" s="18">
        <f>C22/B22</f>
        <v>6.7567567567567571E-2</v>
      </c>
      <c r="D23" s="18">
        <f>D22/B22</f>
        <v>0.48648648648648651</v>
      </c>
      <c r="E23" s="18">
        <f>E22/B22</f>
        <v>0.20270270270270271</v>
      </c>
      <c r="F23" s="18">
        <f>F22/B22</f>
        <v>1.3513513513513514E-2</v>
      </c>
      <c r="G23" s="18">
        <f>G22/B22</f>
        <v>0.17567567567567569</v>
      </c>
      <c r="H23" s="19">
        <f>H22/B22</f>
        <v>5.4054054054054057E-2</v>
      </c>
      <c r="J23" s="21"/>
      <c r="K23" s="18">
        <f>K22/J22</f>
        <v>9.45945945945946E-2</v>
      </c>
      <c r="L23" s="18">
        <f>L22/J22</f>
        <v>0.44594594594594594</v>
      </c>
      <c r="M23" s="18">
        <f>M22/J22</f>
        <v>0.20270270270270271</v>
      </c>
      <c r="N23" s="18">
        <f>N22/J22</f>
        <v>4.0540540540540543E-2</v>
      </c>
      <c r="O23" s="18">
        <f>O22/J22</f>
        <v>0.16216216216216217</v>
      </c>
      <c r="P23" s="19">
        <f>P22/J22</f>
        <v>5.4054054054054057E-2</v>
      </c>
    </row>
    <row r="24" spans="1:16" x14ac:dyDescent="0.15">
      <c r="A24" s="4" t="s">
        <v>28</v>
      </c>
      <c r="B24" s="5">
        <v>111</v>
      </c>
      <c r="C24" s="5">
        <v>6</v>
      </c>
      <c r="D24" s="5">
        <v>48</v>
      </c>
      <c r="E24" s="5">
        <v>19</v>
      </c>
      <c r="F24" s="5">
        <v>10</v>
      </c>
      <c r="G24" s="5">
        <v>23</v>
      </c>
      <c r="H24" s="3">
        <f>B24-SUM(C24:G24)</f>
        <v>5</v>
      </c>
      <c r="J24" s="4">
        <v>111</v>
      </c>
      <c r="K24" s="5">
        <v>12</v>
      </c>
      <c r="L24" s="5">
        <v>55</v>
      </c>
      <c r="M24" s="5">
        <v>17</v>
      </c>
      <c r="N24" s="5">
        <v>7</v>
      </c>
      <c r="O24" s="5">
        <v>14</v>
      </c>
      <c r="P24" s="3">
        <f>J24-SUM(K24:O24)</f>
        <v>6</v>
      </c>
    </row>
    <row r="25" spans="1:16" s="20" customFormat="1" x14ac:dyDescent="0.15">
      <c r="A25" s="21" t="s">
        <v>4</v>
      </c>
      <c r="B25" s="18"/>
      <c r="C25" s="18">
        <f>C24/B24</f>
        <v>5.4054054054054057E-2</v>
      </c>
      <c r="D25" s="18">
        <f>D24/B24</f>
        <v>0.43243243243243246</v>
      </c>
      <c r="E25" s="18">
        <f>E24/B24</f>
        <v>0.17117117117117117</v>
      </c>
      <c r="F25" s="18">
        <f>F24/B24</f>
        <v>9.0090090090090086E-2</v>
      </c>
      <c r="G25" s="18">
        <f>G24/B24</f>
        <v>0.2072072072072072</v>
      </c>
      <c r="H25" s="19">
        <f>H24/B24</f>
        <v>4.5045045045045043E-2</v>
      </c>
      <c r="J25" s="21"/>
      <c r="K25" s="18">
        <f>K24/J24</f>
        <v>0.10810810810810811</v>
      </c>
      <c r="L25" s="18">
        <f>L24/J24</f>
        <v>0.49549549549549549</v>
      </c>
      <c r="M25" s="18">
        <f>M24/J24</f>
        <v>0.15315315315315314</v>
      </c>
      <c r="N25" s="18">
        <f>N24/J24</f>
        <v>6.3063063063063057E-2</v>
      </c>
      <c r="O25" s="18">
        <f>O24/J24</f>
        <v>0.12612612612612611</v>
      </c>
      <c r="P25" s="19">
        <f>P24/J24</f>
        <v>5.4054054054054057E-2</v>
      </c>
    </row>
    <row r="26" spans="1:16" x14ac:dyDescent="0.15">
      <c r="A26" s="4" t="s">
        <v>29</v>
      </c>
      <c r="B26" s="5">
        <v>55</v>
      </c>
      <c r="C26" s="5">
        <v>5</v>
      </c>
      <c r="D26" s="5">
        <v>23</v>
      </c>
      <c r="E26" s="5">
        <v>7</v>
      </c>
      <c r="F26" s="5">
        <v>5</v>
      </c>
      <c r="G26" s="5">
        <v>11</v>
      </c>
      <c r="H26" s="3">
        <f>B26-SUM(C26:G26)</f>
        <v>4</v>
      </c>
      <c r="J26" s="4">
        <v>55</v>
      </c>
      <c r="K26" s="5">
        <v>8</v>
      </c>
      <c r="L26" s="5">
        <v>32</v>
      </c>
      <c r="M26" s="5">
        <v>5</v>
      </c>
      <c r="N26" s="5">
        <v>1</v>
      </c>
      <c r="O26" s="5">
        <v>5</v>
      </c>
      <c r="P26" s="3">
        <f>J26-SUM(K26:O26)</f>
        <v>4</v>
      </c>
    </row>
    <row r="27" spans="1:16" s="20" customFormat="1" x14ac:dyDescent="0.15">
      <c r="A27" s="23" t="s">
        <v>4</v>
      </c>
      <c r="B27" s="24"/>
      <c r="C27" s="24">
        <f>C26/B26</f>
        <v>9.0909090909090912E-2</v>
      </c>
      <c r="D27" s="24">
        <f>D26/B26</f>
        <v>0.41818181818181815</v>
      </c>
      <c r="E27" s="24">
        <f>E26/B26</f>
        <v>0.12727272727272726</v>
      </c>
      <c r="F27" s="24">
        <f>F26/B26</f>
        <v>9.0909090909090912E-2</v>
      </c>
      <c r="G27" s="24">
        <f>G26/B26</f>
        <v>0.2</v>
      </c>
      <c r="H27" s="25">
        <f>H26/B26</f>
        <v>7.2727272727272724E-2</v>
      </c>
      <c r="J27" s="23"/>
      <c r="K27" s="24">
        <f>K26/J26</f>
        <v>0.14545454545454545</v>
      </c>
      <c r="L27" s="24">
        <f>L26/J26</f>
        <v>0.58181818181818179</v>
      </c>
      <c r="M27" s="24">
        <f>M26/J26</f>
        <v>9.0909090909090912E-2</v>
      </c>
      <c r="N27" s="24">
        <f>N26/J26</f>
        <v>1.8181818181818181E-2</v>
      </c>
      <c r="O27" s="24">
        <f>O26/J26</f>
        <v>9.0909090909090912E-2</v>
      </c>
      <c r="P27" s="25">
        <f>P26/J26</f>
        <v>7.2727272727272724E-2</v>
      </c>
    </row>
    <row r="28" spans="1:16" x14ac:dyDescent="0.15">
      <c r="A28" s="1" t="s">
        <v>212</v>
      </c>
    </row>
    <row r="29" spans="1:16" x14ac:dyDescent="0.15">
      <c r="A29" s="9" t="s">
        <v>30</v>
      </c>
      <c r="B29" s="10">
        <v>411</v>
      </c>
      <c r="C29" s="10">
        <v>30</v>
      </c>
      <c r="D29" s="10">
        <v>167</v>
      </c>
      <c r="E29" s="10">
        <v>97</v>
      </c>
      <c r="F29" s="10">
        <v>18</v>
      </c>
      <c r="G29" s="10">
        <v>80</v>
      </c>
      <c r="H29" s="11">
        <f>B29-SUM(C29:G29)</f>
        <v>19</v>
      </c>
      <c r="J29" s="9">
        <v>411</v>
      </c>
      <c r="K29" s="10">
        <v>51</v>
      </c>
      <c r="L29" s="10">
        <v>207</v>
      </c>
      <c r="M29" s="10">
        <v>79</v>
      </c>
      <c r="N29" s="10">
        <v>20</v>
      </c>
      <c r="O29" s="10">
        <v>35</v>
      </c>
      <c r="P29" s="11">
        <f>J29-SUM(K29:O29)</f>
        <v>19</v>
      </c>
    </row>
    <row r="30" spans="1:16" s="20" customFormat="1" x14ac:dyDescent="0.15">
      <c r="A30" s="21" t="s">
        <v>31</v>
      </c>
      <c r="B30" s="18"/>
      <c r="C30" s="30">
        <f>C29/B29</f>
        <v>7.2992700729927001E-2</v>
      </c>
      <c r="D30" s="30">
        <f>D29/B29</f>
        <v>0.40632603406326034</v>
      </c>
      <c r="E30" s="30">
        <f>E29/B29</f>
        <v>0.23600973236009731</v>
      </c>
      <c r="F30" s="30">
        <f>F29/B29</f>
        <v>4.3795620437956206E-2</v>
      </c>
      <c r="G30" s="30">
        <f>G29/B29</f>
        <v>0.19464720194647203</v>
      </c>
      <c r="H30" s="27">
        <f>H29/B29</f>
        <v>4.6228710462287104E-2</v>
      </c>
      <c r="J30" s="21"/>
      <c r="K30" s="30">
        <f>K29/J29</f>
        <v>0.12408759124087591</v>
      </c>
      <c r="L30" s="30">
        <f>L29/J29</f>
        <v>0.5036496350364964</v>
      </c>
      <c r="M30" s="30">
        <f>M29/J29</f>
        <v>0.19221411192214111</v>
      </c>
      <c r="N30" s="30">
        <f>N29/J29</f>
        <v>4.8661800486618008E-2</v>
      </c>
      <c r="O30" s="30">
        <f>O29/J29</f>
        <v>8.5158150851581502E-2</v>
      </c>
      <c r="P30" s="27">
        <f>P29/J29</f>
        <v>4.6228710462287104E-2</v>
      </c>
    </row>
    <row r="31" spans="1:16" x14ac:dyDescent="0.15">
      <c r="A31" s="4" t="s">
        <v>32</v>
      </c>
      <c r="B31" s="5">
        <v>196</v>
      </c>
      <c r="C31" s="5">
        <v>13</v>
      </c>
      <c r="D31" s="5">
        <v>98</v>
      </c>
      <c r="E31" s="5">
        <v>46</v>
      </c>
      <c r="F31" s="5">
        <v>9</v>
      </c>
      <c r="G31" s="5">
        <v>22</v>
      </c>
      <c r="H31" s="3">
        <f>B31-SUM(C31:G31)</f>
        <v>8</v>
      </c>
      <c r="J31" s="4">
        <v>196</v>
      </c>
      <c r="K31" s="5">
        <v>28</v>
      </c>
      <c r="L31" s="5">
        <v>112</v>
      </c>
      <c r="M31" s="5">
        <v>33</v>
      </c>
      <c r="N31" s="5">
        <v>2</v>
      </c>
      <c r="O31" s="5">
        <v>13</v>
      </c>
      <c r="P31" s="3">
        <f>J31-SUM(K31:O31)</f>
        <v>8</v>
      </c>
    </row>
    <row r="32" spans="1:16" s="20" customFormat="1" x14ac:dyDescent="0.15">
      <c r="A32" s="21" t="s">
        <v>33</v>
      </c>
      <c r="B32" s="18"/>
      <c r="C32" s="18">
        <f>C31/B31</f>
        <v>6.6326530612244902E-2</v>
      </c>
      <c r="D32" s="18">
        <f>D31/B31</f>
        <v>0.5</v>
      </c>
      <c r="E32" s="18">
        <f>E31/B31</f>
        <v>0.23469387755102042</v>
      </c>
      <c r="F32" s="18">
        <f>F31/B31</f>
        <v>4.5918367346938778E-2</v>
      </c>
      <c r="G32" s="18">
        <f>G31/B31</f>
        <v>0.11224489795918367</v>
      </c>
      <c r="H32" s="19">
        <f>H31/B31</f>
        <v>4.0816326530612242E-2</v>
      </c>
      <c r="J32" s="21"/>
      <c r="K32" s="18">
        <f>K31/J31</f>
        <v>0.14285714285714285</v>
      </c>
      <c r="L32" s="18">
        <f>L31/J31</f>
        <v>0.5714285714285714</v>
      </c>
      <c r="M32" s="18">
        <f>M31/J31</f>
        <v>0.1683673469387755</v>
      </c>
      <c r="N32" s="18">
        <f>N31/J31</f>
        <v>1.020408163265306E-2</v>
      </c>
      <c r="O32" s="18">
        <f>O31/J31</f>
        <v>6.6326530612244902E-2</v>
      </c>
      <c r="P32" s="19">
        <f>P31/J31</f>
        <v>4.0816326530612242E-2</v>
      </c>
    </row>
    <row r="33" spans="1:16" x14ac:dyDescent="0.15">
      <c r="A33" s="4" t="s">
        <v>34</v>
      </c>
      <c r="B33" s="5">
        <v>556</v>
      </c>
      <c r="C33" s="5">
        <v>33</v>
      </c>
      <c r="D33" s="5">
        <v>245</v>
      </c>
      <c r="E33" s="5">
        <v>116</v>
      </c>
      <c r="F33" s="5">
        <v>29</v>
      </c>
      <c r="G33" s="5">
        <v>106</v>
      </c>
      <c r="H33" s="3">
        <f>B33-SUM(C33:G33)</f>
        <v>27</v>
      </c>
      <c r="J33" s="4">
        <v>556</v>
      </c>
      <c r="K33" s="5">
        <v>79</v>
      </c>
      <c r="L33" s="5">
        <v>283</v>
      </c>
      <c r="M33" s="5">
        <v>90</v>
      </c>
      <c r="N33" s="5">
        <v>13</v>
      </c>
      <c r="O33" s="5">
        <v>63</v>
      </c>
      <c r="P33" s="3">
        <f>J33-SUM(K33:O33)</f>
        <v>28</v>
      </c>
    </row>
    <row r="34" spans="1:16" s="20" customFormat="1" x14ac:dyDescent="0.15">
      <c r="A34" s="23" t="s">
        <v>35</v>
      </c>
      <c r="B34" s="24"/>
      <c r="C34" s="24">
        <f>C33/B33</f>
        <v>5.935251798561151E-2</v>
      </c>
      <c r="D34" s="24">
        <f>D33/B33</f>
        <v>0.44064748201438847</v>
      </c>
      <c r="E34" s="24">
        <f>E33/B33</f>
        <v>0.20863309352517986</v>
      </c>
      <c r="F34" s="24">
        <f>F33/B33</f>
        <v>5.2158273381294966E-2</v>
      </c>
      <c r="G34" s="24">
        <f>G33/B33</f>
        <v>0.1906474820143885</v>
      </c>
      <c r="H34" s="25">
        <f>H33/B33</f>
        <v>4.8561151079136694E-2</v>
      </c>
      <c r="J34" s="23"/>
      <c r="K34" s="24">
        <f>K33/J33</f>
        <v>0.1420863309352518</v>
      </c>
      <c r="L34" s="24">
        <f>L33/J33</f>
        <v>0.50899280575539574</v>
      </c>
      <c r="M34" s="24">
        <f>M33/J33</f>
        <v>0.16187050359712229</v>
      </c>
      <c r="N34" s="24">
        <f>N33/J33</f>
        <v>2.3381294964028777E-2</v>
      </c>
      <c r="O34" s="24">
        <f>O33/J33</f>
        <v>0.11330935251798561</v>
      </c>
      <c r="P34" s="25">
        <f>P33/J33</f>
        <v>5.0359712230215826E-2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view="pageBreakPreview" topLeftCell="A7"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4" x14ac:dyDescent="0.15">
      <c r="A1" s="1" t="s">
        <v>60</v>
      </c>
    </row>
    <row r="2" spans="1:14" x14ac:dyDescent="0.15">
      <c r="A2" s="1" t="s">
        <v>3</v>
      </c>
    </row>
    <row r="3" spans="1:14" s="2" customFormat="1" ht="127.5" customHeight="1" x14ac:dyDescent="0.15">
      <c r="A3" s="6" t="s">
        <v>4</v>
      </c>
      <c r="B3" s="7" t="s">
        <v>5</v>
      </c>
      <c r="C3" s="7" t="s">
        <v>61</v>
      </c>
      <c r="D3" s="7" t="s">
        <v>62</v>
      </c>
      <c r="E3" s="7" t="s">
        <v>63</v>
      </c>
      <c r="F3" s="7" t="s">
        <v>64</v>
      </c>
      <c r="G3" s="7" t="s">
        <v>65</v>
      </c>
      <c r="H3" s="7" t="s">
        <v>66</v>
      </c>
      <c r="I3" s="7" t="s">
        <v>67</v>
      </c>
      <c r="J3" s="7" t="s">
        <v>68</v>
      </c>
      <c r="K3" s="7" t="s">
        <v>69</v>
      </c>
      <c r="L3" s="7" t="s">
        <v>70</v>
      </c>
      <c r="M3" s="7" t="s">
        <v>8</v>
      </c>
      <c r="N3" s="8" t="s">
        <v>9</v>
      </c>
    </row>
    <row r="4" spans="1:14" x14ac:dyDescent="0.15">
      <c r="A4" s="4" t="s">
        <v>19</v>
      </c>
      <c r="B4" s="5">
        <f>'3'!M4</f>
        <v>821</v>
      </c>
      <c r="C4" s="5">
        <v>422</v>
      </c>
      <c r="D4" s="5">
        <v>18</v>
      </c>
      <c r="E4" s="5">
        <v>56</v>
      </c>
      <c r="F4" s="5">
        <v>19</v>
      </c>
      <c r="G4" s="5">
        <v>65</v>
      </c>
      <c r="H4" s="5">
        <v>50</v>
      </c>
      <c r="I4" s="5">
        <v>54</v>
      </c>
      <c r="J4" s="5">
        <v>18</v>
      </c>
      <c r="K4" s="5">
        <v>39</v>
      </c>
      <c r="L4" s="5">
        <v>18</v>
      </c>
      <c r="M4" s="5">
        <v>6</v>
      </c>
      <c r="N4" s="3">
        <f>B4-SUM(C4:M4)</f>
        <v>56</v>
      </c>
    </row>
    <row r="5" spans="1:14" s="20" customFormat="1" x14ac:dyDescent="0.15">
      <c r="A5" s="21" t="s">
        <v>4</v>
      </c>
      <c r="B5" s="18"/>
      <c r="C5" s="18">
        <f>C4/B4</f>
        <v>0.51400730816077955</v>
      </c>
      <c r="D5" s="18">
        <f>D4/B4</f>
        <v>2.192448233861145E-2</v>
      </c>
      <c r="E5" s="18">
        <f>E4/B4</f>
        <v>6.8209500609013402E-2</v>
      </c>
      <c r="F5" s="18">
        <f>F4/B4</f>
        <v>2.3142509135200974E-2</v>
      </c>
      <c r="G5" s="18">
        <f>G4/B4</f>
        <v>7.9171741778319121E-2</v>
      </c>
      <c r="H5" s="18">
        <f>H4/B4</f>
        <v>6.090133982947625E-2</v>
      </c>
      <c r="I5" s="18">
        <f>I4/B4</f>
        <v>6.5773447015834346E-2</v>
      </c>
      <c r="J5" s="18">
        <f>J4/B4</f>
        <v>2.192448233861145E-2</v>
      </c>
      <c r="K5" s="18">
        <f>K4/B4</f>
        <v>4.7503045066991476E-2</v>
      </c>
      <c r="L5" s="18">
        <f>L4/B4</f>
        <v>2.192448233861145E-2</v>
      </c>
      <c r="M5" s="18">
        <f>M4/B4</f>
        <v>7.3081607795371494E-3</v>
      </c>
      <c r="N5" s="19">
        <f>N4/B4</f>
        <v>6.8209500609013402E-2</v>
      </c>
    </row>
    <row r="6" spans="1:14" x14ac:dyDescent="0.15">
      <c r="A6" s="4" t="s">
        <v>20</v>
      </c>
      <c r="B6" s="5">
        <f>'3'!M6</f>
        <v>139</v>
      </c>
      <c r="C6" s="5">
        <v>72</v>
      </c>
      <c r="D6" s="5">
        <v>1</v>
      </c>
      <c r="E6" s="5">
        <v>13</v>
      </c>
      <c r="F6" s="5">
        <v>3</v>
      </c>
      <c r="G6" s="5">
        <v>7</v>
      </c>
      <c r="H6" s="5">
        <v>5</v>
      </c>
      <c r="I6" s="5">
        <v>10</v>
      </c>
      <c r="J6" s="5">
        <v>6</v>
      </c>
      <c r="K6" s="5">
        <v>11</v>
      </c>
      <c r="L6" s="5">
        <v>1</v>
      </c>
      <c r="M6" s="5">
        <v>1</v>
      </c>
      <c r="N6" s="3">
        <f>B6-SUM(C6:M6)</f>
        <v>9</v>
      </c>
    </row>
    <row r="7" spans="1:14" s="20" customFormat="1" x14ac:dyDescent="0.15">
      <c r="A7" s="21" t="s">
        <v>4</v>
      </c>
      <c r="B7" s="18"/>
      <c r="C7" s="18">
        <f>C6/B6</f>
        <v>0.51798561151079137</v>
      </c>
      <c r="D7" s="18">
        <f>D6/B6</f>
        <v>7.1942446043165471E-3</v>
      </c>
      <c r="E7" s="18">
        <f>E6/B6</f>
        <v>9.3525179856115109E-2</v>
      </c>
      <c r="F7" s="18">
        <f>F6/B6</f>
        <v>2.1582733812949641E-2</v>
      </c>
      <c r="G7" s="18">
        <f>G6/B6</f>
        <v>5.0359712230215826E-2</v>
      </c>
      <c r="H7" s="18">
        <f>H6/B6</f>
        <v>3.5971223021582732E-2</v>
      </c>
      <c r="I7" s="18">
        <f>I6/B6</f>
        <v>7.1942446043165464E-2</v>
      </c>
      <c r="J7" s="18">
        <f>J6/B6</f>
        <v>4.3165467625899283E-2</v>
      </c>
      <c r="K7" s="18">
        <f>K6/B6</f>
        <v>7.9136690647482008E-2</v>
      </c>
      <c r="L7" s="18">
        <f>L6/B6</f>
        <v>7.1942446043165471E-3</v>
      </c>
      <c r="M7" s="18">
        <f>M6/B6</f>
        <v>7.1942446043165471E-3</v>
      </c>
      <c r="N7" s="19">
        <f>N6/B6</f>
        <v>6.4748201438848921E-2</v>
      </c>
    </row>
    <row r="8" spans="1:14" x14ac:dyDescent="0.15">
      <c r="A8" s="4" t="s">
        <v>21</v>
      </c>
      <c r="B8" s="5">
        <f>'3'!M8</f>
        <v>141</v>
      </c>
      <c r="C8" s="5">
        <v>76</v>
      </c>
      <c r="D8" s="5">
        <v>2</v>
      </c>
      <c r="E8" s="5">
        <v>9</v>
      </c>
      <c r="F8" s="5">
        <v>2</v>
      </c>
      <c r="G8" s="5">
        <v>12</v>
      </c>
      <c r="H8" s="5">
        <v>11</v>
      </c>
      <c r="I8" s="5">
        <v>13</v>
      </c>
      <c r="J8" s="5">
        <v>2</v>
      </c>
      <c r="K8" s="5">
        <v>7</v>
      </c>
      <c r="L8" s="5">
        <v>4</v>
      </c>
      <c r="M8" s="36" t="s">
        <v>369</v>
      </c>
      <c r="N8" s="3">
        <f>B8-SUM(C8:M8)</f>
        <v>3</v>
      </c>
    </row>
    <row r="9" spans="1:14" s="20" customFormat="1" x14ac:dyDescent="0.15">
      <c r="A9" s="21" t="s">
        <v>4</v>
      </c>
      <c r="B9" s="18"/>
      <c r="C9" s="18">
        <f>C8/B8</f>
        <v>0.53900709219858156</v>
      </c>
      <c r="D9" s="18">
        <f>D8/B8</f>
        <v>1.4184397163120567E-2</v>
      </c>
      <c r="E9" s="18">
        <f>E8/B8</f>
        <v>6.3829787234042548E-2</v>
      </c>
      <c r="F9" s="18">
        <f>F8/B8</f>
        <v>1.4184397163120567E-2</v>
      </c>
      <c r="G9" s="18">
        <f>G8/B8</f>
        <v>8.5106382978723402E-2</v>
      </c>
      <c r="H9" s="18">
        <f>H8/B8</f>
        <v>7.8014184397163122E-2</v>
      </c>
      <c r="I9" s="18">
        <f>I8/B8</f>
        <v>9.2198581560283682E-2</v>
      </c>
      <c r="J9" s="18">
        <f>J8/B8</f>
        <v>1.4184397163120567E-2</v>
      </c>
      <c r="K9" s="18">
        <f>K8/B8</f>
        <v>4.9645390070921988E-2</v>
      </c>
      <c r="L9" s="18">
        <f>L8/B8</f>
        <v>2.8368794326241134E-2</v>
      </c>
      <c r="M9" s="37" t="s">
        <v>369</v>
      </c>
      <c r="N9" s="19">
        <f>N8/B8</f>
        <v>2.1276595744680851E-2</v>
      </c>
    </row>
    <row r="10" spans="1:14" x14ac:dyDescent="0.15">
      <c r="A10" s="4" t="s">
        <v>22</v>
      </c>
      <c r="B10" s="5">
        <f>'3'!M10</f>
        <v>28</v>
      </c>
      <c r="C10" s="5">
        <v>15</v>
      </c>
      <c r="D10" s="5">
        <v>1</v>
      </c>
      <c r="E10" s="5">
        <v>2</v>
      </c>
      <c r="F10" s="36" t="s">
        <v>369</v>
      </c>
      <c r="G10" s="5">
        <v>2</v>
      </c>
      <c r="H10" s="5">
        <v>3</v>
      </c>
      <c r="I10" s="36" t="s">
        <v>369</v>
      </c>
      <c r="J10" s="36" t="s">
        <v>369</v>
      </c>
      <c r="K10" s="5">
        <v>3</v>
      </c>
      <c r="L10" s="36" t="s">
        <v>369</v>
      </c>
      <c r="M10" s="36" t="s">
        <v>369</v>
      </c>
      <c r="N10" s="3">
        <f>B10-SUM(C10:M10)</f>
        <v>2</v>
      </c>
    </row>
    <row r="11" spans="1:14" s="20" customFormat="1" x14ac:dyDescent="0.15">
      <c r="A11" s="21" t="s">
        <v>4</v>
      </c>
      <c r="B11" s="18"/>
      <c r="C11" s="18">
        <f>C10/B10</f>
        <v>0.5357142857142857</v>
      </c>
      <c r="D11" s="18">
        <f>D10/B10</f>
        <v>3.5714285714285712E-2</v>
      </c>
      <c r="E11" s="18">
        <f>E10/B10</f>
        <v>7.1428571428571425E-2</v>
      </c>
      <c r="F11" s="37" t="s">
        <v>369</v>
      </c>
      <c r="G11" s="18">
        <f>G10/B10</f>
        <v>7.1428571428571425E-2</v>
      </c>
      <c r="H11" s="18">
        <f>H10/B10</f>
        <v>0.10714285714285714</v>
      </c>
      <c r="I11" s="37" t="s">
        <v>369</v>
      </c>
      <c r="J11" s="37" t="s">
        <v>369</v>
      </c>
      <c r="K11" s="18">
        <f>K10/B10</f>
        <v>0.10714285714285714</v>
      </c>
      <c r="L11" s="37" t="s">
        <v>369</v>
      </c>
      <c r="M11" s="37" t="s">
        <v>369</v>
      </c>
      <c r="N11" s="19">
        <f>N10/B10</f>
        <v>7.1428571428571425E-2</v>
      </c>
    </row>
    <row r="12" spans="1:14" x14ac:dyDescent="0.15">
      <c r="A12" s="4" t="s">
        <v>23</v>
      </c>
      <c r="B12" s="5">
        <f>'3'!M12</f>
        <v>124</v>
      </c>
      <c r="C12" s="5">
        <v>71</v>
      </c>
      <c r="D12" s="5">
        <v>1</v>
      </c>
      <c r="E12" s="5">
        <v>5</v>
      </c>
      <c r="F12" s="36" t="s">
        <v>369</v>
      </c>
      <c r="G12" s="5">
        <v>8</v>
      </c>
      <c r="H12" s="5">
        <v>7</v>
      </c>
      <c r="I12" s="5">
        <v>9</v>
      </c>
      <c r="J12" s="5">
        <v>3</v>
      </c>
      <c r="K12" s="5">
        <v>10</v>
      </c>
      <c r="L12" s="5">
        <v>1</v>
      </c>
      <c r="M12" s="36" t="s">
        <v>369</v>
      </c>
      <c r="N12" s="3">
        <f>B12-SUM(C12:M12)</f>
        <v>9</v>
      </c>
    </row>
    <row r="13" spans="1:14" s="20" customFormat="1" x14ac:dyDescent="0.15">
      <c r="A13" s="21" t="s">
        <v>4</v>
      </c>
      <c r="B13" s="18"/>
      <c r="C13" s="18">
        <f>C12/B12</f>
        <v>0.57258064516129037</v>
      </c>
      <c r="D13" s="18">
        <f>D12/B12</f>
        <v>8.0645161290322578E-3</v>
      </c>
      <c r="E13" s="18">
        <f>E12/B12</f>
        <v>4.0322580645161289E-2</v>
      </c>
      <c r="F13" s="37" t="s">
        <v>369</v>
      </c>
      <c r="G13" s="18">
        <f>G12/B12</f>
        <v>6.4516129032258063E-2</v>
      </c>
      <c r="H13" s="18">
        <f>H12/B12</f>
        <v>5.6451612903225805E-2</v>
      </c>
      <c r="I13" s="18">
        <f>I12/B12</f>
        <v>7.2580645161290328E-2</v>
      </c>
      <c r="J13" s="18">
        <f>J12/B12</f>
        <v>2.4193548387096774E-2</v>
      </c>
      <c r="K13" s="18">
        <f>K12/B12</f>
        <v>8.0645161290322578E-2</v>
      </c>
      <c r="L13" s="18">
        <f>L12/B12</f>
        <v>8.0645161290322578E-3</v>
      </c>
      <c r="M13" s="37" t="s">
        <v>369</v>
      </c>
      <c r="N13" s="19">
        <f>N12/B12</f>
        <v>7.2580645161290328E-2</v>
      </c>
    </row>
    <row r="14" spans="1:14" x14ac:dyDescent="0.15">
      <c r="A14" s="4" t="s">
        <v>24</v>
      </c>
      <c r="B14" s="5">
        <f>'3'!M14</f>
        <v>28</v>
      </c>
      <c r="C14" s="5">
        <v>15</v>
      </c>
      <c r="D14" s="5">
        <v>1</v>
      </c>
      <c r="E14" s="5">
        <v>1</v>
      </c>
      <c r="F14" s="36" t="s">
        <v>369</v>
      </c>
      <c r="G14" s="5">
        <v>4</v>
      </c>
      <c r="H14" s="5">
        <v>2</v>
      </c>
      <c r="I14" s="36" t="s">
        <v>369</v>
      </c>
      <c r="J14" s="36" t="s">
        <v>369</v>
      </c>
      <c r="K14" s="36" t="s">
        <v>369</v>
      </c>
      <c r="L14" s="36" t="s">
        <v>369</v>
      </c>
      <c r="M14" s="5">
        <v>1</v>
      </c>
      <c r="N14" s="3">
        <f>B14-SUM(C14:M14)</f>
        <v>4</v>
      </c>
    </row>
    <row r="15" spans="1:14" s="20" customFormat="1" x14ac:dyDescent="0.15">
      <c r="A15" s="21" t="s">
        <v>4</v>
      </c>
      <c r="B15" s="18"/>
      <c r="C15" s="18">
        <f>C14/B14</f>
        <v>0.5357142857142857</v>
      </c>
      <c r="D15" s="18">
        <f>D14/B14</f>
        <v>3.5714285714285712E-2</v>
      </c>
      <c r="E15" s="18">
        <f>E14/B14</f>
        <v>3.5714285714285712E-2</v>
      </c>
      <c r="F15" s="37" t="s">
        <v>369</v>
      </c>
      <c r="G15" s="18">
        <f>G14/B14</f>
        <v>0.14285714285714285</v>
      </c>
      <c r="H15" s="18">
        <f>H14/B14</f>
        <v>7.1428571428571425E-2</v>
      </c>
      <c r="I15" s="37" t="s">
        <v>369</v>
      </c>
      <c r="J15" s="37" t="s">
        <v>369</v>
      </c>
      <c r="K15" s="37" t="s">
        <v>369</v>
      </c>
      <c r="L15" s="37" t="s">
        <v>369</v>
      </c>
      <c r="M15" s="18">
        <f>M14/B14</f>
        <v>3.5714285714285712E-2</v>
      </c>
      <c r="N15" s="19">
        <f>N14/B14</f>
        <v>0.14285714285714285</v>
      </c>
    </row>
    <row r="16" spans="1:14" x14ac:dyDescent="0.15">
      <c r="A16" s="4" t="s">
        <v>25</v>
      </c>
      <c r="B16" s="5">
        <f>'3'!M16</f>
        <v>108</v>
      </c>
      <c r="C16" s="5">
        <v>51</v>
      </c>
      <c r="D16" s="5">
        <v>9</v>
      </c>
      <c r="E16" s="5">
        <v>4</v>
      </c>
      <c r="F16" s="36" t="s">
        <v>369</v>
      </c>
      <c r="G16" s="5">
        <v>13</v>
      </c>
      <c r="H16" s="5">
        <v>7</v>
      </c>
      <c r="I16" s="5">
        <v>9</v>
      </c>
      <c r="J16" s="5">
        <v>4</v>
      </c>
      <c r="K16" s="36" t="s">
        <v>369</v>
      </c>
      <c r="L16" s="5">
        <v>3</v>
      </c>
      <c r="M16" s="5">
        <v>1</v>
      </c>
      <c r="N16" s="3">
        <f>B16-SUM(C16:M16)</f>
        <v>7</v>
      </c>
    </row>
    <row r="17" spans="1:14" s="20" customFormat="1" x14ac:dyDescent="0.15">
      <c r="A17" s="21" t="s">
        <v>4</v>
      </c>
      <c r="B17" s="18"/>
      <c r="C17" s="18">
        <f>C16/B16</f>
        <v>0.47222222222222221</v>
      </c>
      <c r="D17" s="18">
        <f>D16/B16</f>
        <v>8.3333333333333329E-2</v>
      </c>
      <c r="E17" s="18">
        <f>E16/B16</f>
        <v>3.7037037037037035E-2</v>
      </c>
      <c r="F17" s="37" t="s">
        <v>369</v>
      </c>
      <c r="G17" s="18">
        <f>G16/B16</f>
        <v>0.12037037037037036</v>
      </c>
      <c r="H17" s="18">
        <f>H16/B16</f>
        <v>6.4814814814814811E-2</v>
      </c>
      <c r="I17" s="18">
        <f>I16/B16</f>
        <v>8.3333333333333329E-2</v>
      </c>
      <c r="J17" s="18">
        <f>J16/B16</f>
        <v>3.7037037037037035E-2</v>
      </c>
      <c r="K17" s="37" t="s">
        <v>369</v>
      </c>
      <c r="L17" s="18">
        <f>L16/B16</f>
        <v>2.7777777777777776E-2</v>
      </c>
      <c r="M17" s="18">
        <f>M16/B16</f>
        <v>9.2592592592592587E-3</v>
      </c>
      <c r="N17" s="19">
        <f>N16/B16</f>
        <v>6.4814814814814811E-2</v>
      </c>
    </row>
    <row r="18" spans="1:14" x14ac:dyDescent="0.15">
      <c r="A18" s="4" t="s">
        <v>26</v>
      </c>
      <c r="B18" s="5">
        <f>'3'!M18</f>
        <v>73</v>
      </c>
      <c r="C18" s="5">
        <v>36</v>
      </c>
      <c r="D18" s="36" t="s">
        <v>369</v>
      </c>
      <c r="E18" s="5">
        <v>2</v>
      </c>
      <c r="F18" s="5">
        <v>10</v>
      </c>
      <c r="G18" s="5">
        <v>4</v>
      </c>
      <c r="H18" s="5">
        <v>2</v>
      </c>
      <c r="I18" s="5">
        <v>5</v>
      </c>
      <c r="J18" s="36" t="s">
        <v>369</v>
      </c>
      <c r="K18" s="5">
        <v>1</v>
      </c>
      <c r="L18" s="5">
        <v>4</v>
      </c>
      <c r="M18" s="36" t="s">
        <v>369</v>
      </c>
      <c r="N18" s="3">
        <f>B18-SUM(C18:M18)</f>
        <v>9</v>
      </c>
    </row>
    <row r="19" spans="1:14" s="20" customFormat="1" x14ac:dyDescent="0.15">
      <c r="A19" s="21" t="s">
        <v>4</v>
      </c>
      <c r="B19" s="18"/>
      <c r="C19" s="18">
        <f>C18/B18</f>
        <v>0.49315068493150682</v>
      </c>
      <c r="D19" s="37" t="s">
        <v>369</v>
      </c>
      <c r="E19" s="18">
        <f>E18/B18</f>
        <v>2.7397260273972601E-2</v>
      </c>
      <c r="F19" s="18">
        <f>F18/B18</f>
        <v>0.13698630136986301</v>
      </c>
      <c r="G19" s="18">
        <f>G18/B18</f>
        <v>5.4794520547945202E-2</v>
      </c>
      <c r="H19" s="18">
        <f>H18/B18</f>
        <v>2.7397260273972601E-2</v>
      </c>
      <c r="I19" s="18">
        <f>I18/B18</f>
        <v>6.8493150684931503E-2</v>
      </c>
      <c r="J19" s="37" t="s">
        <v>369</v>
      </c>
      <c r="K19" s="18">
        <f>K18/B18</f>
        <v>1.3698630136986301E-2</v>
      </c>
      <c r="L19" s="18">
        <f>L18/B18</f>
        <v>5.4794520547945202E-2</v>
      </c>
      <c r="M19" s="37" t="s">
        <v>369</v>
      </c>
      <c r="N19" s="19">
        <f>N18/B18</f>
        <v>0.12328767123287671</v>
      </c>
    </row>
    <row r="20" spans="1:14" x14ac:dyDescent="0.15">
      <c r="A20" s="4" t="s">
        <v>27</v>
      </c>
      <c r="B20" s="5">
        <f>'3'!M20</f>
        <v>58</v>
      </c>
      <c r="C20" s="5">
        <v>32</v>
      </c>
      <c r="D20" s="5">
        <v>1</v>
      </c>
      <c r="E20" s="5">
        <v>10</v>
      </c>
      <c r="F20" s="5">
        <v>2</v>
      </c>
      <c r="G20" s="5">
        <v>4</v>
      </c>
      <c r="H20" s="36" t="s">
        <v>369</v>
      </c>
      <c r="I20" s="36" t="s">
        <v>369</v>
      </c>
      <c r="J20" s="36" t="s">
        <v>369</v>
      </c>
      <c r="K20" s="5">
        <v>1</v>
      </c>
      <c r="L20" s="5">
        <v>1</v>
      </c>
      <c r="M20" s="5">
        <v>2</v>
      </c>
      <c r="N20" s="3">
        <f>B20-SUM(C20:M20)</f>
        <v>5</v>
      </c>
    </row>
    <row r="21" spans="1:14" s="20" customFormat="1" x14ac:dyDescent="0.15">
      <c r="A21" s="21" t="s">
        <v>4</v>
      </c>
      <c r="B21" s="18"/>
      <c r="C21" s="18">
        <f>C20/B20</f>
        <v>0.55172413793103448</v>
      </c>
      <c r="D21" s="18">
        <f>D20/B20</f>
        <v>1.7241379310344827E-2</v>
      </c>
      <c r="E21" s="18">
        <f>E20/B20</f>
        <v>0.17241379310344829</v>
      </c>
      <c r="F21" s="18">
        <f>F20/B20</f>
        <v>3.4482758620689655E-2</v>
      </c>
      <c r="G21" s="18">
        <f>G20/B20</f>
        <v>6.8965517241379309E-2</v>
      </c>
      <c r="H21" s="37" t="s">
        <v>369</v>
      </c>
      <c r="I21" s="37" t="s">
        <v>369</v>
      </c>
      <c r="J21" s="37" t="s">
        <v>369</v>
      </c>
      <c r="K21" s="18">
        <f>K20/B20</f>
        <v>1.7241379310344827E-2</v>
      </c>
      <c r="L21" s="18">
        <f>L20/B20</f>
        <v>1.7241379310344827E-2</v>
      </c>
      <c r="M21" s="18">
        <f>M20/B20</f>
        <v>3.4482758620689655E-2</v>
      </c>
      <c r="N21" s="19">
        <f>N20/B20</f>
        <v>8.6206896551724144E-2</v>
      </c>
    </row>
    <row r="22" spans="1:14" x14ac:dyDescent="0.15">
      <c r="A22" s="4" t="s">
        <v>28</v>
      </c>
      <c r="B22" s="5">
        <f>'3'!M22</f>
        <v>71</v>
      </c>
      <c r="C22" s="5">
        <v>35</v>
      </c>
      <c r="D22" s="36" t="s">
        <v>369</v>
      </c>
      <c r="E22" s="5">
        <v>3</v>
      </c>
      <c r="F22" s="36" t="s">
        <v>369</v>
      </c>
      <c r="G22" s="5">
        <v>8</v>
      </c>
      <c r="H22" s="5">
        <v>11</v>
      </c>
      <c r="I22" s="5">
        <v>3</v>
      </c>
      <c r="J22" s="5">
        <v>2</v>
      </c>
      <c r="K22" s="5">
        <v>3</v>
      </c>
      <c r="L22" s="5">
        <v>3</v>
      </c>
      <c r="M22" s="36" t="s">
        <v>369</v>
      </c>
      <c r="N22" s="3">
        <f>B22-SUM(C22:M22)</f>
        <v>3</v>
      </c>
    </row>
    <row r="23" spans="1:14" s="20" customFormat="1" x14ac:dyDescent="0.15">
      <c r="A23" s="21" t="s">
        <v>4</v>
      </c>
      <c r="B23" s="18"/>
      <c r="C23" s="18">
        <f>C22/B22</f>
        <v>0.49295774647887325</v>
      </c>
      <c r="D23" s="37" t="s">
        <v>369</v>
      </c>
      <c r="E23" s="18">
        <f>E22/B22</f>
        <v>4.2253521126760563E-2</v>
      </c>
      <c r="F23" s="37" t="s">
        <v>369</v>
      </c>
      <c r="G23" s="18">
        <f>G22/B22</f>
        <v>0.11267605633802817</v>
      </c>
      <c r="H23" s="18">
        <f>H22/B22</f>
        <v>0.15492957746478872</v>
      </c>
      <c r="I23" s="18">
        <f>I22/B22</f>
        <v>4.2253521126760563E-2</v>
      </c>
      <c r="J23" s="18">
        <f>J22/B22</f>
        <v>2.8169014084507043E-2</v>
      </c>
      <c r="K23" s="18">
        <f>K22/B22</f>
        <v>4.2253521126760563E-2</v>
      </c>
      <c r="L23" s="18">
        <f>L22/B22</f>
        <v>4.2253521126760563E-2</v>
      </c>
      <c r="M23" s="37" t="s">
        <v>369</v>
      </c>
      <c r="N23" s="19">
        <f>N22/B22</f>
        <v>4.2253521126760563E-2</v>
      </c>
    </row>
    <row r="24" spans="1:14" x14ac:dyDescent="0.15">
      <c r="A24" s="4" t="s">
        <v>29</v>
      </c>
      <c r="B24" s="5">
        <f>'3'!M24</f>
        <v>44</v>
      </c>
      <c r="C24" s="5">
        <v>15</v>
      </c>
      <c r="D24" s="5">
        <v>2</v>
      </c>
      <c r="E24" s="5">
        <v>7</v>
      </c>
      <c r="F24" s="5">
        <v>2</v>
      </c>
      <c r="G24" s="5">
        <v>3</v>
      </c>
      <c r="H24" s="5">
        <v>2</v>
      </c>
      <c r="I24" s="5">
        <v>2</v>
      </c>
      <c r="J24" s="5">
        <v>1</v>
      </c>
      <c r="K24" s="5">
        <v>3</v>
      </c>
      <c r="L24" s="5">
        <v>1</v>
      </c>
      <c r="M24" s="5">
        <v>1</v>
      </c>
      <c r="N24" s="3">
        <f>B24-SUM(C24:M24)</f>
        <v>5</v>
      </c>
    </row>
    <row r="25" spans="1:14" s="20" customFormat="1" x14ac:dyDescent="0.15">
      <c r="A25" s="23" t="s">
        <v>4</v>
      </c>
      <c r="B25" s="24"/>
      <c r="C25" s="24">
        <f>C24/B24</f>
        <v>0.34090909090909088</v>
      </c>
      <c r="D25" s="24">
        <f>D24/B24</f>
        <v>4.5454545454545456E-2</v>
      </c>
      <c r="E25" s="24">
        <f>E24/B24</f>
        <v>0.15909090909090909</v>
      </c>
      <c r="F25" s="24">
        <f>F24/B24</f>
        <v>4.5454545454545456E-2</v>
      </c>
      <c r="G25" s="24">
        <f>G24/B24</f>
        <v>6.8181818181818177E-2</v>
      </c>
      <c r="H25" s="24">
        <f>H24/B24</f>
        <v>4.5454545454545456E-2</v>
      </c>
      <c r="I25" s="24">
        <f>I24/B24</f>
        <v>4.5454545454545456E-2</v>
      </c>
      <c r="J25" s="24">
        <f>J24/B24</f>
        <v>2.2727272727272728E-2</v>
      </c>
      <c r="K25" s="24">
        <f>K24/B24</f>
        <v>6.8181818181818177E-2</v>
      </c>
      <c r="L25" s="24">
        <f>L24/B24</f>
        <v>2.2727272727272728E-2</v>
      </c>
      <c r="M25" s="24">
        <f>M24/B24</f>
        <v>2.2727272727272728E-2</v>
      </c>
      <c r="N25" s="25">
        <f>N24/B24</f>
        <v>0.11363636363636363</v>
      </c>
    </row>
    <row r="26" spans="1:14" x14ac:dyDescent="0.15">
      <c r="A26" s="1" t="s">
        <v>212</v>
      </c>
    </row>
    <row r="27" spans="1:14" x14ac:dyDescent="0.15">
      <c r="A27" s="9" t="s">
        <v>30</v>
      </c>
      <c r="B27" s="10">
        <f>'3'!M27</f>
        <v>292</v>
      </c>
      <c r="C27" s="10">
        <v>154</v>
      </c>
      <c r="D27" s="10">
        <v>5</v>
      </c>
      <c r="E27" s="10">
        <v>19</v>
      </c>
      <c r="F27" s="10">
        <v>6</v>
      </c>
      <c r="G27" s="10">
        <v>22</v>
      </c>
      <c r="H27" s="10">
        <v>11</v>
      </c>
      <c r="I27" s="10">
        <v>21</v>
      </c>
      <c r="J27" s="10">
        <v>5</v>
      </c>
      <c r="K27" s="10">
        <v>14</v>
      </c>
      <c r="L27" s="10">
        <v>10</v>
      </c>
      <c r="M27" s="39" t="s">
        <v>369</v>
      </c>
      <c r="N27" s="11">
        <f>B27-SUM(C27:M27)</f>
        <v>25</v>
      </c>
    </row>
    <row r="28" spans="1:14" s="20" customFormat="1" x14ac:dyDescent="0.15">
      <c r="A28" s="21" t="s">
        <v>31</v>
      </c>
      <c r="B28" s="18"/>
      <c r="C28" s="18">
        <f>C27/B27</f>
        <v>0.5273972602739726</v>
      </c>
      <c r="D28" s="18">
        <f>D27/B27</f>
        <v>1.7123287671232876E-2</v>
      </c>
      <c r="E28" s="18">
        <f>E27/B27</f>
        <v>6.5068493150684928E-2</v>
      </c>
      <c r="F28" s="18">
        <f>F27/B27</f>
        <v>2.0547945205479451E-2</v>
      </c>
      <c r="G28" s="18">
        <f>G27/B27</f>
        <v>7.5342465753424653E-2</v>
      </c>
      <c r="H28" s="18">
        <f>H27/B27</f>
        <v>3.7671232876712327E-2</v>
      </c>
      <c r="I28" s="18">
        <f>I27/B27</f>
        <v>7.1917808219178078E-2</v>
      </c>
      <c r="J28" s="18">
        <f>J27/B27</f>
        <v>1.7123287671232876E-2</v>
      </c>
      <c r="K28" s="18">
        <f>K27/B27</f>
        <v>4.7945205479452052E-2</v>
      </c>
      <c r="L28" s="18">
        <f>L27/B27</f>
        <v>3.4246575342465752E-2</v>
      </c>
      <c r="M28" s="37" t="s">
        <v>369</v>
      </c>
      <c r="N28" s="19">
        <f>N27/B27</f>
        <v>8.5616438356164379E-2</v>
      </c>
    </row>
    <row r="29" spans="1:14" x14ac:dyDescent="0.15">
      <c r="A29" s="4" t="s">
        <v>32</v>
      </c>
      <c r="B29" s="5">
        <f>'3'!M29</f>
        <v>150</v>
      </c>
      <c r="C29" s="5">
        <v>78</v>
      </c>
      <c r="D29" s="5">
        <v>6</v>
      </c>
      <c r="E29" s="5">
        <v>11</v>
      </c>
      <c r="F29" s="5">
        <v>4</v>
      </c>
      <c r="G29" s="5">
        <v>12</v>
      </c>
      <c r="H29" s="5">
        <v>9</v>
      </c>
      <c r="I29" s="5">
        <v>13</v>
      </c>
      <c r="J29" s="5">
        <v>4</v>
      </c>
      <c r="K29" s="5">
        <v>6</v>
      </c>
      <c r="L29" s="5">
        <v>1</v>
      </c>
      <c r="M29" s="5">
        <v>1</v>
      </c>
      <c r="N29" s="3">
        <f>B29-SUM(C29:M29)</f>
        <v>5</v>
      </c>
    </row>
    <row r="30" spans="1:14" s="20" customFormat="1" x14ac:dyDescent="0.15">
      <c r="A30" s="21" t="s">
        <v>33</v>
      </c>
      <c r="B30" s="18"/>
      <c r="C30" s="18">
        <f>C29/B29</f>
        <v>0.52</v>
      </c>
      <c r="D30" s="18">
        <f>D29/B29</f>
        <v>0.04</v>
      </c>
      <c r="E30" s="18">
        <f>E29/B29</f>
        <v>7.3333333333333334E-2</v>
      </c>
      <c r="F30" s="18">
        <f>F29/B29</f>
        <v>2.6666666666666668E-2</v>
      </c>
      <c r="G30" s="18">
        <f>G29/B29</f>
        <v>0.08</v>
      </c>
      <c r="H30" s="18">
        <f>H29/B29</f>
        <v>0.06</v>
      </c>
      <c r="I30" s="18">
        <f>I29/B29</f>
        <v>8.666666666666667E-2</v>
      </c>
      <c r="J30" s="18">
        <f>J29/B29</f>
        <v>2.6666666666666668E-2</v>
      </c>
      <c r="K30" s="18">
        <f>K29/B29</f>
        <v>0.04</v>
      </c>
      <c r="L30" s="18">
        <f>L29/B29</f>
        <v>6.6666666666666671E-3</v>
      </c>
      <c r="M30" s="18">
        <f>M29/B29</f>
        <v>6.6666666666666671E-3</v>
      </c>
      <c r="N30" s="19">
        <f>N29/B29</f>
        <v>3.3333333333333333E-2</v>
      </c>
    </row>
    <row r="31" spans="1:14" x14ac:dyDescent="0.15">
      <c r="A31" s="4" t="s">
        <v>34</v>
      </c>
      <c r="B31" s="5">
        <f>'3'!M31</f>
        <v>378</v>
      </c>
      <c r="C31" s="5">
        <v>189</v>
      </c>
      <c r="D31" s="5">
        <v>7</v>
      </c>
      <c r="E31" s="5">
        <v>26</v>
      </c>
      <c r="F31" s="5">
        <v>9</v>
      </c>
      <c r="G31" s="5">
        <v>31</v>
      </c>
      <c r="H31" s="5">
        <v>30</v>
      </c>
      <c r="I31" s="5">
        <v>20</v>
      </c>
      <c r="J31" s="5">
        <v>9</v>
      </c>
      <c r="K31" s="5">
        <v>19</v>
      </c>
      <c r="L31" s="5">
        <v>7</v>
      </c>
      <c r="M31" s="5">
        <v>5</v>
      </c>
      <c r="N31" s="3">
        <f>B31-SUM(C31:M31)</f>
        <v>26</v>
      </c>
    </row>
    <row r="32" spans="1:14" s="20" customFormat="1" x14ac:dyDescent="0.15">
      <c r="A32" s="23" t="s">
        <v>35</v>
      </c>
      <c r="B32" s="24"/>
      <c r="C32" s="24">
        <f>C31/B31</f>
        <v>0.5</v>
      </c>
      <c r="D32" s="24">
        <f>D31/B31</f>
        <v>1.8518518518518517E-2</v>
      </c>
      <c r="E32" s="24">
        <f>E31/B31</f>
        <v>6.8783068783068779E-2</v>
      </c>
      <c r="F32" s="24">
        <f>F31/B31</f>
        <v>2.3809523809523808E-2</v>
      </c>
      <c r="G32" s="24">
        <f>G31/B31</f>
        <v>8.2010582010582006E-2</v>
      </c>
      <c r="H32" s="24">
        <f>H31/B31</f>
        <v>7.9365079365079361E-2</v>
      </c>
      <c r="I32" s="24">
        <f>I31/B31</f>
        <v>5.2910052910052907E-2</v>
      </c>
      <c r="J32" s="24">
        <f>J31/B31</f>
        <v>2.3809523809523808E-2</v>
      </c>
      <c r="K32" s="24">
        <f>K31/B31</f>
        <v>5.0264550264550262E-2</v>
      </c>
      <c r="L32" s="24">
        <f>L31/B31</f>
        <v>1.8518518518518517E-2</v>
      </c>
      <c r="M32" s="24">
        <f>M31/B31</f>
        <v>1.3227513227513227E-2</v>
      </c>
      <c r="N32" s="25">
        <f>N31/B31</f>
        <v>6.8783068783068779E-2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154</v>
      </c>
      <c r="J2" s="1" t="s">
        <v>233</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441</v>
      </c>
      <c r="D6" s="5">
        <v>474</v>
      </c>
      <c r="E6" s="5">
        <v>108</v>
      </c>
      <c r="F6" s="5">
        <v>29</v>
      </c>
      <c r="G6" s="5">
        <v>65</v>
      </c>
      <c r="H6" s="3">
        <f>B6-SUM(C6:G6)</f>
        <v>53</v>
      </c>
      <c r="J6" s="4">
        <v>1170</v>
      </c>
      <c r="K6" s="5">
        <v>258</v>
      </c>
      <c r="L6" s="5">
        <v>570</v>
      </c>
      <c r="M6" s="5">
        <v>127</v>
      </c>
      <c r="N6" s="5">
        <v>16</v>
      </c>
      <c r="O6" s="5">
        <v>148</v>
      </c>
      <c r="P6" s="3">
        <f>J6-SUM(K6:O6)</f>
        <v>51</v>
      </c>
    </row>
    <row r="7" spans="1:16" s="20" customFormat="1" x14ac:dyDescent="0.15">
      <c r="A7" s="21" t="s">
        <v>4</v>
      </c>
      <c r="B7" s="18"/>
      <c r="C7" s="18">
        <f>C6/B6</f>
        <v>0.37692307692307692</v>
      </c>
      <c r="D7" s="18">
        <f>D6/B6</f>
        <v>0.40512820512820513</v>
      </c>
      <c r="E7" s="18">
        <f>E6/B6</f>
        <v>9.2307692307692313E-2</v>
      </c>
      <c r="F7" s="18">
        <f>F6/B6</f>
        <v>2.4786324786324785E-2</v>
      </c>
      <c r="G7" s="18">
        <f>G6/B6</f>
        <v>5.5555555555555552E-2</v>
      </c>
      <c r="H7" s="19">
        <f>H6/B6</f>
        <v>4.5299145299145298E-2</v>
      </c>
      <c r="J7" s="21"/>
      <c r="K7" s="18">
        <f>K6/J6</f>
        <v>0.22051282051282051</v>
      </c>
      <c r="L7" s="18">
        <f>L6/J6</f>
        <v>0.48717948717948717</v>
      </c>
      <c r="M7" s="18">
        <f>M6/J6</f>
        <v>0.10854700854700855</v>
      </c>
      <c r="N7" s="18">
        <f>N6/J6</f>
        <v>1.3675213675213675E-2</v>
      </c>
      <c r="O7" s="18">
        <f>O6/J6</f>
        <v>0.12649572649572649</v>
      </c>
      <c r="P7" s="19">
        <f>P6/J6</f>
        <v>4.3589743589743588E-2</v>
      </c>
    </row>
    <row r="8" spans="1:16" x14ac:dyDescent="0.15">
      <c r="A8" s="4" t="s">
        <v>20</v>
      </c>
      <c r="B8" s="5">
        <v>200</v>
      </c>
      <c r="C8" s="5">
        <v>89</v>
      </c>
      <c r="D8" s="5">
        <v>67</v>
      </c>
      <c r="E8" s="5">
        <v>22</v>
      </c>
      <c r="F8" s="5">
        <v>2</v>
      </c>
      <c r="G8" s="5">
        <v>12</v>
      </c>
      <c r="H8" s="3">
        <f>B8-SUM(C8:G8)</f>
        <v>8</v>
      </c>
      <c r="J8" s="4">
        <v>200</v>
      </c>
      <c r="K8" s="5">
        <v>47</v>
      </c>
      <c r="L8" s="5">
        <v>96</v>
      </c>
      <c r="M8" s="5">
        <v>17</v>
      </c>
      <c r="N8" s="5">
        <v>1</v>
      </c>
      <c r="O8" s="5">
        <v>31</v>
      </c>
      <c r="P8" s="3">
        <f>J8-SUM(K8:O8)</f>
        <v>8</v>
      </c>
    </row>
    <row r="9" spans="1:16" s="20" customFormat="1" x14ac:dyDescent="0.15">
      <c r="A9" s="21" t="s">
        <v>4</v>
      </c>
      <c r="B9" s="18"/>
      <c r="C9" s="18">
        <f>C8/B8</f>
        <v>0.44500000000000001</v>
      </c>
      <c r="D9" s="18">
        <f>D8/B8</f>
        <v>0.33500000000000002</v>
      </c>
      <c r="E9" s="18">
        <f>E8/B8</f>
        <v>0.11</v>
      </c>
      <c r="F9" s="18">
        <f>F8/B8</f>
        <v>0.01</v>
      </c>
      <c r="G9" s="18">
        <f>G8/B8</f>
        <v>0.06</v>
      </c>
      <c r="H9" s="19">
        <f>H8/B8</f>
        <v>0.04</v>
      </c>
      <c r="J9" s="21"/>
      <c r="K9" s="18">
        <f>K8/J8</f>
        <v>0.23499999999999999</v>
      </c>
      <c r="L9" s="18">
        <f>L8/J8</f>
        <v>0.48</v>
      </c>
      <c r="M9" s="18">
        <f>M8/J8</f>
        <v>8.5000000000000006E-2</v>
      </c>
      <c r="N9" s="18">
        <f>N8/J8</f>
        <v>5.0000000000000001E-3</v>
      </c>
      <c r="O9" s="18">
        <f>O8/J8</f>
        <v>0.155</v>
      </c>
      <c r="P9" s="19">
        <f>P8/J8</f>
        <v>0.04</v>
      </c>
    </row>
    <row r="10" spans="1:16" x14ac:dyDescent="0.15">
      <c r="A10" s="4" t="s">
        <v>21</v>
      </c>
      <c r="B10" s="5">
        <v>208</v>
      </c>
      <c r="C10" s="5">
        <v>79</v>
      </c>
      <c r="D10" s="5">
        <v>87</v>
      </c>
      <c r="E10" s="5">
        <v>18</v>
      </c>
      <c r="F10" s="5">
        <v>3</v>
      </c>
      <c r="G10" s="5">
        <v>13</v>
      </c>
      <c r="H10" s="3">
        <f>B10-SUM(C10:G10)</f>
        <v>8</v>
      </c>
      <c r="J10" s="4">
        <v>208</v>
      </c>
      <c r="K10" s="5">
        <v>40</v>
      </c>
      <c r="L10" s="5">
        <v>106</v>
      </c>
      <c r="M10" s="5">
        <v>23</v>
      </c>
      <c r="N10" s="5">
        <v>1</v>
      </c>
      <c r="O10" s="5">
        <v>31</v>
      </c>
      <c r="P10" s="3">
        <f>J10-SUM(K10:O10)</f>
        <v>7</v>
      </c>
    </row>
    <row r="11" spans="1:16" s="20" customFormat="1" x14ac:dyDescent="0.15">
      <c r="A11" s="21" t="s">
        <v>4</v>
      </c>
      <c r="B11" s="18"/>
      <c r="C11" s="18">
        <f>C10/B10</f>
        <v>0.37980769230769229</v>
      </c>
      <c r="D11" s="18">
        <f>D10/B10</f>
        <v>0.41826923076923078</v>
      </c>
      <c r="E11" s="18">
        <f>E10/B10</f>
        <v>8.6538461538461536E-2</v>
      </c>
      <c r="F11" s="18">
        <f>F10/B10</f>
        <v>1.4423076923076924E-2</v>
      </c>
      <c r="G11" s="18">
        <f>G10/B10</f>
        <v>6.25E-2</v>
      </c>
      <c r="H11" s="19">
        <f>H10/B10</f>
        <v>3.8461538461538464E-2</v>
      </c>
      <c r="J11" s="21"/>
      <c r="K11" s="18">
        <f>K10/J10</f>
        <v>0.19230769230769232</v>
      </c>
      <c r="L11" s="18">
        <f>L10/J10</f>
        <v>0.50961538461538458</v>
      </c>
      <c r="M11" s="18">
        <f>M10/J10</f>
        <v>0.11057692307692307</v>
      </c>
      <c r="N11" s="18">
        <f>N10/J10</f>
        <v>4.807692307692308E-3</v>
      </c>
      <c r="O11" s="18">
        <f>O10/J10</f>
        <v>0.14903846153846154</v>
      </c>
      <c r="P11" s="19">
        <f>P10/J10</f>
        <v>3.3653846153846152E-2</v>
      </c>
    </row>
    <row r="12" spans="1:16" x14ac:dyDescent="0.15">
      <c r="A12" s="4" t="s">
        <v>22</v>
      </c>
      <c r="B12" s="5">
        <v>44</v>
      </c>
      <c r="C12" s="5">
        <v>18</v>
      </c>
      <c r="D12" s="5">
        <v>20</v>
      </c>
      <c r="E12" s="5">
        <v>3</v>
      </c>
      <c r="F12" s="5">
        <v>1</v>
      </c>
      <c r="G12" s="5">
        <v>1</v>
      </c>
      <c r="H12" s="3">
        <f>B12-SUM(C12:G12)</f>
        <v>1</v>
      </c>
      <c r="J12" s="4">
        <v>44</v>
      </c>
      <c r="K12" s="5">
        <v>9</v>
      </c>
      <c r="L12" s="5">
        <v>21</v>
      </c>
      <c r="M12" s="5">
        <v>5</v>
      </c>
      <c r="N12" s="5">
        <v>3</v>
      </c>
      <c r="O12" s="5">
        <v>5</v>
      </c>
      <c r="P12" s="3">
        <f>J12-SUM(K12:O12)</f>
        <v>1</v>
      </c>
    </row>
    <row r="13" spans="1:16" s="20" customFormat="1" x14ac:dyDescent="0.15">
      <c r="A13" s="21" t="s">
        <v>4</v>
      </c>
      <c r="B13" s="18"/>
      <c r="C13" s="18">
        <f>C12/B12</f>
        <v>0.40909090909090912</v>
      </c>
      <c r="D13" s="18">
        <f>D12/B12</f>
        <v>0.45454545454545453</v>
      </c>
      <c r="E13" s="18">
        <f>E12/B12</f>
        <v>6.8181818181818177E-2</v>
      </c>
      <c r="F13" s="18">
        <f>F12/B12</f>
        <v>2.2727272727272728E-2</v>
      </c>
      <c r="G13" s="18">
        <f>G12/B12</f>
        <v>2.2727272727272728E-2</v>
      </c>
      <c r="H13" s="19">
        <f>H12/B12</f>
        <v>2.2727272727272728E-2</v>
      </c>
      <c r="J13" s="21"/>
      <c r="K13" s="18">
        <f>K12/J12</f>
        <v>0.20454545454545456</v>
      </c>
      <c r="L13" s="18">
        <f>L12/J12</f>
        <v>0.47727272727272729</v>
      </c>
      <c r="M13" s="18">
        <f>M12/J12</f>
        <v>0.11363636363636363</v>
      </c>
      <c r="N13" s="18">
        <f>N12/J12</f>
        <v>6.8181818181818177E-2</v>
      </c>
      <c r="O13" s="18">
        <f>O12/J12</f>
        <v>0.11363636363636363</v>
      </c>
      <c r="P13" s="19">
        <f>P12/J12</f>
        <v>2.2727272727272728E-2</v>
      </c>
    </row>
    <row r="14" spans="1:16" x14ac:dyDescent="0.15">
      <c r="A14" s="4" t="s">
        <v>23</v>
      </c>
      <c r="B14" s="5">
        <v>172</v>
      </c>
      <c r="C14" s="5">
        <v>64</v>
      </c>
      <c r="D14" s="5">
        <v>67</v>
      </c>
      <c r="E14" s="5">
        <v>20</v>
      </c>
      <c r="F14" s="5">
        <v>5</v>
      </c>
      <c r="G14" s="5">
        <v>11</v>
      </c>
      <c r="H14" s="3">
        <f>B14-SUM(C14:G14)</f>
        <v>5</v>
      </c>
      <c r="J14" s="4">
        <v>172</v>
      </c>
      <c r="K14" s="5">
        <v>51</v>
      </c>
      <c r="L14" s="5">
        <v>81</v>
      </c>
      <c r="M14" s="5">
        <v>15</v>
      </c>
      <c r="N14" s="36" t="s">
        <v>369</v>
      </c>
      <c r="O14" s="5">
        <v>20</v>
      </c>
      <c r="P14" s="3">
        <f>J14-SUM(K14:O14)</f>
        <v>5</v>
      </c>
    </row>
    <row r="15" spans="1:16" s="20" customFormat="1" x14ac:dyDescent="0.15">
      <c r="A15" s="21" t="s">
        <v>4</v>
      </c>
      <c r="B15" s="18"/>
      <c r="C15" s="18">
        <f>C14/B14</f>
        <v>0.37209302325581395</v>
      </c>
      <c r="D15" s="18">
        <f>D14/B14</f>
        <v>0.38953488372093026</v>
      </c>
      <c r="E15" s="18">
        <f>E14/B14</f>
        <v>0.11627906976744186</v>
      </c>
      <c r="F15" s="18">
        <f>F14/B14</f>
        <v>2.9069767441860465E-2</v>
      </c>
      <c r="G15" s="18">
        <f>G14/B14</f>
        <v>6.3953488372093026E-2</v>
      </c>
      <c r="H15" s="19">
        <f>H14/B14</f>
        <v>2.9069767441860465E-2</v>
      </c>
      <c r="J15" s="21"/>
      <c r="K15" s="18">
        <f>K14/J14</f>
        <v>0.29651162790697677</v>
      </c>
      <c r="L15" s="18">
        <f>L14/J14</f>
        <v>0.47093023255813954</v>
      </c>
      <c r="M15" s="18">
        <f>M14/J14</f>
        <v>8.7209302325581398E-2</v>
      </c>
      <c r="N15" s="37" t="s">
        <v>369</v>
      </c>
      <c r="O15" s="18">
        <f>O14/J14</f>
        <v>0.11627906976744186</v>
      </c>
      <c r="P15" s="19">
        <f>P14/J14</f>
        <v>2.9069767441860465E-2</v>
      </c>
    </row>
    <row r="16" spans="1:16" x14ac:dyDescent="0.15">
      <c r="A16" s="4" t="s">
        <v>24</v>
      </c>
      <c r="B16" s="5">
        <v>42</v>
      </c>
      <c r="C16" s="5">
        <v>16</v>
      </c>
      <c r="D16" s="5">
        <v>14</v>
      </c>
      <c r="E16" s="5">
        <v>4</v>
      </c>
      <c r="F16" s="36" t="s">
        <v>369</v>
      </c>
      <c r="G16" s="5">
        <v>3</v>
      </c>
      <c r="H16" s="3">
        <f>B16-SUM(C16:G16)</f>
        <v>5</v>
      </c>
      <c r="J16" s="4">
        <v>42</v>
      </c>
      <c r="K16" s="5">
        <v>5</v>
      </c>
      <c r="L16" s="5">
        <v>22</v>
      </c>
      <c r="M16" s="5">
        <v>6</v>
      </c>
      <c r="N16" s="36" t="s">
        <v>369</v>
      </c>
      <c r="O16" s="5">
        <v>4</v>
      </c>
      <c r="P16" s="3">
        <f>J16-SUM(K16:O16)</f>
        <v>5</v>
      </c>
    </row>
    <row r="17" spans="1:16" s="20" customFormat="1" x14ac:dyDescent="0.15">
      <c r="A17" s="21" t="s">
        <v>4</v>
      </c>
      <c r="B17" s="18"/>
      <c r="C17" s="18">
        <f>C16/B16</f>
        <v>0.38095238095238093</v>
      </c>
      <c r="D17" s="18">
        <f>D16/B16</f>
        <v>0.33333333333333331</v>
      </c>
      <c r="E17" s="18">
        <f>E16/B16</f>
        <v>9.5238095238095233E-2</v>
      </c>
      <c r="F17" s="37" t="s">
        <v>369</v>
      </c>
      <c r="G17" s="18">
        <f>G16/B16</f>
        <v>7.1428571428571425E-2</v>
      </c>
      <c r="H17" s="19">
        <f>H16/B16</f>
        <v>0.11904761904761904</v>
      </c>
      <c r="J17" s="21"/>
      <c r="K17" s="18">
        <f>K16/J16</f>
        <v>0.11904761904761904</v>
      </c>
      <c r="L17" s="18">
        <f>L16/J16</f>
        <v>0.52380952380952384</v>
      </c>
      <c r="M17" s="18">
        <f>M16/J16</f>
        <v>0.14285714285714285</v>
      </c>
      <c r="N17" s="37" t="s">
        <v>369</v>
      </c>
      <c r="O17" s="18">
        <f>O16/J16</f>
        <v>9.5238095238095233E-2</v>
      </c>
      <c r="P17" s="19">
        <f>P16/J16</f>
        <v>0.11904761904761904</v>
      </c>
    </row>
    <row r="18" spans="1:16" x14ac:dyDescent="0.15">
      <c r="A18" s="4" t="s">
        <v>25</v>
      </c>
      <c r="B18" s="5">
        <v>147</v>
      </c>
      <c r="C18" s="5">
        <v>52</v>
      </c>
      <c r="D18" s="5">
        <v>65</v>
      </c>
      <c r="E18" s="5">
        <v>14</v>
      </c>
      <c r="F18" s="5">
        <v>3</v>
      </c>
      <c r="G18" s="5">
        <v>7</v>
      </c>
      <c r="H18" s="3">
        <f>B18-SUM(C18:G18)</f>
        <v>6</v>
      </c>
      <c r="J18" s="4">
        <v>147</v>
      </c>
      <c r="K18" s="5">
        <v>35</v>
      </c>
      <c r="L18" s="5">
        <v>72</v>
      </c>
      <c r="M18" s="5">
        <v>22</v>
      </c>
      <c r="N18" s="5">
        <v>2</v>
      </c>
      <c r="O18" s="5">
        <v>11</v>
      </c>
      <c r="P18" s="3">
        <f>J18-SUM(K18:O18)</f>
        <v>5</v>
      </c>
    </row>
    <row r="19" spans="1:16" s="20" customFormat="1" x14ac:dyDescent="0.15">
      <c r="A19" s="21" t="s">
        <v>4</v>
      </c>
      <c r="B19" s="18"/>
      <c r="C19" s="18">
        <f>C18/B18</f>
        <v>0.35374149659863946</v>
      </c>
      <c r="D19" s="18">
        <f>D18/B18</f>
        <v>0.44217687074829931</v>
      </c>
      <c r="E19" s="18">
        <f>E18/B18</f>
        <v>9.5238095238095233E-2</v>
      </c>
      <c r="F19" s="18">
        <f>F18/B18</f>
        <v>2.0408163265306121E-2</v>
      </c>
      <c r="G19" s="18">
        <f>G18/B18</f>
        <v>4.7619047619047616E-2</v>
      </c>
      <c r="H19" s="19">
        <f>H18/B18</f>
        <v>4.0816326530612242E-2</v>
      </c>
      <c r="J19" s="21"/>
      <c r="K19" s="18">
        <f>K18/J18</f>
        <v>0.23809523809523808</v>
      </c>
      <c r="L19" s="18">
        <f>L18/J18</f>
        <v>0.48979591836734693</v>
      </c>
      <c r="M19" s="18">
        <f>M18/J18</f>
        <v>0.14965986394557823</v>
      </c>
      <c r="N19" s="18">
        <f>N18/J18</f>
        <v>1.3605442176870748E-2</v>
      </c>
      <c r="O19" s="18">
        <f>O18/J18</f>
        <v>7.4829931972789115E-2</v>
      </c>
      <c r="P19" s="19">
        <f>P18/J18</f>
        <v>3.4013605442176874E-2</v>
      </c>
    </row>
    <row r="20" spans="1:16" x14ac:dyDescent="0.15">
      <c r="A20" s="4" t="s">
        <v>26</v>
      </c>
      <c r="B20" s="5">
        <v>103</v>
      </c>
      <c r="C20" s="5">
        <v>48</v>
      </c>
      <c r="D20" s="5">
        <v>36</v>
      </c>
      <c r="E20" s="5">
        <v>11</v>
      </c>
      <c r="F20" s="5">
        <v>3</v>
      </c>
      <c r="G20" s="5">
        <v>3</v>
      </c>
      <c r="H20" s="3">
        <f>B20-SUM(C20:G20)</f>
        <v>2</v>
      </c>
      <c r="J20" s="4">
        <v>103</v>
      </c>
      <c r="K20" s="5">
        <v>19</v>
      </c>
      <c r="L20" s="5">
        <v>55</v>
      </c>
      <c r="M20" s="5">
        <v>11</v>
      </c>
      <c r="N20" s="5">
        <v>4</v>
      </c>
      <c r="O20" s="5">
        <v>11</v>
      </c>
      <c r="P20" s="3">
        <f>J20-SUM(K20:O20)</f>
        <v>3</v>
      </c>
    </row>
    <row r="21" spans="1:16" s="20" customFormat="1" x14ac:dyDescent="0.15">
      <c r="A21" s="21" t="s">
        <v>4</v>
      </c>
      <c r="B21" s="18"/>
      <c r="C21" s="18">
        <f>C20/B20</f>
        <v>0.46601941747572817</v>
      </c>
      <c r="D21" s="18">
        <f>D20/B20</f>
        <v>0.34951456310679613</v>
      </c>
      <c r="E21" s="18">
        <f>E20/B20</f>
        <v>0.10679611650485436</v>
      </c>
      <c r="F21" s="18">
        <f>F20/B20</f>
        <v>2.9126213592233011E-2</v>
      </c>
      <c r="G21" s="18">
        <f>G20/B20</f>
        <v>2.9126213592233011E-2</v>
      </c>
      <c r="H21" s="19">
        <f>H20/B20</f>
        <v>1.9417475728155338E-2</v>
      </c>
      <c r="J21" s="21"/>
      <c r="K21" s="18">
        <f>K20/J20</f>
        <v>0.18446601941747573</v>
      </c>
      <c r="L21" s="18">
        <f>L20/J20</f>
        <v>0.53398058252427183</v>
      </c>
      <c r="M21" s="18">
        <f>M20/J20</f>
        <v>0.10679611650485436</v>
      </c>
      <c r="N21" s="18">
        <f>N20/J20</f>
        <v>3.8834951456310676E-2</v>
      </c>
      <c r="O21" s="18">
        <f>O20/J20</f>
        <v>0.10679611650485436</v>
      </c>
      <c r="P21" s="19">
        <f>P20/J20</f>
        <v>2.9126213592233011E-2</v>
      </c>
    </row>
    <row r="22" spans="1:16" x14ac:dyDescent="0.15">
      <c r="A22" s="4" t="s">
        <v>27</v>
      </c>
      <c r="B22" s="5">
        <v>74</v>
      </c>
      <c r="C22" s="5">
        <v>22</v>
      </c>
      <c r="D22" s="5">
        <v>33</v>
      </c>
      <c r="E22" s="5">
        <v>7</v>
      </c>
      <c r="F22" s="5">
        <v>4</v>
      </c>
      <c r="G22" s="5">
        <v>4</v>
      </c>
      <c r="H22" s="3">
        <f>B22-SUM(C22:G22)</f>
        <v>4</v>
      </c>
      <c r="J22" s="4">
        <v>74</v>
      </c>
      <c r="K22" s="5">
        <v>17</v>
      </c>
      <c r="L22" s="5">
        <v>32</v>
      </c>
      <c r="M22" s="5">
        <v>7</v>
      </c>
      <c r="N22" s="5">
        <v>1</v>
      </c>
      <c r="O22" s="5">
        <v>13</v>
      </c>
      <c r="P22" s="3">
        <f>J22-SUM(K22:O22)</f>
        <v>4</v>
      </c>
    </row>
    <row r="23" spans="1:16" s="20" customFormat="1" x14ac:dyDescent="0.15">
      <c r="A23" s="21" t="s">
        <v>4</v>
      </c>
      <c r="B23" s="18"/>
      <c r="C23" s="18">
        <f>C22/B22</f>
        <v>0.29729729729729731</v>
      </c>
      <c r="D23" s="18">
        <f>D22/B22</f>
        <v>0.44594594594594594</v>
      </c>
      <c r="E23" s="18">
        <f>E22/B22</f>
        <v>9.45945945945946E-2</v>
      </c>
      <c r="F23" s="18">
        <f>F22/B22</f>
        <v>5.4054054054054057E-2</v>
      </c>
      <c r="G23" s="18">
        <f>G22/B22</f>
        <v>5.4054054054054057E-2</v>
      </c>
      <c r="H23" s="19">
        <f>H22/B22</f>
        <v>5.4054054054054057E-2</v>
      </c>
      <c r="J23" s="21"/>
      <c r="K23" s="18">
        <f>K22/J22</f>
        <v>0.22972972972972974</v>
      </c>
      <c r="L23" s="18">
        <f>L22/J22</f>
        <v>0.43243243243243246</v>
      </c>
      <c r="M23" s="18">
        <f>M22/J22</f>
        <v>9.45945945945946E-2</v>
      </c>
      <c r="N23" s="18">
        <f>N22/J22</f>
        <v>1.3513513513513514E-2</v>
      </c>
      <c r="O23" s="18">
        <f>O22/J22</f>
        <v>0.17567567567567569</v>
      </c>
      <c r="P23" s="19">
        <f>P22/J22</f>
        <v>5.4054054054054057E-2</v>
      </c>
    </row>
    <row r="24" spans="1:16" x14ac:dyDescent="0.15">
      <c r="A24" s="4" t="s">
        <v>28</v>
      </c>
      <c r="B24" s="5">
        <v>111</v>
      </c>
      <c r="C24" s="5">
        <v>31</v>
      </c>
      <c r="D24" s="5">
        <v>56</v>
      </c>
      <c r="E24" s="5">
        <v>6</v>
      </c>
      <c r="F24" s="5">
        <v>6</v>
      </c>
      <c r="G24" s="5">
        <v>6</v>
      </c>
      <c r="H24" s="3">
        <f>B24-SUM(C24:G24)</f>
        <v>6</v>
      </c>
      <c r="J24" s="4">
        <v>111</v>
      </c>
      <c r="K24" s="5">
        <v>17</v>
      </c>
      <c r="L24" s="5">
        <v>59</v>
      </c>
      <c r="M24" s="5">
        <v>14</v>
      </c>
      <c r="N24" s="5">
        <v>2</v>
      </c>
      <c r="O24" s="5">
        <v>14</v>
      </c>
      <c r="P24" s="3">
        <f>J24-SUM(K24:O24)</f>
        <v>5</v>
      </c>
    </row>
    <row r="25" spans="1:16" s="20" customFormat="1" x14ac:dyDescent="0.15">
      <c r="A25" s="21" t="s">
        <v>4</v>
      </c>
      <c r="B25" s="18"/>
      <c r="C25" s="18">
        <f>C24/B24</f>
        <v>0.27927927927927926</v>
      </c>
      <c r="D25" s="18">
        <f>D24/B24</f>
        <v>0.50450450450450446</v>
      </c>
      <c r="E25" s="18">
        <f>E24/B24</f>
        <v>5.4054054054054057E-2</v>
      </c>
      <c r="F25" s="18">
        <f>F24/B24</f>
        <v>5.4054054054054057E-2</v>
      </c>
      <c r="G25" s="18">
        <f>G24/B24</f>
        <v>5.4054054054054057E-2</v>
      </c>
      <c r="H25" s="19">
        <f>H24/B24</f>
        <v>5.4054054054054057E-2</v>
      </c>
      <c r="J25" s="21"/>
      <c r="K25" s="18">
        <f>K24/J24</f>
        <v>0.15315315315315314</v>
      </c>
      <c r="L25" s="18">
        <f>L24/J24</f>
        <v>0.53153153153153154</v>
      </c>
      <c r="M25" s="18">
        <f>M24/J24</f>
        <v>0.12612612612612611</v>
      </c>
      <c r="N25" s="18">
        <f>N24/J24</f>
        <v>1.8018018018018018E-2</v>
      </c>
      <c r="O25" s="18">
        <f>O24/J24</f>
        <v>0.12612612612612611</v>
      </c>
      <c r="P25" s="19">
        <f>P24/J24</f>
        <v>4.5045045045045043E-2</v>
      </c>
    </row>
    <row r="26" spans="1:16" x14ac:dyDescent="0.15">
      <c r="A26" s="4" t="s">
        <v>29</v>
      </c>
      <c r="B26" s="5">
        <v>55</v>
      </c>
      <c r="C26" s="5">
        <v>21</v>
      </c>
      <c r="D26" s="5">
        <v>22</v>
      </c>
      <c r="E26" s="5">
        <v>2</v>
      </c>
      <c r="F26" s="5">
        <v>2</v>
      </c>
      <c r="G26" s="5">
        <v>4</v>
      </c>
      <c r="H26" s="3">
        <f>B26-SUM(C26:G26)</f>
        <v>4</v>
      </c>
      <c r="J26" s="4">
        <v>55</v>
      </c>
      <c r="K26" s="5">
        <v>17</v>
      </c>
      <c r="L26" s="5">
        <v>20</v>
      </c>
      <c r="M26" s="5">
        <v>6</v>
      </c>
      <c r="N26" s="5">
        <v>1</v>
      </c>
      <c r="O26" s="5">
        <v>7</v>
      </c>
      <c r="P26" s="3">
        <f>J26-SUM(K26:O26)</f>
        <v>4</v>
      </c>
    </row>
    <row r="27" spans="1:16" s="20" customFormat="1" x14ac:dyDescent="0.15">
      <c r="A27" s="23" t="s">
        <v>4</v>
      </c>
      <c r="B27" s="24"/>
      <c r="C27" s="24">
        <f>C26/B26</f>
        <v>0.38181818181818183</v>
      </c>
      <c r="D27" s="24">
        <f>D26/B26</f>
        <v>0.4</v>
      </c>
      <c r="E27" s="24">
        <f>E26/B26</f>
        <v>3.6363636363636362E-2</v>
      </c>
      <c r="F27" s="24">
        <f>F26/B26</f>
        <v>3.6363636363636362E-2</v>
      </c>
      <c r="G27" s="24">
        <f>G26/B26</f>
        <v>7.2727272727272724E-2</v>
      </c>
      <c r="H27" s="25">
        <f>H26/B26</f>
        <v>7.2727272727272724E-2</v>
      </c>
      <c r="J27" s="23"/>
      <c r="K27" s="24">
        <f>K26/J26</f>
        <v>0.30909090909090908</v>
      </c>
      <c r="L27" s="24">
        <f>L26/J26</f>
        <v>0.36363636363636365</v>
      </c>
      <c r="M27" s="24">
        <f>M26/J26</f>
        <v>0.10909090909090909</v>
      </c>
      <c r="N27" s="24">
        <f>N26/J26</f>
        <v>1.8181818181818181E-2</v>
      </c>
      <c r="O27" s="24">
        <f>O26/J26</f>
        <v>0.12727272727272726</v>
      </c>
      <c r="P27" s="25">
        <f>P26/J26</f>
        <v>7.2727272727272724E-2</v>
      </c>
    </row>
    <row r="28" spans="1:16" x14ac:dyDescent="0.15">
      <c r="A28" s="1" t="s">
        <v>212</v>
      </c>
    </row>
    <row r="29" spans="1:16" x14ac:dyDescent="0.15">
      <c r="A29" s="9" t="s">
        <v>30</v>
      </c>
      <c r="B29" s="10">
        <v>411</v>
      </c>
      <c r="C29" s="10">
        <v>155</v>
      </c>
      <c r="D29" s="10">
        <v>153</v>
      </c>
      <c r="E29" s="10">
        <v>37</v>
      </c>
      <c r="F29" s="10">
        <v>18</v>
      </c>
      <c r="G29" s="10">
        <v>30</v>
      </c>
      <c r="H29" s="11">
        <f>B29-SUM(C29:G29)</f>
        <v>18</v>
      </c>
      <c r="J29" s="9">
        <v>411</v>
      </c>
      <c r="K29" s="10">
        <v>92</v>
      </c>
      <c r="L29" s="10">
        <v>201</v>
      </c>
      <c r="M29" s="10">
        <v>46</v>
      </c>
      <c r="N29" s="10">
        <v>5</v>
      </c>
      <c r="O29" s="10">
        <v>50</v>
      </c>
      <c r="P29" s="11">
        <f>J29-SUM(K29:O29)</f>
        <v>17</v>
      </c>
    </row>
    <row r="30" spans="1:16" s="20" customFormat="1" x14ac:dyDescent="0.15">
      <c r="A30" s="21" t="s">
        <v>31</v>
      </c>
      <c r="B30" s="18"/>
      <c r="C30" s="30">
        <f>C29/B29</f>
        <v>0.37712895377128952</v>
      </c>
      <c r="D30" s="30">
        <f>D29/B29</f>
        <v>0.37226277372262773</v>
      </c>
      <c r="E30" s="30">
        <f>E29/B29</f>
        <v>9.002433090024331E-2</v>
      </c>
      <c r="F30" s="30">
        <f>F29/B29</f>
        <v>4.3795620437956206E-2</v>
      </c>
      <c r="G30" s="30">
        <f>G29/B29</f>
        <v>7.2992700729927001E-2</v>
      </c>
      <c r="H30" s="27">
        <f>H29/B29</f>
        <v>4.3795620437956206E-2</v>
      </c>
      <c r="J30" s="21"/>
      <c r="K30" s="30">
        <f>K29/J29</f>
        <v>0.22384428223844283</v>
      </c>
      <c r="L30" s="30">
        <f>L29/J29</f>
        <v>0.48905109489051096</v>
      </c>
      <c r="M30" s="30">
        <f>M29/J29</f>
        <v>0.11192214111922141</v>
      </c>
      <c r="N30" s="30">
        <f>N29/J29</f>
        <v>1.2165450121654502E-2</v>
      </c>
      <c r="O30" s="30">
        <f>O29/J29</f>
        <v>0.12165450121654502</v>
      </c>
      <c r="P30" s="27">
        <f>P29/J29</f>
        <v>4.1362530413625302E-2</v>
      </c>
    </row>
    <row r="31" spans="1:16" x14ac:dyDescent="0.15">
      <c r="A31" s="4" t="s">
        <v>32</v>
      </c>
      <c r="B31" s="5">
        <v>196</v>
      </c>
      <c r="C31" s="5">
        <v>78</v>
      </c>
      <c r="D31" s="5">
        <v>80</v>
      </c>
      <c r="E31" s="5">
        <v>20</v>
      </c>
      <c r="F31" s="5">
        <v>4</v>
      </c>
      <c r="G31" s="5">
        <v>6</v>
      </c>
      <c r="H31" s="3">
        <f>B31-SUM(C31:G31)</f>
        <v>8</v>
      </c>
      <c r="J31" s="4">
        <v>196</v>
      </c>
      <c r="K31" s="5">
        <v>49</v>
      </c>
      <c r="L31" s="5">
        <v>91</v>
      </c>
      <c r="M31" s="5">
        <v>25</v>
      </c>
      <c r="N31" s="5">
        <v>2</v>
      </c>
      <c r="O31" s="5">
        <v>22</v>
      </c>
      <c r="P31" s="3">
        <f>J31-SUM(K31:O31)</f>
        <v>7</v>
      </c>
    </row>
    <row r="32" spans="1:16" s="20" customFormat="1" x14ac:dyDescent="0.15">
      <c r="A32" s="21" t="s">
        <v>33</v>
      </c>
      <c r="B32" s="18"/>
      <c r="C32" s="18">
        <f>C31/B31</f>
        <v>0.39795918367346939</v>
      </c>
      <c r="D32" s="18">
        <f>D31/B31</f>
        <v>0.40816326530612246</v>
      </c>
      <c r="E32" s="18">
        <f>E31/B31</f>
        <v>0.10204081632653061</v>
      </c>
      <c r="F32" s="18">
        <f>F31/B31</f>
        <v>2.0408163265306121E-2</v>
      </c>
      <c r="G32" s="18">
        <f>G31/B31</f>
        <v>3.0612244897959183E-2</v>
      </c>
      <c r="H32" s="19">
        <f>H31/B31</f>
        <v>4.0816326530612242E-2</v>
      </c>
      <c r="J32" s="21"/>
      <c r="K32" s="18">
        <f>K31/J31</f>
        <v>0.25</v>
      </c>
      <c r="L32" s="18">
        <f>L31/J31</f>
        <v>0.4642857142857143</v>
      </c>
      <c r="M32" s="18">
        <f>M31/J31</f>
        <v>0.12755102040816327</v>
      </c>
      <c r="N32" s="18">
        <f>N31/J31</f>
        <v>1.020408163265306E-2</v>
      </c>
      <c r="O32" s="18">
        <f>O31/J31</f>
        <v>0.11224489795918367</v>
      </c>
      <c r="P32" s="19">
        <f>P31/J31</f>
        <v>3.5714285714285712E-2</v>
      </c>
    </row>
    <row r="33" spans="1:16" x14ac:dyDescent="0.15">
      <c r="A33" s="4" t="s">
        <v>34</v>
      </c>
      <c r="B33" s="5">
        <v>556</v>
      </c>
      <c r="C33" s="5">
        <v>208</v>
      </c>
      <c r="D33" s="5">
        <v>239</v>
      </c>
      <c r="E33" s="5">
        <v>51</v>
      </c>
      <c r="F33" s="5">
        <v>6</v>
      </c>
      <c r="G33" s="5">
        <v>28</v>
      </c>
      <c r="H33" s="3">
        <f>B33-SUM(C33:G33)</f>
        <v>24</v>
      </c>
      <c r="J33" s="4">
        <v>556</v>
      </c>
      <c r="K33" s="5">
        <v>117</v>
      </c>
      <c r="L33" s="5">
        <v>276</v>
      </c>
      <c r="M33" s="5">
        <v>55</v>
      </c>
      <c r="N33" s="5">
        <v>9</v>
      </c>
      <c r="O33" s="5">
        <v>75</v>
      </c>
      <c r="P33" s="3">
        <f>J33-SUM(K33:O33)</f>
        <v>24</v>
      </c>
    </row>
    <row r="34" spans="1:16" s="20" customFormat="1" x14ac:dyDescent="0.15">
      <c r="A34" s="23" t="s">
        <v>35</v>
      </c>
      <c r="B34" s="24"/>
      <c r="C34" s="24">
        <f>C33/B33</f>
        <v>0.37410071942446044</v>
      </c>
      <c r="D34" s="24">
        <f>D33/B33</f>
        <v>0.42985611510791366</v>
      </c>
      <c r="E34" s="24">
        <f>E33/B33</f>
        <v>9.172661870503597E-2</v>
      </c>
      <c r="F34" s="24">
        <f>F33/B33</f>
        <v>1.0791366906474821E-2</v>
      </c>
      <c r="G34" s="24">
        <f>G33/B33</f>
        <v>5.0359712230215826E-2</v>
      </c>
      <c r="H34" s="25">
        <f>H33/B33</f>
        <v>4.3165467625899283E-2</v>
      </c>
      <c r="J34" s="23"/>
      <c r="K34" s="24">
        <f>K33/J33</f>
        <v>0.21043165467625899</v>
      </c>
      <c r="L34" s="24">
        <f>L33/J33</f>
        <v>0.49640287769784175</v>
      </c>
      <c r="M34" s="24">
        <f>M33/J33</f>
        <v>9.8920863309352514E-2</v>
      </c>
      <c r="N34" s="24">
        <f>N33/J33</f>
        <v>1.618705035971223E-2</v>
      </c>
      <c r="O34" s="24">
        <f>O33/J33</f>
        <v>0.13489208633093525</v>
      </c>
      <c r="P34" s="25">
        <f>P33/J33</f>
        <v>4.3165467625899283E-2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P34"/>
  <sheetViews>
    <sheetView view="pageBreakPreview" topLeftCell="A12"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234</v>
      </c>
      <c r="J2" s="1" t="s">
        <v>235</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196</v>
      </c>
      <c r="D6" s="5">
        <v>545</v>
      </c>
      <c r="E6" s="5">
        <v>145</v>
      </c>
      <c r="F6" s="5">
        <v>35</v>
      </c>
      <c r="G6" s="5">
        <v>196</v>
      </c>
      <c r="H6" s="3">
        <f>B6-SUM(C6:G6)</f>
        <v>53</v>
      </c>
      <c r="J6" s="4">
        <v>1170</v>
      </c>
      <c r="K6" s="5">
        <v>161</v>
      </c>
      <c r="L6" s="5">
        <v>505</v>
      </c>
      <c r="M6" s="5">
        <v>139</v>
      </c>
      <c r="N6" s="5">
        <v>22</v>
      </c>
      <c r="O6" s="5">
        <v>287</v>
      </c>
      <c r="P6" s="3">
        <f>J6-SUM(K6:O6)</f>
        <v>56</v>
      </c>
    </row>
    <row r="7" spans="1:16" s="20" customFormat="1" x14ac:dyDescent="0.15">
      <c r="A7" s="21" t="s">
        <v>4</v>
      </c>
      <c r="B7" s="18"/>
      <c r="C7" s="18">
        <f>C6/B6</f>
        <v>0.16752136752136751</v>
      </c>
      <c r="D7" s="18">
        <f>D6/B6</f>
        <v>0.46581196581196582</v>
      </c>
      <c r="E7" s="18">
        <f>E6/B6</f>
        <v>0.12393162393162394</v>
      </c>
      <c r="F7" s="18">
        <f>F6/B6</f>
        <v>2.9914529914529916E-2</v>
      </c>
      <c r="G7" s="18">
        <f>G6/B6</f>
        <v>0.16752136752136751</v>
      </c>
      <c r="H7" s="19">
        <f>H6/B6</f>
        <v>4.5299145299145298E-2</v>
      </c>
      <c r="J7" s="21"/>
      <c r="K7" s="18">
        <f>K6/J6</f>
        <v>0.13760683760683762</v>
      </c>
      <c r="L7" s="18">
        <f>L6/J6</f>
        <v>0.43162393162393164</v>
      </c>
      <c r="M7" s="18">
        <f>M6/J6</f>
        <v>0.1188034188034188</v>
      </c>
      <c r="N7" s="18">
        <f>N6/J6</f>
        <v>1.8803418803418803E-2</v>
      </c>
      <c r="O7" s="18">
        <f>O6/J6</f>
        <v>0.24529914529914529</v>
      </c>
      <c r="P7" s="19">
        <f>P6/J6</f>
        <v>4.7863247863247867E-2</v>
      </c>
    </row>
    <row r="8" spans="1:16" x14ac:dyDescent="0.15">
      <c r="A8" s="4" t="s">
        <v>20</v>
      </c>
      <c r="B8" s="5">
        <v>200</v>
      </c>
      <c r="C8" s="5">
        <v>38</v>
      </c>
      <c r="D8" s="5">
        <v>82</v>
      </c>
      <c r="E8" s="5">
        <v>27</v>
      </c>
      <c r="F8" s="5">
        <v>5</v>
      </c>
      <c r="G8" s="5">
        <v>39</v>
      </c>
      <c r="H8" s="3">
        <f>B8-SUM(C8:G8)</f>
        <v>9</v>
      </c>
      <c r="J8" s="4">
        <v>200</v>
      </c>
      <c r="K8" s="5">
        <v>29</v>
      </c>
      <c r="L8" s="5">
        <v>84</v>
      </c>
      <c r="M8" s="5">
        <v>26</v>
      </c>
      <c r="N8" s="5">
        <v>3</v>
      </c>
      <c r="O8" s="5">
        <v>50</v>
      </c>
      <c r="P8" s="3">
        <f>J8-SUM(K8:O8)</f>
        <v>8</v>
      </c>
    </row>
    <row r="9" spans="1:16" s="20" customFormat="1" x14ac:dyDescent="0.15">
      <c r="A9" s="21" t="s">
        <v>4</v>
      </c>
      <c r="B9" s="18"/>
      <c r="C9" s="18">
        <f>C8/B8</f>
        <v>0.19</v>
      </c>
      <c r="D9" s="18">
        <f>D8/B8</f>
        <v>0.41</v>
      </c>
      <c r="E9" s="18">
        <f>E8/B8</f>
        <v>0.13500000000000001</v>
      </c>
      <c r="F9" s="18">
        <f>F8/B8</f>
        <v>2.5000000000000001E-2</v>
      </c>
      <c r="G9" s="18">
        <f>G8/B8</f>
        <v>0.19500000000000001</v>
      </c>
      <c r="H9" s="19">
        <f>H8/B8</f>
        <v>4.4999999999999998E-2</v>
      </c>
      <c r="J9" s="21"/>
      <c r="K9" s="18">
        <f>K8/J8</f>
        <v>0.14499999999999999</v>
      </c>
      <c r="L9" s="18">
        <f>L8/J8</f>
        <v>0.42</v>
      </c>
      <c r="M9" s="18">
        <f>M8/J8</f>
        <v>0.13</v>
      </c>
      <c r="N9" s="18">
        <f>N8/J8</f>
        <v>1.4999999999999999E-2</v>
      </c>
      <c r="O9" s="18">
        <f>O8/J8</f>
        <v>0.25</v>
      </c>
      <c r="P9" s="19">
        <f>P8/J8</f>
        <v>0.04</v>
      </c>
    </row>
    <row r="10" spans="1:16" x14ac:dyDescent="0.15">
      <c r="A10" s="4" t="s">
        <v>21</v>
      </c>
      <c r="B10" s="5">
        <v>208</v>
      </c>
      <c r="C10" s="5">
        <v>34</v>
      </c>
      <c r="D10" s="5">
        <v>104</v>
      </c>
      <c r="E10" s="5">
        <v>24</v>
      </c>
      <c r="F10" s="5">
        <v>4</v>
      </c>
      <c r="G10" s="5">
        <v>34</v>
      </c>
      <c r="H10" s="3">
        <f>B10-SUM(C10:G10)</f>
        <v>8</v>
      </c>
      <c r="J10" s="4">
        <v>208</v>
      </c>
      <c r="K10" s="5">
        <v>23</v>
      </c>
      <c r="L10" s="5">
        <v>97</v>
      </c>
      <c r="M10" s="5">
        <v>22</v>
      </c>
      <c r="N10" s="5">
        <v>3</v>
      </c>
      <c r="O10" s="5">
        <v>54</v>
      </c>
      <c r="P10" s="3">
        <f>J10-SUM(K10:O10)</f>
        <v>9</v>
      </c>
    </row>
    <row r="11" spans="1:16" s="20" customFormat="1" x14ac:dyDescent="0.15">
      <c r="A11" s="21" t="s">
        <v>4</v>
      </c>
      <c r="B11" s="18"/>
      <c r="C11" s="18">
        <f>C10/B10</f>
        <v>0.16346153846153846</v>
      </c>
      <c r="D11" s="18">
        <f>D10/B10</f>
        <v>0.5</v>
      </c>
      <c r="E11" s="18">
        <f>E10/B10</f>
        <v>0.11538461538461539</v>
      </c>
      <c r="F11" s="18">
        <f>F10/B10</f>
        <v>1.9230769230769232E-2</v>
      </c>
      <c r="G11" s="18">
        <f>G10/B10</f>
        <v>0.16346153846153846</v>
      </c>
      <c r="H11" s="19">
        <f>H10/B10</f>
        <v>3.8461538461538464E-2</v>
      </c>
      <c r="J11" s="21"/>
      <c r="K11" s="18">
        <f>K10/J10</f>
        <v>0.11057692307692307</v>
      </c>
      <c r="L11" s="18">
        <f>L10/J10</f>
        <v>0.46634615384615385</v>
      </c>
      <c r="M11" s="18">
        <f>M10/J10</f>
        <v>0.10576923076923077</v>
      </c>
      <c r="N11" s="18">
        <f>N10/J10</f>
        <v>1.4423076923076924E-2</v>
      </c>
      <c r="O11" s="18">
        <f>O10/J10</f>
        <v>0.25961538461538464</v>
      </c>
      <c r="P11" s="19">
        <f>P10/J10</f>
        <v>4.3269230769230768E-2</v>
      </c>
    </row>
    <row r="12" spans="1:16" x14ac:dyDescent="0.15">
      <c r="A12" s="4" t="s">
        <v>22</v>
      </c>
      <c r="B12" s="5">
        <v>44</v>
      </c>
      <c r="C12" s="5">
        <v>6</v>
      </c>
      <c r="D12" s="5">
        <v>20</v>
      </c>
      <c r="E12" s="5">
        <v>12</v>
      </c>
      <c r="F12" s="5">
        <v>2</v>
      </c>
      <c r="G12" s="5">
        <v>3</v>
      </c>
      <c r="H12" s="3">
        <f>B12-SUM(C12:G12)</f>
        <v>1</v>
      </c>
      <c r="J12" s="4">
        <v>44</v>
      </c>
      <c r="K12" s="5">
        <v>7</v>
      </c>
      <c r="L12" s="5">
        <v>23</v>
      </c>
      <c r="M12" s="5">
        <v>2</v>
      </c>
      <c r="N12" s="5">
        <v>1</v>
      </c>
      <c r="O12" s="5">
        <v>10</v>
      </c>
      <c r="P12" s="3">
        <f>J12-SUM(K12:O12)</f>
        <v>1</v>
      </c>
    </row>
    <row r="13" spans="1:16" s="20" customFormat="1" x14ac:dyDescent="0.15">
      <c r="A13" s="21" t="s">
        <v>4</v>
      </c>
      <c r="B13" s="18"/>
      <c r="C13" s="18">
        <f>C12/B12</f>
        <v>0.13636363636363635</v>
      </c>
      <c r="D13" s="18">
        <f>D12/B12</f>
        <v>0.45454545454545453</v>
      </c>
      <c r="E13" s="18">
        <f>E12/B12</f>
        <v>0.27272727272727271</v>
      </c>
      <c r="F13" s="18">
        <f>F12/B12</f>
        <v>4.5454545454545456E-2</v>
      </c>
      <c r="G13" s="18">
        <f>G12/B12</f>
        <v>6.8181818181818177E-2</v>
      </c>
      <c r="H13" s="19">
        <f>H12/B12</f>
        <v>2.2727272727272728E-2</v>
      </c>
      <c r="J13" s="21"/>
      <c r="K13" s="18">
        <f>K12/J12</f>
        <v>0.15909090909090909</v>
      </c>
      <c r="L13" s="18">
        <f>L12/J12</f>
        <v>0.52272727272727271</v>
      </c>
      <c r="M13" s="18">
        <f>M12/J12</f>
        <v>4.5454545454545456E-2</v>
      </c>
      <c r="N13" s="18">
        <f>N12/J12</f>
        <v>2.2727272727272728E-2</v>
      </c>
      <c r="O13" s="18">
        <f>O12/J12</f>
        <v>0.22727272727272727</v>
      </c>
      <c r="P13" s="19">
        <f>P12/J12</f>
        <v>2.2727272727272728E-2</v>
      </c>
    </row>
    <row r="14" spans="1:16" x14ac:dyDescent="0.15">
      <c r="A14" s="4" t="s">
        <v>23</v>
      </c>
      <c r="B14" s="5">
        <v>172</v>
      </c>
      <c r="C14" s="5">
        <v>37</v>
      </c>
      <c r="D14" s="5">
        <v>84</v>
      </c>
      <c r="E14" s="5">
        <v>14</v>
      </c>
      <c r="F14" s="5">
        <v>4</v>
      </c>
      <c r="G14" s="5">
        <v>28</v>
      </c>
      <c r="H14" s="3">
        <f>B14-SUM(C14:G14)</f>
        <v>5</v>
      </c>
      <c r="J14" s="4">
        <v>172</v>
      </c>
      <c r="K14" s="5">
        <v>30</v>
      </c>
      <c r="L14" s="5">
        <v>79</v>
      </c>
      <c r="M14" s="5">
        <v>14</v>
      </c>
      <c r="N14" s="5">
        <v>3</v>
      </c>
      <c r="O14" s="5">
        <v>40</v>
      </c>
      <c r="P14" s="3">
        <f>J14-SUM(K14:O14)</f>
        <v>6</v>
      </c>
    </row>
    <row r="15" spans="1:16" s="20" customFormat="1" x14ac:dyDescent="0.15">
      <c r="A15" s="21" t="s">
        <v>4</v>
      </c>
      <c r="B15" s="18"/>
      <c r="C15" s="18">
        <f>C14/B14</f>
        <v>0.21511627906976744</v>
      </c>
      <c r="D15" s="18">
        <f>D14/B14</f>
        <v>0.48837209302325579</v>
      </c>
      <c r="E15" s="18">
        <f>E14/B14</f>
        <v>8.1395348837209308E-2</v>
      </c>
      <c r="F15" s="18">
        <f>F14/B14</f>
        <v>2.3255813953488372E-2</v>
      </c>
      <c r="G15" s="18">
        <f>G14/B14</f>
        <v>0.16279069767441862</v>
      </c>
      <c r="H15" s="19">
        <f>H14/B14</f>
        <v>2.9069767441860465E-2</v>
      </c>
      <c r="J15" s="21"/>
      <c r="K15" s="18">
        <f>K14/J14</f>
        <v>0.1744186046511628</v>
      </c>
      <c r="L15" s="18">
        <f>L14/J14</f>
        <v>0.45930232558139533</v>
      </c>
      <c r="M15" s="18">
        <f>M14/J14</f>
        <v>8.1395348837209308E-2</v>
      </c>
      <c r="N15" s="18">
        <f>N14/J14</f>
        <v>1.7441860465116279E-2</v>
      </c>
      <c r="O15" s="18">
        <f>O14/J14</f>
        <v>0.23255813953488372</v>
      </c>
      <c r="P15" s="19">
        <f>P14/J14</f>
        <v>3.4883720930232558E-2</v>
      </c>
    </row>
    <row r="16" spans="1:16" x14ac:dyDescent="0.15">
      <c r="A16" s="4" t="s">
        <v>24</v>
      </c>
      <c r="B16" s="5">
        <v>42</v>
      </c>
      <c r="C16" s="5">
        <v>5</v>
      </c>
      <c r="D16" s="5">
        <v>19</v>
      </c>
      <c r="E16" s="5">
        <v>6</v>
      </c>
      <c r="F16" s="5">
        <v>1</v>
      </c>
      <c r="G16" s="5">
        <v>6</v>
      </c>
      <c r="H16" s="3">
        <f>B16-SUM(C16:G16)</f>
        <v>5</v>
      </c>
      <c r="J16" s="4">
        <v>42</v>
      </c>
      <c r="K16" s="5">
        <v>8</v>
      </c>
      <c r="L16" s="5">
        <v>18</v>
      </c>
      <c r="M16" s="5">
        <v>4</v>
      </c>
      <c r="N16" s="5">
        <v>1</v>
      </c>
      <c r="O16" s="5">
        <v>6</v>
      </c>
      <c r="P16" s="3">
        <f>J16-SUM(K16:O16)</f>
        <v>5</v>
      </c>
    </row>
    <row r="17" spans="1:16" s="20" customFormat="1" x14ac:dyDescent="0.15">
      <c r="A17" s="21" t="s">
        <v>4</v>
      </c>
      <c r="B17" s="18"/>
      <c r="C17" s="18">
        <f>C16/B16</f>
        <v>0.11904761904761904</v>
      </c>
      <c r="D17" s="18">
        <f>D16/B16</f>
        <v>0.45238095238095238</v>
      </c>
      <c r="E17" s="18">
        <f>E16/B16</f>
        <v>0.14285714285714285</v>
      </c>
      <c r="F17" s="18">
        <f>F16/B16</f>
        <v>2.3809523809523808E-2</v>
      </c>
      <c r="G17" s="18">
        <f>G16/B16</f>
        <v>0.14285714285714285</v>
      </c>
      <c r="H17" s="19">
        <f>H16/B16</f>
        <v>0.11904761904761904</v>
      </c>
      <c r="J17" s="21"/>
      <c r="K17" s="18">
        <f>K16/J16</f>
        <v>0.19047619047619047</v>
      </c>
      <c r="L17" s="18">
        <f>L16/J16</f>
        <v>0.42857142857142855</v>
      </c>
      <c r="M17" s="18">
        <f>M16/J16</f>
        <v>9.5238095238095233E-2</v>
      </c>
      <c r="N17" s="18">
        <f>N16/J16</f>
        <v>2.3809523809523808E-2</v>
      </c>
      <c r="O17" s="18">
        <f>O16/J16</f>
        <v>0.14285714285714285</v>
      </c>
      <c r="P17" s="19">
        <f>P16/J16</f>
        <v>0.11904761904761904</v>
      </c>
    </row>
    <row r="18" spans="1:16" x14ac:dyDescent="0.15">
      <c r="A18" s="4" t="s">
        <v>25</v>
      </c>
      <c r="B18" s="5">
        <v>147</v>
      </c>
      <c r="C18" s="5">
        <v>17</v>
      </c>
      <c r="D18" s="5">
        <v>71</v>
      </c>
      <c r="E18" s="5">
        <v>21</v>
      </c>
      <c r="F18" s="5">
        <v>4</v>
      </c>
      <c r="G18" s="5">
        <v>28</v>
      </c>
      <c r="H18" s="3">
        <f>B18-SUM(C18:G18)</f>
        <v>6</v>
      </c>
      <c r="J18" s="4">
        <v>147</v>
      </c>
      <c r="K18" s="5">
        <v>18</v>
      </c>
      <c r="L18" s="5">
        <v>62</v>
      </c>
      <c r="M18" s="5">
        <v>17</v>
      </c>
      <c r="N18" s="5">
        <v>4</v>
      </c>
      <c r="O18" s="5">
        <v>40</v>
      </c>
      <c r="P18" s="3">
        <f>J18-SUM(K18:O18)</f>
        <v>6</v>
      </c>
    </row>
    <row r="19" spans="1:16" s="20" customFormat="1" x14ac:dyDescent="0.15">
      <c r="A19" s="21" t="s">
        <v>4</v>
      </c>
      <c r="B19" s="18"/>
      <c r="C19" s="18">
        <f>C18/B18</f>
        <v>0.11564625850340136</v>
      </c>
      <c r="D19" s="18">
        <f>D18/B18</f>
        <v>0.48299319727891155</v>
      </c>
      <c r="E19" s="18">
        <f>E18/B18</f>
        <v>0.14285714285714285</v>
      </c>
      <c r="F19" s="18">
        <f>F18/B18</f>
        <v>2.7210884353741496E-2</v>
      </c>
      <c r="G19" s="18">
        <f>G18/B18</f>
        <v>0.19047619047619047</v>
      </c>
      <c r="H19" s="19">
        <f>H18/B18</f>
        <v>4.0816326530612242E-2</v>
      </c>
      <c r="J19" s="21"/>
      <c r="K19" s="18">
        <f>K18/J18</f>
        <v>0.12244897959183673</v>
      </c>
      <c r="L19" s="18">
        <f>L18/J18</f>
        <v>0.42176870748299322</v>
      </c>
      <c r="M19" s="18">
        <f>M18/J18</f>
        <v>0.11564625850340136</v>
      </c>
      <c r="N19" s="18">
        <f>N18/J18</f>
        <v>2.7210884353741496E-2</v>
      </c>
      <c r="O19" s="18">
        <f>O18/J18</f>
        <v>0.27210884353741499</v>
      </c>
      <c r="P19" s="19">
        <f>P18/J18</f>
        <v>4.0816326530612242E-2</v>
      </c>
    </row>
    <row r="20" spans="1:16" x14ac:dyDescent="0.15">
      <c r="A20" s="4" t="s">
        <v>26</v>
      </c>
      <c r="B20" s="5">
        <v>103</v>
      </c>
      <c r="C20" s="5">
        <v>18</v>
      </c>
      <c r="D20" s="5">
        <v>52</v>
      </c>
      <c r="E20" s="5">
        <v>8</v>
      </c>
      <c r="F20" s="5">
        <v>6</v>
      </c>
      <c r="G20" s="5">
        <v>16</v>
      </c>
      <c r="H20" s="3">
        <f>B20-SUM(C20:G20)</f>
        <v>3</v>
      </c>
      <c r="J20" s="4">
        <v>103</v>
      </c>
      <c r="K20" s="5">
        <v>15</v>
      </c>
      <c r="L20" s="5">
        <v>46</v>
      </c>
      <c r="M20" s="5">
        <v>16</v>
      </c>
      <c r="N20" s="5">
        <v>2</v>
      </c>
      <c r="O20" s="5">
        <v>20</v>
      </c>
      <c r="P20" s="3">
        <f>J20-SUM(K20:O20)</f>
        <v>4</v>
      </c>
    </row>
    <row r="21" spans="1:16" s="20" customFormat="1" x14ac:dyDescent="0.15">
      <c r="A21" s="21" t="s">
        <v>4</v>
      </c>
      <c r="B21" s="18"/>
      <c r="C21" s="18">
        <f>C20/B20</f>
        <v>0.17475728155339806</v>
      </c>
      <c r="D21" s="18">
        <f>D20/B20</f>
        <v>0.50485436893203883</v>
      </c>
      <c r="E21" s="18">
        <f>E20/B20</f>
        <v>7.7669902912621352E-2</v>
      </c>
      <c r="F21" s="18">
        <f>F20/B20</f>
        <v>5.8252427184466021E-2</v>
      </c>
      <c r="G21" s="18">
        <f>G20/B20</f>
        <v>0.1553398058252427</v>
      </c>
      <c r="H21" s="19">
        <f>H20/B20</f>
        <v>2.9126213592233011E-2</v>
      </c>
      <c r="J21" s="21"/>
      <c r="K21" s="18">
        <f>K20/J20</f>
        <v>0.14563106796116504</v>
      </c>
      <c r="L21" s="18">
        <f>L20/J20</f>
        <v>0.44660194174757284</v>
      </c>
      <c r="M21" s="18">
        <f>M20/J20</f>
        <v>0.1553398058252427</v>
      </c>
      <c r="N21" s="18">
        <f>N20/J20</f>
        <v>1.9417475728155338E-2</v>
      </c>
      <c r="O21" s="18">
        <f>O20/J20</f>
        <v>0.1941747572815534</v>
      </c>
      <c r="P21" s="19">
        <f>P20/J20</f>
        <v>3.8834951456310676E-2</v>
      </c>
    </row>
    <row r="22" spans="1:16" x14ac:dyDescent="0.15">
      <c r="A22" s="4" t="s">
        <v>27</v>
      </c>
      <c r="B22" s="5">
        <v>74</v>
      </c>
      <c r="C22" s="5">
        <v>13</v>
      </c>
      <c r="D22" s="5">
        <v>33</v>
      </c>
      <c r="E22" s="5">
        <v>12</v>
      </c>
      <c r="F22" s="36" t="s">
        <v>369</v>
      </c>
      <c r="G22" s="5">
        <v>12</v>
      </c>
      <c r="H22" s="3">
        <f>B22-SUM(C22:G22)</f>
        <v>4</v>
      </c>
      <c r="J22" s="4">
        <v>74</v>
      </c>
      <c r="K22" s="5">
        <v>13</v>
      </c>
      <c r="L22" s="5">
        <v>24</v>
      </c>
      <c r="M22" s="5">
        <v>14</v>
      </c>
      <c r="N22" s="5">
        <v>1</v>
      </c>
      <c r="O22" s="5">
        <v>18</v>
      </c>
      <c r="P22" s="3">
        <f>J22-SUM(K22:O22)</f>
        <v>4</v>
      </c>
    </row>
    <row r="23" spans="1:16" s="20" customFormat="1" x14ac:dyDescent="0.15">
      <c r="A23" s="21" t="s">
        <v>4</v>
      </c>
      <c r="B23" s="18"/>
      <c r="C23" s="18">
        <f>C22/B22</f>
        <v>0.17567567567567569</v>
      </c>
      <c r="D23" s="18">
        <f>D22/B22</f>
        <v>0.44594594594594594</v>
      </c>
      <c r="E23" s="18">
        <f>E22/B22</f>
        <v>0.16216216216216217</v>
      </c>
      <c r="F23" s="37" t="s">
        <v>369</v>
      </c>
      <c r="G23" s="18">
        <f>G22/B22</f>
        <v>0.16216216216216217</v>
      </c>
      <c r="H23" s="19">
        <f>H22/B22</f>
        <v>5.4054054054054057E-2</v>
      </c>
      <c r="J23" s="21"/>
      <c r="K23" s="18">
        <f>K22/J22</f>
        <v>0.17567567567567569</v>
      </c>
      <c r="L23" s="18">
        <f>L22/J22</f>
        <v>0.32432432432432434</v>
      </c>
      <c r="M23" s="18">
        <f>M22/J22</f>
        <v>0.1891891891891892</v>
      </c>
      <c r="N23" s="18">
        <f>N22/J22</f>
        <v>1.3513513513513514E-2</v>
      </c>
      <c r="O23" s="18">
        <f>O22/J22</f>
        <v>0.24324324324324326</v>
      </c>
      <c r="P23" s="19">
        <f>P22/J22</f>
        <v>5.4054054054054057E-2</v>
      </c>
    </row>
    <row r="24" spans="1:16" x14ac:dyDescent="0.15">
      <c r="A24" s="4" t="s">
        <v>28</v>
      </c>
      <c r="B24" s="5">
        <v>111</v>
      </c>
      <c r="C24" s="5">
        <v>15</v>
      </c>
      <c r="D24" s="5">
        <v>54</v>
      </c>
      <c r="E24" s="5">
        <v>14</v>
      </c>
      <c r="F24" s="5">
        <v>3</v>
      </c>
      <c r="G24" s="5">
        <v>20</v>
      </c>
      <c r="H24" s="3">
        <f>B24-SUM(C24:G24)</f>
        <v>5</v>
      </c>
      <c r="J24" s="4">
        <v>111</v>
      </c>
      <c r="K24" s="5">
        <v>12</v>
      </c>
      <c r="L24" s="5">
        <v>49</v>
      </c>
      <c r="M24" s="5">
        <v>15</v>
      </c>
      <c r="N24" s="5">
        <v>1</v>
      </c>
      <c r="O24" s="5">
        <v>28</v>
      </c>
      <c r="P24" s="3">
        <f>J24-SUM(K24:O24)</f>
        <v>6</v>
      </c>
    </row>
    <row r="25" spans="1:16" s="20" customFormat="1" x14ac:dyDescent="0.15">
      <c r="A25" s="21" t="s">
        <v>4</v>
      </c>
      <c r="B25" s="18"/>
      <c r="C25" s="18">
        <f>C24/B24</f>
        <v>0.13513513513513514</v>
      </c>
      <c r="D25" s="18">
        <f>D24/B24</f>
        <v>0.48648648648648651</v>
      </c>
      <c r="E25" s="18">
        <f>E24/B24</f>
        <v>0.12612612612612611</v>
      </c>
      <c r="F25" s="18">
        <f>F24/B24</f>
        <v>2.7027027027027029E-2</v>
      </c>
      <c r="G25" s="18">
        <f>G24/B24</f>
        <v>0.18018018018018017</v>
      </c>
      <c r="H25" s="19">
        <f>H24/B24</f>
        <v>4.5045045045045043E-2</v>
      </c>
      <c r="J25" s="21"/>
      <c r="K25" s="18">
        <f>K24/J24</f>
        <v>0.10810810810810811</v>
      </c>
      <c r="L25" s="18">
        <f>L24/J24</f>
        <v>0.44144144144144143</v>
      </c>
      <c r="M25" s="18">
        <f>M24/J24</f>
        <v>0.13513513513513514</v>
      </c>
      <c r="N25" s="18">
        <f>N24/J24</f>
        <v>9.0090090090090089E-3</v>
      </c>
      <c r="O25" s="18">
        <f>O24/J24</f>
        <v>0.25225225225225223</v>
      </c>
      <c r="P25" s="19">
        <f>P24/J24</f>
        <v>5.4054054054054057E-2</v>
      </c>
    </row>
    <row r="26" spans="1:16" x14ac:dyDescent="0.15">
      <c r="A26" s="4" t="s">
        <v>29</v>
      </c>
      <c r="B26" s="5">
        <v>55</v>
      </c>
      <c r="C26" s="5">
        <v>12</v>
      </c>
      <c r="D26" s="5">
        <v>23</v>
      </c>
      <c r="E26" s="5">
        <v>6</v>
      </c>
      <c r="F26" s="5">
        <v>3</v>
      </c>
      <c r="G26" s="5">
        <v>8</v>
      </c>
      <c r="H26" s="3">
        <f>B26-SUM(C26:G26)</f>
        <v>3</v>
      </c>
      <c r="J26" s="4">
        <v>55</v>
      </c>
      <c r="K26" s="5">
        <v>4</v>
      </c>
      <c r="L26" s="5">
        <v>21</v>
      </c>
      <c r="M26" s="5">
        <v>9</v>
      </c>
      <c r="N26" s="5">
        <v>1</v>
      </c>
      <c r="O26" s="5">
        <v>17</v>
      </c>
      <c r="P26" s="3">
        <f>J26-SUM(K26:O26)</f>
        <v>3</v>
      </c>
    </row>
    <row r="27" spans="1:16" s="20" customFormat="1" x14ac:dyDescent="0.15">
      <c r="A27" s="23" t="s">
        <v>4</v>
      </c>
      <c r="B27" s="24"/>
      <c r="C27" s="24">
        <f>C26/B26</f>
        <v>0.21818181818181817</v>
      </c>
      <c r="D27" s="24">
        <f>D26/B26</f>
        <v>0.41818181818181815</v>
      </c>
      <c r="E27" s="24">
        <f>E26/B26</f>
        <v>0.10909090909090909</v>
      </c>
      <c r="F27" s="24">
        <f>F26/B26</f>
        <v>5.4545454545454543E-2</v>
      </c>
      <c r="G27" s="24">
        <f>G26/B26</f>
        <v>0.14545454545454545</v>
      </c>
      <c r="H27" s="25">
        <f>H26/B26</f>
        <v>5.4545454545454543E-2</v>
      </c>
      <c r="J27" s="23"/>
      <c r="K27" s="24">
        <f>K26/J26</f>
        <v>7.2727272727272724E-2</v>
      </c>
      <c r="L27" s="24">
        <f>L26/J26</f>
        <v>0.38181818181818183</v>
      </c>
      <c r="M27" s="24">
        <f>M26/J26</f>
        <v>0.16363636363636364</v>
      </c>
      <c r="N27" s="24">
        <f>N26/J26</f>
        <v>1.8181818181818181E-2</v>
      </c>
      <c r="O27" s="24">
        <f>O26/J26</f>
        <v>0.30909090909090908</v>
      </c>
      <c r="P27" s="25">
        <f>P26/J26</f>
        <v>5.4545454545454543E-2</v>
      </c>
    </row>
    <row r="28" spans="1:16" x14ac:dyDescent="0.15">
      <c r="A28" s="1" t="s">
        <v>212</v>
      </c>
    </row>
    <row r="29" spans="1:16" x14ac:dyDescent="0.15">
      <c r="A29" s="9" t="s">
        <v>30</v>
      </c>
      <c r="B29" s="10">
        <v>411</v>
      </c>
      <c r="C29" s="10">
        <v>69</v>
      </c>
      <c r="D29" s="10">
        <v>187</v>
      </c>
      <c r="E29" s="10">
        <v>55</v>
      </c>
      <c r="F29" s="10">
        <v>10</v>
      </c>
      <c r="G29" s="10">
        <v>72</v>
      </c>
      <c r="H29" s="11">
        <f>B29-SUM(C29:G29)</f>
        <v>18</v>
      </c>
      <c r="J29" s="9">
        <v>411</v>
      </c>
      <c r="K29" s="10">
        <v>68</v>
      </c>
      <c r="L29" s="10">
        <v>171</v>
      </c>
      <c r="M29" s="10">
        <v>48</v>
      </c>
      <c r="N29" s="10">
        <v>8</v>
      </c>
      <c r="O29" s="10">
        <v>97</v>
      </c>
      <c r="P29" s="11">
        <f>J29-SUM(K29:O29)</f>
        <v>19</v>
      </c>
    </row>
    <row r="30" spans="1:16" s="20" customFormat="1" x14ac:dyDescent="0.15">
      <c r="A30" s="21" t="s">
        <v>31</v>
      </c>
      <c r="B30" s="18"/>
      <c r="C30" s="30">
        <f>C29/B29</f>
        <v>0.16788321167883211</v>
      </c>
      <c r="D30" s="30">
        <f>D29/B29</f>
        <v>0.45498783454987834</v>
      </c>
      <c r="E30" s="30">
        <f>E29/B29</f>
        <v>0.13381995133819952</v>
      </c>
      <c r="F30" s="30">
        <f>F29/B29</f>
        <v>2.4330900243309004E-2</v>
      </c>
      <c r="G30" s="30">
        <f>G29/B29</f>
        <v>0.17518248175182483</v>
      </c>
      <c r="H30" s="27">
        <f>H29/B29</f>
        <v>4.3795620437956206E-2</v>
      </c>
      <c r="J30" s="21"/>
      <c r="K30" s="30">
        <f>K29/J29</f>
        <v>0.16545012165450121</v>
      </c>
      <c r="L30" s="30">
        <f>L29/J29</f>
        <v>0.41605839416058393</v>
      </c>
      <c r="M30" s="30">
        <f>M29/J29</f>
        <v>0.11678832116788321</v>
      </c>
      <c r="N30" s="30">
        <f>N29/J29</f>
        <v>1.9464720194647202E-2</v>
      </c>
      <c r="O30" s="30">
        <f>O29/J29</f>
        <v>0.23600973236009731</v>
      </c>
      <c r="P30" s="27">
        <f>P29/J29</f>
        <v>4.6228710462287104E-2</v>
      </c>
    </row>
    <row r="31" spans="1:16" x14ac:dyDescent="0.15">
      <c r="A31" s="4" t="s">
        <v>32</v>
      </c>
      <c r="B31" s="5">
        <v>196</v>
      </c>
      <c r="C31" s="5">
        <v>36</v>
      </c>
      <c r="D31" s="5">
        <v>93</v>
      </c>
      <c r="E31" s="5">
        <v>28</v>
      </c>
      <c r="F31" s="5">
        <v>5</v>
      </c>
      <c r="G31" s="5">
        <v>27</v>
      </c>
      <c r="H31" s="3">
        <f>B31-SUM(C31:G31)</f>
        <v>7</v>
      </c>
      <c r="J31" s="4">
        <v>196</v>
      </c>
      <c r="K31" s="5">
        <v>31</v>
      </c>
      <c r="L31" s="5">
        <v>95</v>
      </c>
      <c r="M31" s="5">
        <v>22</v>
      </c>
      <c r="N31" s="5">
        <v>6</v>
      </c>
      <c r="O31" s="5">
        <v>35</v>
      </c>
      <c r="P31" s="3">
        <f>J31-SUM(K31:O31)</f>
        <v>7</v>
      </c>
    </row>
    <row r="32" spans="1:16" s="20" customFormat="1" x14ac:dyDescent="0.15">
      <c r="A32" s="21" t="s">
        <v>33</v>
      </c>
      <c r="B32" s="18"/>
      <c r="C32" s="18">
        <f>C31/B31</f>
        <v>0.18367346938775511</v>
      </c>
      <c r="D32" s="18">
        <f>D31/B31</f>
        <v>0.47448979591836737</v>
      </c>
      <c r="E32" s="18">
        <f>E31/B31</f>
        <v>0.14285714285714285</v>
      </c>
      <c r="F32" s="18">
        <f>F31/B31</f>
        <v>2.5510204081632654E-2</v>
      </c>
      <c r="G32" s="18">
        <f>G31/B31</f>
        <v>0.13775510204081631</v>
      </c>
      <c r="H32" s="19">
        <f>H31/B31</f>
        <v>3.5714285714285712E-2</v>
      </c>
      <c r="J32" s="21"/>
      <c r="K32" s="18">
        <f>K31/J31</f>
        <v>0.15816326530612246</v>
      </c>
      <c r="L32" s="18">
        <f>L31/J31</f>
        <v>0.48469387755102039</v>
      </c>
      <c r="M32" s="18">
        <f>M31/J31</f>
        <v>0.11224489795918367</v>
      </c>
      <c r="N32" s="18">
        <f>N31/J31</f>
        <v>3.0612244897959183E-2</v>
      </c>
      <c r="O32" s="18">
        <f>O31/J31</f>
        <v>0.17857142857142858</v>
      </c>
      <c r="P32" s="19">
        <f>P31/J31</f>
        <v>3.5714285714285712E-2</v>
      </c>
    </row>
    <row r="33" spans="1:16" x14ac:dyDescent="0.15">
      <c r="A33" s="4" t="s">
        <v>34</v>
      </c>
      <c r="B33" s="5">
        <v>556</v>
      </c>
      <c r="C33" s="5">
        <v>91</v>
      </c>
      <c r="D33" s="5">
        <v>263</v>
      </c>
      <c r="E33" s="5">
        <v>61</v>
      </c>
      <c r="F33" s="5">
        <v>20</v>
      </c>
      <c r="G33" s="5">
        <v>96</v>
      </c>
      <c r="H33" s="3">
        <f>B33-SUM(C33:G33)</f>
        <v>25</v>
      </c>
      <c r="J33" s="4">
        <v>556</v>
      </c>
      <c r="K33" s="5">
        <v>62</v>
      </c>
      <c r="L33" s="5">
        <v>238</v>
      </c>
      <c r="M33" s="5">
        <v>68</v>
      </c>
      <c r="N33" s="5">
        <v>8</v>
      </c>
      <c r="O33" s="5">
        <v>153</v>
      </c>
      <c r="P33" s="3">
        <f>J33-SUM(K33:O33)</f>
        <v>27</v>
      </c>
    </row>
    <row r="34" spans="1:16" s="20" customFormat="1" x14ac:dyDescent="0.15">
      <c r="A34" s="23" t="s">
        <v>35</v>
      </c>
      <c r="B34" s="24"/>
      <c r="C34" s="24">
        <f>C33/B33</f>
        <v>0.16366906474820145</v>
      </c>
      <c r="D34" s="24">
        <f>D33/B33</f>
        <v>0.47302158273381295</v>
      </c>
      <c r="E34" s="24">
        <f>E33/B33</f>
        <v>0.10971223021582734</v>
      </c>
      <c r="F34" s="24">
        <f>F33/B33</f>
        <v>3.5971223021582732E-2</v>
      </c>
      <c r="G34" s="24">
        <f>G33/B33</f>
        <v>0.17266187050359713</v>
      </c>
      <c r="H34" s="25">
        <f>H33/B33</f>
        <v>4.4964028776978415E-2</v>
      </c>
      <c r="J34" s="23"/>
      <c r="K34" s="24">
        <f>K33/J33</f>
        <v>0.11151079136690648</v>
      </c>
      <c r="L34" s="24">
        <f>L33/J33</f>
        <v>0.42805755395683454</v>
      </c>
      <c r="M34" s="24">
        <f>M33/J33</f>
        <v>0.1223021582733813</v>
      </c>
      <c r="N34" s="24">
        <f>N33/J33</f>
        <v>1.4388489208633094E-2</v>
      </c>
      <c r="O34" s="24">
        <f>O33/J33</f>
        <v>0.27517985611510792</v>
      </c>
      <c r="P34" s="25">
        <f>P33/J33</f>
        <v>4.8561151079136694E-2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P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280</v>
      </c>
      <c r="J2" s="1" t="s">
        <v>282</v>
      </c>
    </row>
    <row r="3" spans="1:16" x14ac:dyDescent="0.15">
      <c r="A3" s="1" t="s">
        <v>266</v>
      </c>
      <c r="J3" s="1" t="s">
        <v>281</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133</v>
      </c>
      <c r="D6" s="5">
        <v>468</v>
      </c>
      <c r="E6" s="5">
        <v>223</v>
      </c>
      <c r="F6" s="5">
        <v>53</v>
      </c>
      <c r="G6" s="5">
        <v>237</v>
      </c>
      <c r="H6" s="3">
        <f>B6-SUM(C6:G6)</f>
        <v>56</v>
      </c>
      <c r="J6" s="4">
        <v>1170</v>
      </c>
      <c r="K6" s="5">
        <v>64</v>
      </c>
      <c r="L6" s="5">
        <v>436</v>
      </c>
      <c r="M6" s="5">
        <v>237</v>
      </c>
      <c r="N6" s="5">
        <v>69</v>
      </c>
      <c r="O6" s="5">
        <v>300</v>
      </c>
      <c r="P6" s="3">
        <f>J6-SUM(K6:O6)</f>
        <v>64</v>
      </c>
    </row>
    <row r="7" spans="1:16" s="20" customFormat="1" x14ac:dyDescent="0.15">
      <c r="A7" s="21" t="s">
        <v>4</v>
      </c>
      <c r="B7" s="18"/>
      <c r="C7" s="18">
        <f>C6/B6</f>
        <v>0.11367521367521367</v>
      </c>
      <c r="D7" s="18">
        <f>D6/B6</f>
        <v>0.4</v>
      </c>
      <c r="E7" s="18">
        <f>E6/B6</f>
        <v>0.19059829059829059</v>
      </c>
      <c r="F7" s="18">
        <f>F6/B6</f>
        <v>4.5299145299145298E-2</v>
      </c>
      <c r="G7" s="18">
        <f>G6/B6</f>
        <v>0.20256410256410257</v>
      </c>
      <c r="H7" s="19">
        <f>H6/B6</f>
        <v>4.7863247863247867E-2</v>
      </c>
      <c r="J7" s="21"/>
      <c r="K7" s="18">
        <f>K6/J6</f>
        <v>5.4700854700854701E-2</v>
      </c>
      <c r="L7" s="18">
        <f>L6/J6</f>
        <v>0.37264957264957266</v>
      </c>
      <c r="M7" s="18">
        <f>M6/J6</f>
        <v>0.20256410256410257</v>
      </c>
      <c r="N7" s="18">
        <f>N6/J6</f>
        <v>5.8974358974358973E-2</v>
      </c>
      <c r="O7" s="18">
        <f>O6/J6</f>
        <v>0.25641025641025639</v>
      </c>
      <c r="P7" s="19">
        <f>P6/J6</f>
        <v>5.4700854700854701E-2</v>
      </c>
    </row>
    <row r="8" spans="1:16" x14ac:dyDescent="0.15">
      <c r="A8" s="4" t="s">
        <v>20</v>
      </c>
      <c r="B8" s="5">
        <v>200</v>
      </c>
      <c r="C8" s="5">
        <v>25</v>
      </c>
      <c r="D8" s="5">
        <v>86</v>
      </c>
      <c r="E8" s="5">
        <v>45</v>
      </c>
      <c r="F8" s="5">
        <v>4</v>
      </c>
      <c r="G8" s="5">
        <v>34</v>
      </c>
      <c r="H8" s="3">
        <f>B8-SUM(C8:G8)</f>
        <v>6</v>
      </c>
      <c r="J8" s="4">
        <v>200</v>
      </c>
      <c r="K8" s="5">
        <v>14</v>
      </c>
      <c r="L8" s="5">
        <v>64</v>
      </c>
      <c r="M8" s="5">
        <v>48</v>
      </c>
      <c r="N8" s="5">
        <v>13</v>
      </c>
      <c r="O8" s="5">
        <v>50</v>
      </c>
      <c r="P8" s="3">
        <f>J8-SUM(K8:O8)</f>
        <v>11</v>
      </c>
    </row>
    <row r="9" spans="1:16" s="20" customFormat="1" x14ac:dyDescent="0.15">
      <c r="A9" s="21" t="s">
        <v>4</v>
      </c>
      <c r="B9" s="18"/>
      <c r="C9" s="18">
        <f>C8/B8</f>
        <v>0.125</v>
      </c>
      <c r="D9" s="18">
        <f>D8/B8</f>
        <v>0.43</v>
      </c>
      <c r="E9" s="18">
        <f>E8/B8</f>
        <v>0.22500000000000001</v>
      </c>
      <c r="F9" s="18">
        <f>F8/B8</f>
        <v>0.02</v>
      </c>
      <c r="G9" s="18">
        <f>G8/B8</f>
        <v>0.17</v>
      </c>
      <c r="H9" s="19">
        <f>H8/B8</f>
        <v>0.03</v>
      </c>
      <c r="J9" s="21"/>
      <c r="K9" s="18">
        <f>K8/J8</f>
        <v>7.0000000000000007E-2</v>
      </c>
      <c r="L9" s="18">
        <f>L8/J8</f>
        <v>0.32</v>
      </c>
      <c r="M9" s="18">
        <f>M8/J8</f>
        <v>0.24</v>
      </c>
      <c r="N9" s="18">
        <f>N8/J8</f>
        <v>6.5000000000000002E-2</v>
      </c>
      <c r="O9" s="18">
        <f>O8/J8</f>
        <v>0.25</v>
      </c>
      <c r="P9" s="19">
        <f>P8/J8</f>
        <v>5.5E-2</v>
      </c>
    </row>
    <row r="10" spans="1:16" x14ac:dyDescent="0.15">
      <c r="A10" s="4" t="s">
        <v>21</v>
      </c>
      <c r="B10" s="5">
        <v>208</v>
      </c>
      <c r="C10" s="5">
        <v>27</v>
      </c>
      <c r="D10" s="5">
        <v>84</v>
      </c>
      <c r="E10" s="5">
        <v>41</v>
      </c>
      <c r="F10" s="5">
        <v>11</v>
      </c>
      <c r="G10" s="5">
        <v>37</v>
      </c>
      <c r="H10" s="3">
        <f>B10-SUM(C10:G10)</f>
        <v>8</v>
      </c>
      <c r="J10" s="4">
        <v>208</v>
      </c>
      <c r="K10" s="5">
        <v>13</v>
      </c>
      <c r="L10" s="5">
        <v>85</v>
      </c>
      <c r="M10" s="5">
        <v>40</v>
      </c>
      <c r="N10" s="5">
        <v>9</v>
      </c>
      <c r="O10" s="5">
        <v>52</v>
      </c>
      <c r="P10" s="3">
        <f>J10-SUM(K10:O10)</f>
        <v>9</v>
      </c>
    </row>
    <row r="11" spans="1:16" s="20" customFormat="1" x14ac:dyDescent="0.15">
      <c r="A11" s="21" t="s">
        <v>4</v>
      </c>
      <c r="B11" s="18"/>
      <c r="C11" s="18">
        <f>C10/B10</f>
        <v>0.12980769230769232</v>
      </c>
      <c r="D11" s="18">
        <f>D10/B10</f>
        <v>0.40384615384615385</v>
      </c>
      <c r="E11" s="18">
        <f>E10/B10</f>
        <v>0.19711538461538461</v>
      </c>
      <c r="F11" s="18">
        <f>F10/B10</f>
        <v>5.2884615384615384E-2</v>
      </c>
      <c r="G11" s="18">
        <f>G10/B10</f>
        <v>0.17788461538461539</v>
      </c>
      <c r="H11" s="19">
        <f>H10/B10</f>
        <v>3.8461538461538464E-2</v>
      </c>
      <c r="J11" s="21"/>
      <c r="K11" s="18">
        <f>K10/J10</f>
        <v>6.25E-2</v>
      </c>
      <c r="L11" s="18">
        <f>L10/J10</f>
        <v>0.40865384615384615</v>
      </c>
      <c r="M11" s="18">
        <f>M10/J10</f>
        <v>0.19230769230769232</v>
      </c>
      <c r="N11" s="18">
        <f>N10/J10</f>
        <v>4.3269230769230768E-2</v>
      </c>
      <c r="O11" s="18">
        <f>O10/J10</f>
        <v>0.25</v>
      </c>
      <c r="P11" s="19">
        <f>P10/J10</f>
        <v>4.3269230769230768E-2</v>
      </c>
    </row>
    <row r="12" spans="1:16" x14ac:dyDescent="0.15">
      <c r="A12" s="4" t="s">
        <v>22</v>
      </c>
      <c r="B12" s="5">
        <v>44</v>
      </c>
      <c r="C12" s="5">
        <v>7</v>
      </c>
      <c r="D12" s="5">
        <v>21</v>
      </c>
      <c r="E12" s="5">
        <v>4</v>
      </c>
      <c r="F12" s="5">
        <v>2</v>
      </c>
      <c r="G12" s="5">
        <v>8</v>
      </c>
      <c r="H12" s="3">
        <f>B12-SUM(C12:G12)</f>
        <v>2</v>
      </c>
      <c r="J12" s="4">
        <v>44</v>
      </c>
      <c r="K12" s="36" t="s">
        <v>369</v>
      </c>
      <c r="L12" s="5">
        <v>22</v>
      </c>
      <c r="M12" s="5">
        <v>8</v>
      </c>
      <c r="N12" s="5">
        <v>5</v>
      </c>
      <c r="O12" s="5">
        <v>7</v>
      </c>
      <c r="P12" s="3">
        <f>J12-SUM(K12:O12)</f>
        <v>2</v>
      </c>
    </row>
    <row r="13" spans="1:16" s="20" customFormat="1" x14ac:dyDescent="0.15">
      <c r="A13" s="21" t="s">
        <v>4</v>
      </c>
      <c r="B13" s="18"/>
      <c r="C13" s="18">
        <f>C12/B12</f>
        <v>0.15909090909090909</v>
      </c>
      <c r="D13" s="18">
        <f>D12/B12</f>
        <v>0.47727272727272729</v>
      </c>
      <c r="E13" s="18">
        <f>E12/B12</f>
        <v>9.0909090909090912E-2</v>
      </c>
      <c r="F13" s="18">
        <f>F12/B12</f>
        <v>4.5454545454545456E-2</v>
      </c>
      <c r="G13" s="18">
        <f>G12/B12</f>
        <v>0.18181818181818182</v>
      </c>
      <c r="H13" s="19">
        <f>H12/B12</f>
        <v>4.5454545454545456E-2</v>
      </c>
      <c r="J13" s="21"/>
      <c r="K13" s="37" t="s">
        <v>369</v>
      </c>
      <c r="L13" s="18">
        <f>L12/J12</f>
        <v>0.5</v>
      </c>
      <c r="M13" s="18">
        <f>M12/J12</f>
        <v>0.18181818181818182</v>
      </c>
      <c r="N13" s="18">
        <f>N12/J12</f>
        <v>0.11363636363636363</v>
      </c>
      <c r="O13" s="18">
        <f>O12/J12</f>
        <v>0.15909090909090909</v>
      </c>
      <c r="P13" s="19">
        <f>P12/J12</f>
        <v>4.5454545454545456E-2</v>
      </c>
    </row>
    <row r="14" spans="1:16" x14ac:dyDescent="0.15">
      <c r="A14" s="4" t="s">
        <v>23</v>
      </c>
      <c r="B14" s="5">
        <v>172</v>
      </c>
      <c r="C14" s="5">
        <v>23</v>
      </c>
      <c r="D14" s="5">
        <v>80</v>
      </c>
      <c r="E14" s="5">
        <v>26</v>
      </c>
      <c r="F14" s="5">
        <v>6</v>
      </c>
      <c r="G14" s="5">
        <v>32</v>
      </c>
      <c r="H14" s="3">
        <f>B14-SUM(C14:G14)</f>
        <v>5</v>
      </c>
      <c r="J14" s="4">
        <v>172</v>
      </c>
      <c r="K14" s="5">
        <v>11</v>
      </c>
      <c r="L14" s="5">
        <v>67</v>
      </c>
      <c r="M14" s="5">
        <v>29</v>
      </c>
      <c r="N14" s="5">
        <v>6</v>
      </c>
      <c r="O14" s="5">
        <v>53</v>
      </c>
      <c r="P14" s="3">
        <f>J14-SUM(K14:O14)</f>
        <v>6</v>
      </c>
    </row>
    <row r="15" spans="1:16" s="20" customFormat="1" x14ac:dyDescent="0.15">
      <c r="A15" s="21" t="s">
        <v>4</v>
      </c>
      <c r="B15" s="18"/>
      <c r="C15" s="18">
        <f>C14/B14</f>
        <v>0.13372093023255813</v>
      </c>
      <c r="D15" s="18">
        <f>D14/B14</f>
        <v>0.46511627906976744</v>
      </c>
      <c r="E15" s="18">
        <f>E14/B14</f>
        <v>0.15116279069767441</v>
      </c>
      <c r="F15" s="18">
        <f>F14/B14</f>
        <v>3.4883720930232558E-2</v>
      </c>
      <c r="G15" s="18">
        <f>G14/B14</f>
        <v>0.18604651162790697</v>
      </c>
      <c r="H15" s="19">
        <f>H14/B14</f>
        <v>2.9069767441860465E-2</v>
      </c>
      <c r="J15" s="21"/>
      <c r="K15" s="18">
        <f>K14/J14</f>
        <v>6.3953488372093026E-2</v>
      </c>
      <c r="L15" s="18">
        <f>L14/J14</f>
        <v>0.38953488372093026</v>
      </c>
      <c r="M15" s="18">
        <f>M14/J14</f>
        <v>0.16860465116279069</v>
      </c>
      <c r="N15" s="18">
        <f>N14/J14</f>
        <v>3.4883720930232558E-2</v>
      </c>
      <c r="O15" s="18">
        <f>O14/J14</f>
        <v>0.30813953488372092</v>
      </c>
      <c r="P15" s="19">
        <f>P14/J14</f>
        <v>3.4883720930232558E-2</v>
      </c>
    </row>
    <row r="16" spans="1:16" x14ac:dyDescent="0.15">
      <c r="A16" s="4" t="s">
        <v>24</v>
      </c>
      <c r="B16" s="5">
        <v>42</v>
      </c>
      <c r="C16" s="5">
        <v>7</v>
      </c>
      <c r="D16" s="5">
        <v>14</v>
      </c>
      <c r="E16" s="5">
        <v>4</v>
      </c>
      <c r="F16" s="5">
        <v>3</v>
      </c>
      <c r="G16" s="5">
        <v>9</v>
      </c>
      <c r="H16" s="3">
        <f>B16-SUM(C16:G16)</f>
        <v>5</v>
      </c>
      <c r="J16" s="4">
        <v>42</v>
      </c>
      <c r="K16" s="5">
        <v>2</v>
      </c>
      <c r="L16" s="5">
        <v>13</v>
      </c>
      <c r="M16" s="5">
        <v>9</v>
      </c>
      <c r="N16" s="5">
        <v>3</v>
      </c>
      <c r="O16" s="5">
        <v>10</v>
      </c>
      <c r="P16" s="3">
        <f>J16-SUM(K16:O16)</f>
        <v>5</v>
      </c>
    </row>
    <row r="17" spans="1:16" s="20" customFormat="1" x14ac:dyDescent="0.15">
      <c r="A17" s="21" t="s">
        <v>4</v>
      </c>
      <c r="B17" s="18"/>
      <c r="C17" s="18">
        <f>C16/B16</f>
        <v>0.16666666666666666</v>
      </c>
      <c r="D17" s="18">
        <f>D16/B16</f>
        <v>0.33333333333333331</v>
      </c>
      <c r="E17" s="18">
        <f>E16/B16</f>
        <v>9.5238095238095233E-2</v>
      </c>
      <c r="F17" s="18">
        <f>F16/B16</f>
        <v>7.1428571428571425E-2</v>
      </c>
      <c r="G17" s="18">
        <f>G16/B16</f>
        <v>0.21428571428571427</v>
      </c>
      <c r="H17" s="19">
        <f>H16/B16</f>
        <v>0.11904761904761904</v>
      </c>
      <c r="J17" s="21"/>
      <c r="K17" s="18">
        <f>K16/J16</f>
        <v>4.7619047619047616E-2</v>
      </c>
      <c r="L17" s="18">
        <f>L16/J16</f>
        <v>0.30952380952380953</v>
      </c>
      <c r="M17" s="18">
        <f>M16/J16</f>
        <v>0.21428571428571427</v>
      </c>
      <c r="N17" s="18">
        <f>N16/J16</f>
        <v>7.1428571428571425E-2</v>
      </c>
      <c r="O17" s="18">
        <f>O16/J16</f>
        <v>0.23809523809523808</v>
      </c>
      <c r="P17" s="19">
        <f>P16/J16</f>
        <v>0.11904761904761904</v>
      </c>
    </row>
    <row r="18" spans="1:16" x14ac:dyDescent="0.15">
      <c r="A18" s="4" t="s">
        <v>25</v>
      </c>
      <c r="B18" s="5">
        <v>147</v>
      </c>
      <c r="C18" s="5">
        <v>17</v>
      </c>
      <c r="D18" s="5">
        <v>58</v>
      </c>
      <c r="E18" s="5">
        <v>27</v>
      </c>
      <c r="F18" s="5">
        <v>8</v>
      </c>
      <c r="G18" s="5">
        <v>30</v>
      </c>
      <c r="H18" s="3">
        <f>B18-SUM(C18:G18)</f>
        <v>7</v>
      </c>
      <c r="J18" s="4">
        <v>147</v>
      </c>
      <c r="K18" s="5">
        <v>6</v>
      </c>
      <c r="L18" s="5">
        <v>63</v>
      </c>
      <c r="M18" s="5">
        <v>27</v>
      </c>
      <c r="N18" s="5">
        <v>9</v>
      </c>
      <c r="O18" s="5">
        <v>35</v>
      </c>
      <c r="P18" s="3">
        <f>J18-SUM(K18:O18)</f>
        <v>7</v>
      </c>
    </row>
    <row r="19" spans="1:16" s="20" customFormat="1" x14ac:dyDescent="0.15">
      <c r="A19" s="21" t="s">
        <v>4</v>
      </c>
      <c r="B19" s="18"/>
      <c r="C19" s="18">
        <f>C18/B18</f>
        <v>0.11564625850340136</v>
      </c>
      <c r="D19" s="18">
        <f>D18/B18</f>
        <v>0.39455782312925169</v>
      </c>
      <c r="E19" s="18">
        <f>E18/B18</f>
        <v>0.18367346938775511</v>
      </c>
      <c r="F19" s="18">
        <f>F18/B18</f>
        <v>5.4421768707482991E-2</v>
      </c>
      <c r="G19" s="18">
        <f>G18/B18</f>
        <v>0.20408163265306123</v>
      </c>
      <c r="H19" s="19">
        <f>H18/B18</f>
        <v>4.7619047619047616E-2</v>
      </c>
      <c r="J19" s="21"/>
      <c r="K19" s="18">
        <f>K18/J18</f>
        <v>4.0816326530612242E-2</v>
      </c>
      <c r="L19" s="18">
        <f>L18/J18</f>
        <v>0.42857142857142855</v>
      </c>
      <c r="M19" s="18">
        <f>M18/J18</f>
        <v>0.18367346938775511</v>
      </c>
      <c r="N19" s="18">
        <f>N18/J18</f>
        <v>6.1224489795918366E-2</v>
      </c>
      <c r="O19" s="18">
        <f>O18/J18</f>
        <v>0.23809523809523808</v>
      </c>
      <c r="P19" s="19">
        <f>P18/J18</f>
        <v>4.7619047619047616E-2</v>
      </c>
    </row>
    <row r="20" spans="1:16" x14ac:dyDescent="0.15">
      <c r="A20" s="4" t="s">
        <v>26</v>
      </c>
      <c r="B20" s="5">
        <v>103</v>
      </c>
      <c r="C20" s="5">
        <v>6</v>
      </c>
      <c r="D20" s="5">
        <v>38</v>
      </c>
      <c r="E20" s="5">
        <v>23</v>
      </c>
      <c r="F20" s="5">
        <v>7</v>
      </c>
      <c r="G20" s="5">
        <v>25</v>
      </c>
      <c r="H20" s="3">
        <f>B20-SUM(C20:G20)</f>
        <v>4</v>
      </c>
      <c r="J20" s="4">
        <v>103</v>
      </c>
      <c r="K20" s="5">
        <v>6</v>
      </c>
      <c r="L20" s="5">
        <v>35</v>
      </c>
      <c r="M20" s="5">
        <v>26</v>
      </c>
      <c r="N20" s="5">
        <v>6</v>
      </c>
      <c r="O20" s="5">
        <v>26</v>
      </c>
      <c r="P20" s="3">
        <f>J20-SUM(K20:O20)</f>
        <v>4</v>
      </c>
    </row>
    <row r="21" spans="1:16" s="20" customFormat="1" x14ac:dyDescent="0.15">
      <c r="A21" s="21" t="s">
        <v>4</v>
      </c>
      <c r="B21" s="18"/>
      <c r="C21" s="18">
        <f>C20/B20</f>
        <v>5.8252427184466021E-2</v>
      </c>
      <c r="D21" s="18">
        <f>D20/B20</f>
        <v>0.36893203883495146</v>
      </c>
      <c r="E21" s="18">
        <f>E20/B20</f>
        <v>0.22330097087378642</v>
      </c>
      <c r="F21" s="18">
        <f>F20/B20</f>
        <v>6.7961165048543687E-2</v>
      </c>
      <c r="G21" s="18">
        <f>G20/B20</f>
        <v>0.24271844660194175</v>
      </c>
      <c r="H21" s="19">
        <f>H20/B20</f>
        <v>3.8834951456310676E-2</v>
      </c>
      <c r="J21" s="21"/>
      <c r="K21" s="18">
        <f>K20/J20</f>
        <v>5.8252427184466021E-2</v>
      </c>
      <c r="L21" s="18">
        <f>L20/J20</f>
        <v>0.33980582524271846</v>
      </c>
      <c r="M21" s="18">
        <f>M20/J20</f>
        <v>0.25242718446601942</v>
      </c>
      <c r="N21" s="18">
        <f>N20/J20</f>
        <v>5.8252427184466021E-2</v>
      </c>
      <c r="O21" s="18">
        <f>O20/J20</f>
        <v>0.25242718446601942</v>
      </c>
      <c r="P21" s="19">
        <f>P20/J20</f>
        <v>3.8834951456310676E-2</v>
      </c>
    </row>
    <row r="22" spans="1:16" x14ac:dyDescent="0.15">
      <c r="A22" s="4" t="s">
        <v>27</v>
      </c>
      <c r="B22" s="5">
        <v>74</v>
      </c>
      <c r="C22" s="5">
        <v>3</v>
      </c>
      <c r="D22" s="5">
        <v>30</v>
      </c>
      <c r="E22" s="5">
        <v>16</v>
      </c>
      <c r="F22" s="5">
        <v>2</v>
      </c>
      <c r="G22" s="5">
        <v>18</v>
      </c>
      <c r="H22" s="3">
        <f>B22-SUM(C22:G22)</f>
        <v>5</v>
      </c>
      <c r="J22" s="4">
        <v>74</v>
      </c>
      <c r="K22" s="5">
        <v>2</v>
      </c>
      <c r="L22" s="5">
        <v>24</v>
      </c>
      <c r="M22" s="5">
        <v>16</v>
      </c>
      <c r="N22" s="5">
        <v>4</v>
      </c>
      <c r="O22" s="5">
        <v>23</v>
      </c>
      <c r="P22" s="3">
        <f>J22-SUM(K22:O22)</f>
        <v>5</v>
      </c>
    </row>
    <row r="23" spans="1:16" s="20" customFormat="1" x14ac:dyDescent="0.15">
      <c r="A23" s="21" t="s">
        <v>4</v>
      </c>
      <c r="B23" s="18"/>
      <c r="C23" s="18">
        <f>C22/B22</f>
        <v>4.0540540540540543E-2</v>
      </c>
      <c r="D23" s="18">
        <f>D22/B22</f>
        <v>0.40540540540540543</v>
      </c>
      <c r="E23" s="18">
        <f>E22/B22</f>
        <v>0.21621621621621623</v>
      </c>
      <c r="F23" s="18">
        <f>F22/B22</f>
        <v>2.7027027027027029E-2</v>
      </c>
      <c r="G23" s="18">
        <f>G22/B22</f>
        <v>0.24324324324324326</v>
      </c>
      <c r="H23" s="19">
        <f>H22/B22</f>
        <v>6.7567567567567571E-2</v>
      </c>
      <c r="J23" s="21"/>
      <c r="K23" s="18">
        <f>K22/J22</f>
        <v>2.7027027027027029E-2</v>
      </c>
      <c r="L23" s="18">
        <f>L22/J22</f>
        <v>0.32432432432432434</v>
      </c>
      <c r="M23" s="18">
        <f>M22/J22</f>
        <v>0.21621621621621623</v>
      </c>
      <c r="N23" s="18">
        <f>N22/J22</f>
        <v>5.4054054054054057E-2</v>
      </c>
      <c r="O23" s="18">
        <f>O22/J22</f>
        <v>0.3108108108108108</v>
      </c>
      <c r="P23" s="19">
        <f>P22/J22</f>
        <v>6.7567567567567571E-2</v>
      </c>
    </row>
    <row r="24" spans="1:16" x14ac:dyDescent="0.15">
      <c r="A24" s="4" t="s">
        <v>28</v>
      </c>
      <c r="B24" s="5">
        <v>111</v>
      </c>
      <c r="C24" s="5">
        <v>10</v>
      </c>
      <c r="D24" s="5">
        <v>38</v>
      </c>
      <c r="E24" s="5">
        <v>26</v>
      </c>
      <c r="F24" s="5">
        <v>6</v>
      </c>
      <c r="G24" s="5">
        <v>24</v>
      </c>
      <c r="H24" s="3">
        <f>B24-SUM(C24:G24)</f>
        <v>7</v>
      </c>
      <c r="J24" s="4">
        <v>111</v>
      </c>
      <c r="K24" s="5">
        <v>5</v>
      </c>
      <c r="L24" s="5">
        <v>40</v>
      </c>
      <c r="M24" s="5">
        <v>25</v>
      </c>
      <c r="N24" s="5">
        <v>8</v>
      </c>
      <c r="O24" s="5">
        <v>26</v>
      </c>
      <c r="P24" s="3">
        <f>J24-SUM(K24:O24)</f>
        <v>7</v>
      </c>
    </row>
    <row r="25" spans="1:16" s="20" customFormat="1" x14ac:dyDescent="0.15">
      <c r="A25" s="21" t="s">
        <v>4</v>
      </c>
      <c r="B25" s="18"/>
      <c r="C25" s="18">
        <f>C24/B24</f>
        <v>9.0090090090090086E-2</v>
      </c>
      <c r="D25" s="18">
        <f>D24/B24</f>
        <v>0.34234234234234234</v>
      </c>
      <c r="E25" s="18">
        <f>E24/B24</f>
        <v>0.23423423423423423</v>
      </c>
      <c r="F25" s="18">
        <f>F24/B24</f>
        <v>5.4054054054054057E-2</v>
      </c>
      <c r="G25" s="18">
        <f>G24/B24</f>
        <v>0.21621621621621623</v>
      </c>
      <c r="H25" s="19">
        <f>H24/B24</f>
        <v>6.3063063063063057E-2</v>
      </c>
      <c r="J25" s="21"/>
      <c r="K25" s="18">
        <f>K24/J24</f>
        <v>4.5045045045045043E-2</v>
      </c>
      <c r="L25" s="18">
        <f>L24/J24</f>
        <v>0.36036036036036034</v>
      </c>
      <c r="M25" s="18">
        <f>M24/J24</f>
        <v>0.22522522522522523</v>
      </c>
      <c r="N25" s="18">
        <f>N24/J24</f>
        <v>7.2072072072072071E-2</v>
      </c>
      <c r="O25" s="18">
        <f>O24/J24</f>
        <v>0.23423423423423423</v>
      </c>
      <c r="P25" s="19">
        <f>P24/J24</f>
        <v>6.3063063063063057E-2</v>
      </c>
    </row>
    <row r="26" spans="1:16" x14ac:dyDescent="0.15">
      <c r="A26" s="4" t="s">
        <v>29</v>
      </c>
      <c r="B26" s="5">
        <v>55</v>
      </c>
      <c r="C26" s="5">
        <v>6</v>
      </c>
      <c r="D26" s="5">
        <v>16</v>
      </c>
      <c r="E26" s="5">
        <v>11</v>
      </c>
      <c r="F26" s="5">
        <v>2</v>
      </c>
      <c r="G26" s="5">
        <v>17</v>
      </c>
      <c r="H26" s="3">
        <f>B26-SUM(C26:G26)</f>
        <v>3</v>
      </c>
      <c r="J26" s="4">
        <v>55</v>
      </c>
      <c r="K26" s="5">
        <v>2</v>
      </c>
      <c r="L26" s="5">
        <v>21</v>
      </c>
      <c r="M26" s="5">
        <v>9</v>
      </c>
      <c r="N26" s="5">
        <v>5</v>
      </c>
      <c r="O26" s="5">
        <v>14</v>
      </c>
      <c r="P26" s="3">
        <f>J26-SUM(K26:O26)</f>
        <v>4</v>
      </c>
    </row>
    <row r="27" spans="1:16" s="20" customFormat="1" x14ac:dyDescent="0.15">
      <c r="A27" s="23" t="s">
        <v>4</v>
      </c>
      <c r="B27" s="24"/>
      <c r="C27" s="24">
        <f>C26/B26</f>
        <v>0.10909090909090909</v>
      </c>
      <c r="D27" s="24">
        <f>D26/B26</f>
        <v>0.29090909090909089</v>
      </c>
      <c r="E27" s="24">
        <f>E26/B26</f>
        <v>0.2</v>
      </c>
      <c r="F27" s="24">
        <f>F26/B26</f>
        <v>3.6363636363636362E-2</v>
      </c>
      <c r="G27" s="24">
        <f>G26/B26</f>
        <v>0.30909090909090908</v>
      </c>
      <c r="H27" s="25">
        <f>H26/B26</f>
        <v>5.4545454545454543E-2</v>
      </c>
      <c r="J27" s="23"/>
      <c r="K27" s="24">
        <f>K26/J26</f>
        <v>3.6363636363636362E-2</v>
      </c>
      <c r="L27" s="24">
        <f>L26/J26</f>
        <v>0.38181818181818183</v>
      </c>
      <c r="M27" s="24">
        <f>M26/J26</f>
        <v>0.16363636363636364</v>
      </c>
      <c r="N27" s="24">
        <f>N26/J26</f>
        <v>9.0909090909090912E-2</v>
      </c>
      <c r="O27" s="24">
        <f>O26/J26</f>
        <v>0.25454545454545452</v>
      </c>
      <c r="P27" s="25">
        <f>P26/J26</f>
        <v>7.2727272727272724E-2</v>
      </c>
    </row>
    <row r="28" spans="1:16" x14ac:dyDescent="0.15">
      <c r="A28" s="1" t="s">
        <v>212</v>
      </c>
    </row>
    <row r="29" spans="1:16" x14ac:dyDescent="0.15">
      <c r="A29" s="9" t="s">
        <v>30</v>
      </c>
      <c r="B29" s="10">
        <v>411</v>
      </c>
      <c r="C29" s="10">
        <v>56</v>
      </c>
      <c r="D29" s="10">
        <v>165</v>
      </c>
      <c r="E29" s="10">
        <v>72</v>
      </c>
      <c r="F29" s="10">
        <v>14</v>
      </c>
      <c r="G29" s="10">
        <v>84</v>
      </c>
      <c r="H29" s="11">
        <f>B29-SUM(C29:G29)</f>
        <v>20</v>
      </c>
      <c r="J29" s="9">
        <v>411</v>
      </c>
      <c r="K29" s="10">
        <v>24</v>
      </c>
      <c r="L29" s="10">
        <v>150</v>
      </c>
      <c r="M29" s="10">
        <v>81</v>
      </c>
      <c r="N29" s="10">
        <v>18</v>
      </c>
      <c r="O29" s="10">
        <v>117</v>
      </c>
      <c r="P29" s="11">
        <f>J29-SUM(K29:O29)</f>
        <v>21</v>
      </c>
    </row>
    <row r="30" spans="1:16" s="20" customFormat="1" x14ac:dyDescent="0.15">
      <c r="A30" s="21" t="s">
        <v>31</v>
      </c>
      <c r="B30" s="18"/>
      <c r="C30" s="30">
        <f>C29/B29</f>
        <v>0.13625304136253041</v>
      </c>
      <c r="D30" s="30">
        <f>D29/B29</f>
        <v>0.40145985401459855</v>
      </c>
      <c r="E30" s="30">
        <f>E29/B29</f>
        <v>0.17518248175182483</v>
      </c>
      <c r="F30" s="30">
        <f>F29/B29</f>
        <v>3.4063260340632603E-2</v>
      </c>
      <c r="G30" s="30">
        <f>G29/B29</f>
        <v>0.20437956204379562</v>
      </c>
      <c r="H30" s="27">
        <f>H29/B29</f>
        <v>4.8661800486618008E-2</v>
      </c>
      <c r="J30" s="21"/>
      <c r="K30" s="30">
        <f>K29/J29</f>
        <v>5.8394160583941604E-2</v>
      </c>
      <c r="L30" s="30">
        <f>L29/J29</f>
        <v>0.36496350364963503</v>
      </c>
      <c r="M30" s="30">
        <f>M29/J29</f>
        <v>0.19708029197080293</v>
      </c>
      <c r="N30" s="30">
        <f>N29/J29</f>
        <v>4.3795620437956206E-2</v>
      </c>
      <c r="O30" s="30">
        <f>O29/J29</f>
        <v>0.28467153284671531</v>
      </c>
      <c r="P30" s="27">
        <f>P29/J29</f>
        <v>5.1094890510948905E-2</v>
      </c>
    </row>
    <row r="31" spans="1:16" x14ac:dyDescent="0.15">
      <c r="A31" s="4" t="s">
        <v>32</v>
      </c>
      <c r="B31" s="5">
        <v>196</v>
      </c>
      <c r="C31" s="5">
        <v>26</v>
      </c>
      <c r="D31" s="5">
        <v>78</v>
      </c>
      <c r="E31" s="5">
        <v>37</v>
      </c>
      <c r="F31" s="5">
        <v>14</v>
      </c>
      <c r="G31" s="5">
        <v>34</v>
      </c>
      <c r="H31" s="3">
        <f>B31-SUM(C31:G31)</f>
        <v>7</v>
      </c>
      <c r="J31" s="4">
        <v>196</v>
      </c>
      <c r="K31" s="5">
        <v>12</v>
      </c>
      <c r="L31" s="5">
        <v>73</v>
      </c>
      <c r="M31" s="5">
        <v>43</v>
      </c>
      <c r="N31" s="5">
        <v>15</v>
      </c>
      <c r="O31" s="5">
        <v>45</v>
      </c>
      <c r="P31" s="3">
        <f>J31-SUM(K31:O31)</f>
        <v>8</v>
      </c>
    </row>
    <row r="32" spans="1:16" s="20" customFormat="1" x14ac:dyDescent="0.15">
      <c r="A32" s="21" t="s">
        <v>33</v>
      </c>
      <c r="B32" s="18"/>
      <c r="C32" s="18">
        <f>C31/B31</f>
        <v>0.1326530612244898</v>
      </c>
      <c r="D32" s="18">
        <f>D31/B31</f>
        <v>0.39795918367346939</v>
      </c>
      <c r="E32" s="18">
        <f>E31/B31</f>
        <v>0.18877551020408162</v>
      </c>
      <c r="F32" s="18">
        <f>F31/B31</f>
        <v>7.1428571428571425E-2</v>
      </c>
      <c r="G32" s="18">
        <f>G31/B31</f>
        <v>0.17346938775510204</v>
      </c>
      <c r="H32" s="19">
        <f>H31/B31</f>
        <v>3.5714285714285712E-2</v>
      </c>
      <c r="J32" s="21"/>
      <c r="K32" s="18">
        <f>K31/J31</f>
        <v>6.1224489795918366E-2</v>
      </c>
      <c r="L32" s="18">
        <f>L31/J31</f>
        <v>0.37244897959183676</v>
      </c>
      <c r="M32" s="18">
        <f>M31/J31</f>
        <v>0.21938775510204081</v>
      </c>
      <c r="N32" s="18">
        <f>N31/J31</f>
        <v>7.6530612244897961E-2</v>
      </c>
      <c r="O32" s="18">
        <f>O31/J31</f>
        <v>0.22959183673469388</v>
      </c>
      <c r="P32" s="19">
        <f>P31/J31</f>
        <v>4.0816326530612242E-2</v>
      </c>
    </row>
    <row r="33" spans="1:16" x14ac:dyDescent="0.15">
      <c r="A33" s="4" t="s">
        <v>34</v>
      </c>
      <c r="B33" s="5">
        <v>556</v>
      </c>
      <c r="C33" s="5">
        <v>51</v>
      </c>
      <c r="D33" s="5">
        <v>223</v>
      </c>
      <c r="E33" s="5">
        <v>113</v>
      </c>
      <c r="F33" s="5">
        <v>25</v>
      </c>
      <c r="G33" s="5">
        <v>118</v>
      </c>
      <c r="H33" s="3">
        <f>B33-SUM(C33:G33)</f>
        <v>26</v>
      </c>
      <c r="J33" s="4">
        <v>556</v>
      </c>
      <c r="K33" s="5">
        <v>28</v>
      </c>
      <c r="L33" s="5">
        <v>211</v>
      </c>
      <c r="M33" s="5">
        <v>113</v>
      </c>
      <c r="N33" s="5">
        <v>36</v>
      </c>
      <c r="O33" s="5">
        <v>136</v>
      </c>
      <c r="P33" s="3">
        <f>J33-SUM(K33:O33)</f>
        <v>32</v>
      </c>
    </row>
    <row r="34" spans="1:16" s="20" customFormat="1" x14ac:dyDescent="0.15">
      <c r="A34" s="23" t="s">
        <v>35</v>
      </c>
      <c r="B34" s="24"/>
      <c r="C34" s="24">
        <f>C33/B33</f>
        <v>9.172661870503597E-2</v>
      </c>
      <c r="D34" s="24">
        <f>D33/B33</f>
        <v>0.40107913669064749</v>
      </c>
      <c r="E34" s="24">
        <f>E33/B33</f>
        <v>0.20323741007194246</v>
      </c>
      <c r="F34" s="24">
        <f>F33/B33</f>
        <v>4.4964028776978415E-2</v>
      </c>
      <c r="G34" s="24">
        <f>G33/B33</f>
        <v>0.21223021582733814</v>
      </c>
      <c r="H34" s="25">
        <f>H33/B33</f>
        <v>4.6762589928057555E-2</v>
      </c>
      <c r="J34" s="23"/>
      <c r="K34" s="24">
        <f>K33/J33</f>
        <v>5.0359712230215826E-2</v>
      </c>
      <c r="L34" s="24">
        <f>L33/J33</f>
        <v>0.37949640287769787</v>
      </c>
      <c r="M34" s="24">
        <f>M33/J33</f>
        <v>0.20323741007194246</v>
      </c>
      <c r="N34" s="24">
        <f>N33/J33</f>
        <v>6.4748201438848921E-2</v>
      </c>
      <c r="O34" s="24">
        <f>O33/J33</f>
        <v>0.2446043165467626</v>
      </c>
      <c r="P34" s="25">
        <f>P33/J33</f>
        <v>5.7553956834532377E-2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P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351</v>
      </c>
      <c r="J2" s="1" t="s">
        <v>155</v>
      </c>
    </row>
    <row r="3" spans="1:16" x14ac:dyDescent="0.15">
      <c r="A3" s="1" t="s">
        <v>350</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84</v>
      </c>
      <c r="D6" s="5">
        <v>376</v>
      </c>
      <c r="E6" s="5">
        <v>222</v>
      </c>
      <c r="F6" s="5">
        <v>70</v>
      </c>
      <c r="G6" s="5">
        <v>362</v>
      </c>
      <c r="H6" s="3">
        <f>B6-SUM(C6:G6)</f>
        <v>56</v>
      </c>
      <c r="J6" s="4">
        <v>1170</v>
      </c>
      <c r="K6" s="5">
        <v>289</v>
      </c>
      <c r="L6" s="5">
        <v>537</v>
      </c>
      <c r="M6" s="5">
        <v>101</v>
      </c>
      <c r="N6" s="5">
        <v>20</v>
      </c>
      <c r="O6" s="5">
        <v>166</v>
      </c>
      <c r="P6" s="3">
        <f>J6-SUM(K6:O6)</f>
        <v>57</v>
      </c>
    </row>
    <row r="7" spans="1:16" s="20" customFormat="1" x14ac:dyDescent="0.15">
      <c r="A7" s="21" t="s">
        <v>4</v>
      </c>
      <c r="B7" s="18"/>
      <c r="C7" s="18">
        <f>C6/B6</f>
        <v>7.179487179487179E-2</v>
      </c>
      <c r="D7" s="18">
        <f>D6/B6</f>
        <v>0.32136752136752139</v>
      </c>
      <c r="E7" s="18">
        <f>E6/B6</f>
        <v>0.18974358974358974</v>
      </c>
      <c r="F7" s="18">
        <f>F6/B6</f>
        <v>5.9829059829059832E-2</v>
      </c>
      <c r="G7" s="18">
        <f>G6/B6</f>
        <v>0.30940170940170941</v>
      </c>
      <c r="H7" s="19">
        <f>H6/B6</f>
        <v>4.7863247863247867E-2</v>
      </c>
      <c r="J7" s="21"/>
      <c r="K7" s="18">
        <f>K6/J6</f>
        <v>0.24700854700854702</v>
      </c>
      <c r="L7" s="18">
        <f>L6/J6</f>
        <v>0.45897435897435895</v>
      </c>
      <c r="M7" s="18">
        <f>M6/J6</f>
        <v>8.6324786324786323E-2</v>
      </c>
      <c r="N7" s="18">
        <f>N6/J6</f>
        <v>1.7094017094017096E-2</v>
      </c>
      <c r="O7" s="18">
        <f>O6/J6</f>
        <v>0.14188034188034188</v>
      </c>
      <c r="P7" s="19">
        <f>P6/J6</f>
        <v>4.8717948717948718E-2</v>
      </c>
    </row>
    <row r="8" spans="1:16" x14ac:dyDescent="0.15">
      <c r="A8" s="4" t="s">
        <v>20</v>
      </c>
      <c r="B8" s="5">
        <v>200</v>
      </c>
      <c r="C8" s="5">
        <v>19</v>
      </c>
      <c r="D8" s="5">
        <v>56</v>
      </c>
      <c r="E8" s="5">
        <v>33</v>
      </c>
      <c r="F8" s="5">
        <v>20</v>
      </c>
      <c r="G8" s="5">
        <v>64</v>
      </c>
      <c r="H8" s="3">
        <f>B8-SUM(C8:G8)</f>
        <v>8</v>
      </c>
      <c r="J8" s="4">
        <v>200</v>
      </c>
      <c r="K8" s="5">
        <v>55</v>
      </c>
      <c r="L8" s="5">
        <v>84</v>
      </c>
      <c r="M8" s="5">
        <v>17</v>
      </c>
      <c r="N8" s="5">
        <v>5</v>
      </c>
      <c r="O8" s="5">
        <v>32</v>
      </c>
      <c r="P8" s="3">
        <f>J8-SUM(K8:O8)</f>
        <v>7</v>
      </c>
    </row>
    <row r="9" spans="1:16" s="20" customFormat="1" x14ac:dyDescent="0.15">
      <c r="A9" s="21" t="s">
        <v>4</v>
      </c>
      <c r="B9" s="18"/>
      <c r="C9" s="18">
        <f>C8/B8</f>
        <v>9.5000000000000001E-2</v>
      </c>
      <c r="D9" s="18">
        <f>D8/B8</f>
        <v>0.28000000000000003</v>
      </c>
      <c r="E9" s="18">
        <f>E8/B8</f>
        <v>0.16500000000000001</v>
      </c>
      <c r="F9" s="18">
        <f>F8/B8</f>
        <v>0.1</v>
      </c>
      <c r="G9" s="18">
        <f>G8/B8</f>
        <v>0.32</v>
      </c>
      <c r="H9" s="19">
        <f>H8/B8</f>
        <v>0.04</v>
      </c>
      <c r="J9" s="21"/>
      <c r="K9" s="18">
        <f>K8/J8</f>
        <v>0.27500000000000002</v>
      </c>
      <c r="L9" s="18">
        <f>L8/J8</f>
        <v>0.42</v>
      </c>
      <c r="M9" s="18">
        <f>M8/J8</f>
        <v>8.5000000000000006E-2</v>
      </c>
      <c r="N9" s="18">
        <f>N8/J8</f>
        <v>2.5000000000000001E-2</v>
      </c>
      <c r="O9" s="18">
        <f>O8/J8</f>
        <v>0.16</v>
      </c>
      <c r="P9" s="19">
        <f>P8/J8</f>
        <v>3.5000000000000003E-2</v>
      </c>
    </row>
    <row r="10" spans="1:16" x14ac:dyDescent="0.15">
      <c r="A10" s="4" t="s">
        <v>21</v>
      </c>
      <c r="B10" s="5">
        <v>208</v>
      </c>
      <c r="C10" s="5">
        <v>11</v>
      </c>
      <c r="D10" s="5">
        <v>71</v>
      </c>
      <c r="E10" s="5">
        <v>48</v>
      </c>
      <c r="F10" s="5">
        <v>8</v>
      </c>
      <c r="G10" s="5">
        <v>62</v>
      </c>
      <c r="H10" s="3">
        <f>B10-SUM(C10:G10)</f>
        <v>8</v>
      </c>
      <c r="J10" s="4">
        <v>208</v>
      </c>
      <c r="K10" s="5">
        <v>55</v>
      </c>
      <c r="L10" s="5">
        <v>103</v>
      </c>
      <c r="M10" s="5">
        <v>13</v>
      </c>
      <c r="N10" s="5">
        <v>1</v>
      </c>
      <c r="O10" s="5">
        <v>28</v>
      </c>
      <c r="P10" s="3">
        <f>J10-SUM(K10:O10)</f>
        <v>8</v>
      </c>
    </row>
    <row r="11" spans="1:16" s="20" customFormat="1" x14ac:dyDescent="0.15">
      <c r="A11" s="21" t="s">
        <v>4</v>
      </c>
      <c r="B11" s="18"/>
      <c r="C11" s="18">
        <f>C10/B10</f>
        <v>5.2884615384615384E-2</v>
      </c>
      <c r="D11" s="18">
        <f>D10/B10</f>
        <v>0.34134615384615385</v>
      </c>
      <c r="E11" s="18">
        <f>E10/B10</f>
        <v>0.23076923076923078</v>
      </c>
      <c r="F11" s="18">
        <f>F10/B10</f>
        <v>3.8461538461538464E-2</v>
      </c>
      <c r="G11" s="18">
        <f>G10/B10</f>
        <v>0.29807692307692307</v>
      </c>
      <c r="H11" s="19">
        <f>H10/B10</f>
        <v>3.8461538461538464E-2</v>
      </c>
      <c r="J11" s="21"/>
      <c r="K11" s="18">
        <f>K10/J10</f>
        <v>0.26442307692307693</v>
      </c>
      <c r="L11" s="18">
        <f>L10/J10</f>
        <v>0.49519230769230771</v>
      </c>
      <c r="M11" s="18">
        <f>M10/J10</f>
        <v>6.25E-2</v>
      </c>
      <c r="N11" s="18">
        <f>N10/J10</f>
        <v>4.807692307692308E-3</v>
      </c>
      <c r="O11" s="18">
        <f>O10/J10</f>
        <v>0.13461538461538461</v>
      </c>
      <c r="P11" s="19">
        <f>P10/J10</f>
        <v>3.8461538461538464E-2</v>
      </c>
    </row>
    <row r="12" spans="1:16" x14ac:dyDescent="0.15">
      <c r="A12" s="4" t="s">
        <v>22</v>
      </c>
      <c r="B12" s="5">
        <v>44</v>
      </c>
      <c r="C12" s="5">
        <v>3</v>
      </c>
      <c r="D12" s="5">
        <v>19</v>
      </c>
      <c r="E12" s="5">
        <v>7</v>
      </c>
      <c r="F12" s="5">
        <v>5</v>
      </c>
      <c r="G12" s="5">
        <v>9</v>
      </c>
      <c r="H12" s="3">
        <f>B12-SUM(C12:G12)</f>
        <v>1</v>
      </c>
      <c r="J12" s="4">
        <v>44</v>
      </c>
      <c r="K12" s="5">
        <v>10</v>
      </c>
      <c r="L12" s="5">
        <v>22</v>
      </c>
      <c r="M12" s="5">
        <v>4</v>
      </c>
      <c r="N12" s="5">
        <v>3</v>
      </c>
      <c r="O12" s="5">
        <v>4</v>
      </c>
      <c r="P12" s="3">
        <f>J12-SUM(K12:O12)</f>
        <v>1</v>
      </c>
    </row>
    <row r="13" spans="1:16" s="20" customFormat="1" x14ac:dyDescent="0.15">
      <c r="A13" s="21" t="s">
        <v>4</v>
      </c>
      <c r="B13" s="18"/>
      <c r="C13" s="18">
        <f>C12/B12</f>
        <v>6.8181818181818177E-2</v>
      </c>
      <c r="D13" s="18">
        <f>D12/B12</f>
        <v>0.43181818181818182</v>
      </c>
      <c r="E13" s="18">
        <f>E12/B12</f>
        <v>0.15909090909090909</v>
      </c>
      <c r="F13" s="18">
        <f>F12/B12</f>
        <v>0.11363636363636363</v>
      </c>
      <c r="G13" s="18">
        <f>G12/B12</f>
        <v>0.20454545454545456</v>
      </c>
      <c r="H13" s="19">
        <f>H12/B12</f>
        <v>2.2727272727272728E-2</v>
      </c>
      <c r="J13" s="21"/>
      <c r="K13" s="18">
        <f>K12/J12</f>
        <v>0.22727272727272727</v>
      </c>
      <c r="L13" s="18">
        <f>L12/J12</f>
        <v>0.5</v>
      </c>
      <c r="M13" s="18">
        <f>M12/J12</f>
        <v>9.0909090909090912E-2</v>
      </c>
      <c r="N13" s="18">
        <f>N12/J12</f>
        <v>6.8181818181818177E-2</v>
      </c>
      <c r="O13" s="18">
        <f>O12/J12</f>
        <v>9.0909090909090912E-2</v>
      </c>
      <c r="P13" s="19">
        <f>P12/J12</f>
        <v>2.2727272727272728E-2</v>
      </c>
    </row>
    <row r="14" spans="1:16" x14ac:dyDescent="0.15">
      <c r="A14" s="4" t="s">
        <v>23</v>
      </c>
      <c r="B14" s="5">
        <v>172</v>
      </c>
      <c r="C14" s="5">
        <v>15</v>
      </c>
      <c r="D14" s="5">
        <v>55</v>
      </c>
      <c r="E14" s="5">
        <v>26</v>
      </c>
      <c r="F14" s="5">
        <v>8</v>
      </c>
      <c r="G14" s="5">
        <v>62</v>
      </c>
      <c r="H14" s="3">
        <f>B14-SUM(C14:G14)</f>
        <v>6</v>
      </c>
      <c r="J14" s="4">
        <v>172</v>
      </c>
      <c r="K14" s="5">
        <v>49</v>
      </c>
      <c r="L14" s="5">
        <v>74</v>
      </c>
      <c r="M14" s="5">
        <v>14</v>
      </c>
      <c r="N14" s="5">
        <v>1</v>
      </c>
      <c r="O14" s="5">
        <v>28</v>
      </c>
      <c r="P14" s="3">
        <f>J14-SUM(K14:O14)</f>
        <v>6</v>
      </c>
    </row>
    <row r="15" spans="1:16" s="20" customFormat="1" x14ac:dyDescent="0.15">
      <c r="A15" s="21" t="s">
        <v>4</v>
      </c>
      <c r="B15" s="18"/>
      <c r="C15" s="18">
        <f>C14/B14</f>
        <v>8.7209302325581398E-2</v>
      </c>
      <c r="D15" s="18">
        <f>D14/B14</f>
        <v>0.31976744186046513</v>
      </c>
      <c r="E15" s="18">
        <f>E14/B14</f>
        <v>0.15116279069767441</v>
      </c>
      <c r="F15" s="18">
        <f>F14/B14</f>
        <v>4.6511627906976744E-2</v>
      </c>
      <c r="G15" s="18">
        <f>G14/B14</f>
        <v>0.36046511627906974</v>
      </c>
      <c r="H15" s="19">
        <f>H14/B14</f>
        <v>3.4883720930232558E-2</v>
      </c>
      <c r="J15" s="21"/>
      <c r="K15" s="18">
        <f>K14/J14</f>
        <v>0.28488372093023256</v>
      </c>
      <c r="L15" s="18">
        <f>L14/J14</f>
        <v>0.43023255813953487</v>
      </c>
      <c r="M15" s="18">
        <f>M14/J14</f>
        <v>8.1395348837209308E-2</v>
      </c>
      <c r="N15" s="18">
        <f>N14/J14</f>
        <v>5.8139534883720929E-3</v>
      </c>
      <c r="O15" s="18">
        <f>O14/J14</f>
        <v>0.16279069767441862</v>
      </c>
      <c r="P15" s="19">
        <f>P14/J14</f>
        <v>3.4883720930232558E-2</v>
      </c>
    </row>
    <row r="16" spans="1:16" x14ac:dyDescent="0.15">
      <c r="A16" s="4" t="s">
        <v>24</v>
      </c>
      <c r="B16" s="5">
        <v>42</v>
      </c>
      <c r="C16" s="5">
        <v>5</v>
      </c>
      <c r="D16" s="5">
        <v>13</v>
      </c>
      <c r="E16" s="5">
        <v>8</v>
      </c>
      <c r="F16" s="5">
        <v>1</v>
      </c>
      <c r="G16" s="5">
        <v>11</v>
      </c>
      <c r="H16" s="3">
        <f>B16-SUM(C16:G16)</f>
        <v>4</v>
      </c>
      <c r="J16" s="4">
        <v>42</v>
      </c>
      <c r="K16" s="5">
        <v>7</v>
      </c>
      <c r="L16" s="5">
        <v>21</v>
      </c>
      <c r="M16" s="5">
        <v>4</v>
      </c>
      <c r="N16" s="5">
        <v>1</v>
      </c>
      <c r="O16" s="5">
        <v>5</v>
      </c>
      <c r="P16" s="3">
        <f>J16-SUM(K16:O16)</f>
        <v>4</v>
      </c>
    </row>
    <row r="17" spans="1:16" s="20" customFormat="1" x14ac:dyDescent="0.15">
      <c r="A17" s="21" t="s">
        <v>4</v>
      </c>
      <c r="B17" s="18"/>
      <c r="C17" s="18">
        <f>C16/B16</f>
        <v>0.11904761904761904</v>
      </c>
      <c r="D17" s="18">
        <f>D16/B16</f>
        <v>0.30952380952380953</v>
      </c>
      <c r="E17" s="18">
        <f>E16/B16</f>
        <v>0.19047619047619047</v>
      </c>
      <c r="F17" s="18">
        <f>F16/B16</f>
        <v>2.3809523809523808E-2</v>
      </c>
      <c r="G17" s="18">
        <f>G16/B16</f>
        <v>0.26190476190476192</v>
      </c>
      <c r="H17" s="19">
        <f>H16/B16</f>
        <v>9.5238095238095233E-2</v>
      </c>
      <c r="J17" s="21"/>
      <c r="K17" s="18">
        <f>K16/J16</f>
        <v>0.16666666666666666</v>
      </c>
      <c r="L17" s="18">
        <f>L16/J16</f>
        <v>0.5</v>
      </c>
      <c r="M17" s="18">
        <f>M16/J16</f>
        <v>9.5238095238095233E-2</v>
      </c>
      <c r="N17" s="18">
        <f>N16/J16</f>
        <v>2.3809523809523808E-2</v>
      </c>
      <c r="O17" s="18">
        <f>O16/J16</f>
        <v>0.11904761904761904</v>
      </c>
      <c r="P17" s="19">
        <f>P16/J16</f>
        <v>9.5238095238095233E-2</v>
      </c>
    </row>
    <row r="18" spans="1:16" x14ac:dyDescent="0.15">
      <c r="A18" s="4" t="s">
        <v>25</v>
      </c>
      <c r="B18" s="5">
        <v>147</v>
      </c>
      <c r="C18" s="5">
        <v>9</v>
      </c>
      <c r="D18" s="5">
        <v>48</v>
      </c>
      <c r="E18" s="5">
        <v>34</v>
      </c>
      <c r="F18" s="5">
        <v>5</v>
      </c>
      <c r="G18" s="5">
        <v>45</v>
      </c>
      <c r="H18" s="3">
        <f>B18-SUM(C18:G18)</f>
        <v>6</v>
      </c>
      <c r="J18" s="4">
        <v>147</v>
      </c>
      <c r="K18" s="5">
        <v>30</v>
      </c>
      <c r="L18" s="5">
        <v>69</v>
      </c>
      <c r="M18" s="5">
        <v>22</v>
      </c>
      <c r="N18" s="5">
        <v>2</v>
      </c>
      <c r="O18" s="5">
        <v>17</v>
      </c>
      <c r="P18" s="3">
        <f>J18-SUM(K18:O18)</f>
        <v>7</v>
      </c>
    </row>
    <row r="19" spans="1:16" s="20" customFormat="1" x14ac:dyDescent="0.15">
      <c r="A19" s="21" t="s">
        <v>4</v>
      </c>
      <c r="B19" s="18"/>
      <c r="C19" s="18">
        <f>C18/B18</f>
        <v>6.1224489795918366E-2</v>
      </c>
      <c r="D19" s="18">
        <f>D18/B18</f>
        <v>0.32653061224489793</v>
      </c>
      <c r="E19" s="18">
        <f>E18/B18</f>
        <v>0.23129251700680273</v>
      </c>
      <c r="F19" s="18">
        <f>F18/B18</f>
        <v>3.4013605442176874E-2</v>
      </c>
      <c r="G19" s="18">
        <f>G18/B18</f>
        <v>0.30612244897959184</v>
      </c>
      <c r="H19" s="19">
        <f>H18/B18</f>
        <v>4.0816326530612242E-2</v>
      </c>
      <c r="J19" s="21"/>
      <c r="K19" s="18">
        <f>K18/J18</f>
        <v>0.20408163265306123</v>
      </c>
      <c r="L19" s="18">
        <f>L18/J18</f>
        <v>0.46938775510204084</v>
      </c>
      <c r="M19" s="18">
        <f>M18/J18</f>
        <v>0.14965986394557823</v>
      </c>
      <c r="N19" s="18">
        <f>N18/J18</f>
        <v>1.3605442176870748E-2</v>
      </c>
      <c r="O19" s="18">
        <f>O18/J18</f>
        <v>0.11564625850340136</v>
      </c>
      <c r="P19" s="19">
        <f>P18/J18</f>
        <v>4.7619047619047616E-2</v>
      </c>
    </row>
    <row r="20" spans="1:16" x14ac:dyDescent="0.15">
      <c r="A20" s="4" t="s">
        <v>26</v>
      </c>
      <c r="B20" s="5">
        <v>103</v>
      </c>
      <c r="C20" s="5">
        <v>6</v>
      </c>
      <c r="D20" s="5">
        <v>37</v>
      </c>
      <c r="E20" s="5">
        <v>22</v>
      </c>
      <c r="F20" s="5">
        <v>3</v>
      </c>
      <c r="G20" s="5">
        <v>31</v>
      </c>
      <c r="H20" s="3">
        <f>B20-SUM(C20:G20)</f>
        <v>4</v>
      </c>
      <c r="J20" s="4">
        <v>103</v>
      </c>
      <c r="K20" s="5">
        <v>36</v>
      </c>
      <c r="L20" s="5">
        <v>42</v>
      </c>
      <c r="M20" s="5">
        <v>9</v>
      </c>
      <c r="N20" s="5">
        <v>3</v>
      </c>
      <c r="O20" s="5">
        <v>9</v>
      </c>
      <c r="P20" s="3">
        <f>J20-SUM(K20:O20)</f>
        <v>4</v>
      </c>
    </row>
    <row r="21" spans="1:16" s="20" customFormat="1" x14ac:dyDescent="0.15">
      <c r="A21" s="21" t="s">
        <v>4</v>
      </c>
      <c r="B21" s="18"/>
      <c r="C21" s="18">
        <f>C20/B20</f>
        <v>5.8252427184466021E-2</v>
      </c>
      <c r="D21" s="18">
        <f>D20/B20</f>
        <v>0.35922330097087379</v>
      </c>
      <c r="E21" s="18">
        <f>E20/B20</f>
        <v>0.21359223300970873</v>
      </c>
      <c r="F21" s="18">
        <f>F20/B20</f>
        <v>2.9126213592233011E-2</v>
      </c>
      <c r="G21" s="18">
        <f>G20/B20</f>
        <v>0.30097087378640774</v>
      </c>
      <c r="H21" s="19">
        <f>H20/B20</f>
        <v>3.8834951456310676E-2</v>
      </c>
      <c r="J21" s="21"/>
      <c r="K21" s="18">
        <f>K20/J20</f>
        <v>0.34951456310679613</v>
      </c>
      <c r="L21" s="18">
        <f>L20/J20</f>
        <v>0.40776699029126212</v>
      </c>
      <c r="M21" s="18">
        <f>M20/J20</f>
        <v>8.7378640776699032E-2</v>
      </c>
      <c r="N21" s="18">
        <f>N20/J20</f>
        <v>2.9126213592233011E-2</v>
      </c>
      <c r="O21" s="18">
        <f>O20/J20</f>
        <v>8.7378640776699032E-2</v>
      </c>
      <c r="P21" s="19">
        <f>P20/J20</f>
        <v>3.8834951456310676E-2</v>
      </c>
    </row>
    <row r="22" spans="1:16" x14ac:dyDescent="0.15">
      <c r="A22" s="4" t="s">
        <v>27</v>
      </c>
      <c r="B22" s="5">
        <v>74</v>
      </c>
      <c r="C22" s="5">
        <v>2</v>
      </c>
      <c r="D22" s="5">
        <v>28</v>
      </c>
      <c r="E22" s="5">
        <v>12</v>
      </c>
      <c r="F22" s="5">
        <v>2</v>
      </c>
      <c r="G22" s="5">
        <v>25</v>
      </c>
      <c r="H22" s="3">
        <f>B22-SUM(C22:G22)</f>
        <v>5</v>
      </c>
      <c r="J22" s="4">
        <v>74</v>
      </c>
      <c r="K22" s="5">
        <v>12</v>
      </c>
      <c r="L22" s="5">
        <v>35</v>
      </c>
      <c r="M22" s="5">
        <v>9</v>
      </c>
      <c r="N22" s="36" t="s">
        <v>369</v>
      </c>
      <c r="O22" s="5">
        <v>13</v>
      </c>
      <c r="P22" s="3">
        <f>J22-SUM(K22:O22)</f>
        <v>5</v>
      </c>
    </row>
    <row r="23" spans="1:16" s="20" customFormat="1" x14ac:dyDescent="0.15">
      <c r="A23" s="21" t="s">
        <v>4</v>
      </c>
      <c r="B23" s="18"/>
      <c r="C23" s="18">
        <f>C22/B22</f>
        <v>2.7027027027027029E-2</v>
      </c>
      <c r="D23" s="18">
        <f>D22/B22</f>
        <v>0.3783783783783784</v>
      </c>
      <c r="E23" s="18">
        <f>E22/B22</f>
        <v>0.16216216216216217</v>
      </c>
      <c r="F23" s="18">
        <f>F22/B22</f>
        <v>2.7027027027027029E-2</v>
      </c>
      <c r="G23" s="18">
        <f>G22/B22</f>
        <v>0.33783783783783783</v>
      </c>
      <c r="H23" s="19">
        <f>H22/B22</f>
        <v>6.7567567567567571E-2</v>
      </c>
      <c r="J23" s="21"/>
      <c r="K23" s="18">
        <f>K22/J22</f>
        <v>0.16216216216216217</v>
      </c>
      <c r="L23" s="18">
        <f>L22/J22</f>
        <v>0.47297297297297297</v>
      </c>
      <c r="M23" s="18">
        <f>M22/J22</f>
        <v>0.12162162162162163</v>
      </c>
      <c r="N23" s="37" t="s">
        <v>369</v>
      </c>
      <c r="O23" s="18">
        <f>O22/J22</f>
        <v>0.17567567567567569</v>
      </c>
      <c r="P23" s="19">
        <f>P22/J22</f>
        <v>6.7567567567567571E-2</v>
      </c>
    </row>
    <row r="24" spans="1:16" x14ac:dyDescent="0.15">
      <c r="A24" s="4" t="s">
        <v>28</v>
      </c>
      <c r="B24" s="5">
        <v>111</v>
      </c>
      <c r="C24" s="5">
        <v>8</v>
      </c>
      <c r="D24" s="5">
        <v>33</v>
      </c>
      <c r="E24" s="5">
        <v>21</v>
      </c>
      <c r="F24" s="5">
        <v>10</v>
      </c>
      <c r="G24" s="5">
        <v>33</v>
      </c>
      <c r="H24" s="3">
        <f>B24-SUM(C24:G24)</f>
        <v>6</v>
      </c>
      <c r="J24" s="4">
        <v>111</v>
      </c>
      <c r="K24" s="5">
        <v>21</v>
      </c>
      <c r="L24" s="5">
        <v>59</v>
      </c>
      <c r="M24" s="5">
        <v>5</v>
      </c>
      <c r="N24" s="5">
        <v>2</v>
      </c>
      <c r="O24" s="5">
        <v>18</v>
      </c>
      <c r="P24" s="3">
        <f>J24-SUM(K24:O24)</f>
        <v>6</v>
      </c>
    </row>
    <row r="25" spans="1:16" s="20" customFormat="1" x14ac:dyDescent="0.15">
      <c r="A25" s="21" t="s">
        <v>4</v>
      </c>
      <c r="B25" s="18"/>
      <c r="C25" s="18">
        <f>C24/B24</f>
        <v>7.2072072072072071E-2</v>
      </c>
      <c r="D25" s="18">
        <f>D24/B24</f>
        <v>0.29729729729729731</v>
      </c>
      <c r="E25" s="18">
        <f>E24/B24</f>
        <v>0.1891891891891892</v>
      </c>
      <c r="F25" s="18">
        <f>F24/B24</f>
        <v>9.0090090090090086E-2</v>
      </c>
      <c r="G25" s="18">
        <f>G24/B24</f>
        <v>0.29729729729729731</v>
      </c>
      <c r="H25" s="19">
        <f>H24/B24</f>
        <v>5.4054054054054057E-2</v>
      </c>
      <c r="J25" s="21"/>
      <c r="K25" s="18">
        <f>K24/J24</f>
        <v>0.1891891891891892</v>
      </c>
      <c r="L25" s="18">
        <f>L24/J24</f>
        <v>0.53153153153153154</v>
      </c>
      <c r="M25" s="18">
        <f>M24/J24</f>
        <v>4.5045045045045043E-2</v>
      </c>
      <c r="N25" s="18">
        <f>N24/J24</f>
        <v>1.8018018018018018E-2</v>
      </c>
      <c r="O25" s="18">
        <f>O24/J24</f>
        <v>0.16216216216216217</v>
      </c>
      <c r="P25" s="19">
        <f>P24/J24</f>
        <v>5.4054054054054057E-2</v>
      </c>
    </row>
    <row r="26" spans="1:16" x14ac:dyDescent="0.15">
      <c r="A26" s="4" t="s">
        <v>29</v>
      </c>
      <c r="B26" s="5">
        <v>55</v>
      </c>
      <c r="C26" s="5">
        <v>4</v>
      </c>
      <c r="D26" s="5">
        <v>14</v>
      </c>
      <c r="E26" s="5">
        <v>9</v>
      </c>
      <c r="F26" s="5">
        <v>7</v>
      </c>
      <c r="G26" s="5">
        <v>17</v>
      </c>
      <c r="H26" s="3">
        <f>B26-SUM(C26:G26)</f>
        <v>4</v>
      </c>
      <c r="J26" s="4">
        <v>55</v>
      </c>
      <c r="K26" s="5">
        <v>12</v>
      </c>
      <c r="L26" s="5">
        <v>22</v>
      </c>
      <c r="M26" s="5">
        <v>4</v>
      </c>
      <c r="N26" s="36" t="s">
        <v>369</v>
      </c>
      <c r="O26" s="5">
        <v>12</v>
      </c>
      <c r="P26" s="3">
        <f>J26-SUM(K26:O26)</f>
        <v>5</v>
      </c>
    </row>
    <row r="27" spans="1:16" s="20" customFormat="1" x14ac:dyDescent="0.15">
      <c r="A27" s="23" t="s">
        <v>4</v>
      </c>
      <c r="B27" s="24"/>
      <c r="C27" s="24">
        <f>C26/B26</f>
        <v>7.2727272727272724E-2</v>
      </c>
      <c r="D27" s="24">
        <f>D26/B26</f>
        <v>0.25454545454545452</v>
      </c>
      <c r="E27" s="24">
        <f>E26/B26</f>
        <v>0.16363636363636364</v>
      </c>
      <c r="F27" s="24">
        <f>F26/B26</f>
        <v>0.12727272727272726</v>
      </c>
      <c r="G27" s="24">
        <f>G26/B26</f>
        <v>0.30909090909090908</v>
      </c>
      <c r="H27" s="25">
        <f>H26/B26</f>
        <v>7.2727272727272724E-2</v>
      </c>
      <c r="J27" s="23"/>
      <c r="K27" s="24">
        <f>K26/J26</f>
        <v>0.21818181818181817</v>
      </c>
      <c r="L27" s="24">
        <f>L26/J26</f>
        <v>0.4</v>
      </c>
      <c r="M27" s="24">
        <f>M26/J26</f>
        <v>7.2727272727272724E-2</v>
      </c>
      <c r="N27" s="38" t="s">
        <v>369</v>
      </c>
      <c r="O27" s="24">
        <f>O26/J26</f>
        <v>0.21818181818181817</v>
      </c>
      <c r="P27" s="25">
        <f>P26/J26</f>
        <v>9.0909090909090912E-2</v>
      </c>
    </row>
    <row r="28" spans="1:16" x14ac:dyDescent="0.15">
      <c r="A28" s="1" t="s">
        <v>212</v>
      </c>
    </row>
    <row r="29" spans="1:16" x14ac:dyDescent="0.15">
      <c r="A29" s="9" t="s">
        <v>30</v>
      </c>
      <c r="B29" s="10">
        <v>411</v>
      </c>
      <c r="C29" s="10">
        <v>29</v>
      </c>
      <c r="D29" s="10">
        <v>124</v>
      </c>
      <c r="E29" s="10">
        <v>78</v>
      </c>
      <c r="F29" s="10">
        <v>22</v>
      </c>
      <c r="G29" s="10">
        <v>140</v>
      </c>
      <c r="H29" s="11">
        <f>B29-SUM(C29:G29)</f>
        <v>18</v>
      </c>
      <c r="J29" s="9">
        <v>411</v>
      </c>
      <c r="K29" s="10">
        <v>103</v>
      </c>
      <c r="L29" s="10">
        <v>180</v>
      </c>
      <c r="M29" s="10">
        <v>38</v>
      </c>
      <c r="N29" s="10">
        <v>6</v>
      </c>
      <c r="O29" s="10">
        <v>66</v>
      </c>
      <c r="P29" s="11">
        <f>J29-SUM(K29:O29)</f>
        <v>18</v>
      </c>
    </row>
    <row r="30" spans="1:16" s="20" customFormat="1" x14ac:dyDescent="0.15">
      <c r="A30" s="21" t="s">
        <v>31</v>
      </c>
      <c r="B30" s="18"/>
      <c r="C30" s="30">
        <f>C29/B29</f>
        <v>7.0559610705596104E-2</v>
      </c>
      <c r="D30" s="30">
        <f>D29/B29</f>
        <v>0.30170316301703165</v>
      </c>
      <c r="E30" s="30">
        <f>E29/B29</f>
        <v>0.18978102189781021</v>
      </c>
      <c r="F30" s="30">
        <f>F29/B29</f>
        <v>5.3527980535279802E-2</v>
      </c>
      <c r="G30" s="30">
        <f>G29/B29</f>
        <v>0.34063260340632601</v>
      </c>
      <c r="H30" s="27">
        <f>H29/B29</f>
        <v>4.3795620437956206E-2</v>
      </c>
      <c r="J30" s="21"/>
      <c r="K30" s="30">
        <f>K29/J29</f>
        <v>0.25060827250608275</v>
      </c>
      <c r="L30" s="30">
        <f>L29/J29</f>
        <v>0.43795620437956206</v>
      </c>
      <c r="M30" s="30">
        <f>M29/J29</f>
        <v>9.2457420924574207E-2</v>
      </c>
      <c r="N30" s="30">
        <f>N29/J29</f>
        <v>1.4598540145985401E-2</v>
      </c>
      <c r="O30" s="30">
        <f>O29/J29</f>
        <v>0.16058394160583941</v>
      </c>
      <c r="P30" s="27">
        <f>P29/J29</f>
        <v>4.3795620437956206E-2</v>
      </c>
    </row>
    <row r="31" spans="1:16" x14ac:dyDescent="0.15">
      <c r="A31" s="4" t="s">
        <v>32</v>
      </c>
      <c r="B31" s="5">
        <v>196</v>
      </c>
      <c r="C31" s="5">
        <v>25</v>
      </c>
      <c r="D31" s="5">
        <v>67</v>
      </c>
      <c r="E31" s="5">
        <v>39</v>
      </c>
      <c r="F31" s="5">
        <v>9</v>
      </c>
      <c r="G31" s="5">
        <v>49</v>
      </c>
      <c r="H31" s="3">
        <f>B31-SUM(C31:G31)</f>
        <v>7</v>
      </c>
      <c r="J31" s="4">
        <v>196</v>
      </c>
      <c r="K31" s="5">
        <v>50</v>
      </c>
      <c r="L31" s="5">
        <v>94</v>
      </c>
      <c r="M31" s="5">
        <v>18</v>
      </c>
      <c r="N31" s="5">
        <v>3</v>
      </c>
      <c r="O31" s="5">
        <v>24</v>
      </c>
      <c r="P31" s="3">
        <f>J31-SUM(K31:O31)</f>
        <v>7</v>
      </c>
    </row>
    <row r="32" spans="1:16" s="20" customFormat="1" x14ac:dyDescent="0.15">
      <c r="A32" s="21" t="s">
        <v>33</v>
      </c>
      <c r="B32" s="18"/>
      <c r="C32" s="18">
        <f>C31/B31</f>
        <v>0.12755102040816327</v>
      </c>
      <c r="D32" s="18">
        <f>D31/B31</f>
        <v>0.34183673469387754</v>
      </c>
      <c r="E32" s="18">
        <f>E31/B31</f>
        <v>0.19897959183673469</v>
      </c>
      <c r="F32" s="18">
        <f>F31/B31</f>
        <v>4.5918367346938778E-2</v>
      </c>
      <c r="G32" s="18">
        <f>G31/B31</f>
        <v>0.25</v>
      </c>
      <c r="H32" s="19">
        <f>H31/B31</f>
        <v>3.5714285714285712E-2</v>
      </c>
      <c r="J32" s="21"/>
      <c r="K32" s="18">
        <f>K31/J31</f>
        <v>0.25510204081632654</v>
      </c>
      <c r="L32" s="18">
        <f>L31/J31</f>
        <v>0.47959183673469385</v>
      </c>
      <c r="M32" s="18">
        <f>M31/J31</f>
        <v>9.1836734693877556E-2</v>
      </c>
      <c r="N32" s="18">
        <f>N31/J31</f>
        <v>1.5306122448979591E-2</v>
      </c>
      <c r="O32" s="18">
        <f>O31/J31</f>
        <v>0.12244897959183673</v>
      </c>
      <c r="P32" s="19">
        <f>P31/J31</f>
        <v>3.5714285714285712E-2</v>
      </c>
    </row>
    <row r="33" spans="1:16" x14ac:dyDescent="0.15">
      <c r="A33" s="4" t="s">
        <v>34</v>
      </c>
      <c r="B33" s="5">
        <v>556</v>
      </c>
      <c r="C33" s="5">
        <v>30</v>
      </c>
      <c r="D33" s="5">
        <v>183</v>
      </c>
      <c r="E33" s="5">
        <v>104</v>
      </c>
      <c r="F33" s="5">
        <v>39</v>
      </c>
      <c r="G33" s="5">
        <v>172</v>
      </c>
      <c r="H33" s="3">
        <f>B33-SUM(C33:G33)</f>
        <v>28</v>
      </c>
      <c r="J33" s="4">
        <v>556</v>
      </c>
      <c r="K33" s="5">
        <v>136</v>
      </c>
      <c r="L33" s="5">
        <v>259</v>
      </c>
      <c r="M33" s="5">
        <v>45</v>
      </c>
      <c r="N33" s="5">
        <v>11</v>
      </c>
      <c r="O33" s="5">
        <v>76</v>
      </c>
      <c r="P33" s="3">
        <f>J33-SUM(K33:O33)</f>
        <v>29</v>
      </c>
    </row>
    <row r="34" spans="1:16" s="20" customFormat="1" x14ac:dyDescent="0.15">
      <c r="A34" s="23" t="s">
        <v>35</v>
      </c>
      <c r="B34" s="24"/>
      <c r="C34" s="24">
        <f>C33/B33</f>
        <v>5.3956834532374098E-2</v>
      </c>
      <c r="D34" s="24">
        <f>D33/B33</f>
        <v>0.32913669064748202</v>
      </c>
      <c r="E34" s="24">
        <f>E33/B33</f>
        <v>0.18705035971223022</v>
      </c>
      <c r="F34" s="24">
        <f>F33/B33</f>
        <v>7.0143884892086325E-2</v>
      </c>
      <c r="G34" s="24">
        <f>G33/B33</f>
        <v>0.30935251798561153</v>
      </c>
      <c r="H34" s="25">
        <f>H33/B33</f>
        <v>5.0359712230215826E-2</v>
      </c>
      <c r="J34" s="23"/>
      <c r="K34" s="24">
        <f>K33/J33</f>
        <v>0.2446043165467626</v>
      </c>
      <c r="L34" s="24">
        <f>L33/J33</f>
        <v>0.46582733812949639</v>
      </c>
      <c r="M34" s="24">
        <f>M33/J33</f>
        <v>8.0935251798561147E-2</v>
      </c>
      <c r="N34" s="24">
        <f>N33/J33</f>
        <v>1.9784172661870502E-2</v>
      </c>
      <c r="O34" s="24">
        <f>O33/J33</f>
        <v>0.1366906474820144</v>
      </c>
      <c r="P34" s="25">
        <f>P33/J33</f>
        <v>5.2158273381294966E-2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P34"/>
  <sheetViews>
    <sheetView view="pageBreakPreview" topLeftCell="A21"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156</v>
      </c>
      <c r="J2" s="1" t="s">
        <v>284</v>
      </c>
    </row>
    <row r="3" spans="1:16" x14ac:dyDescent="0.15">
      <c r="J3" s="1" t="s">
        <v>283</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338</v>
      </c>
      <c r="D6" s="5">
        <v>480</v>
      </c>
      <c r="E6" s="5">
        <v>99</v>
      </c>
      <c r="F6" s="5">
        <v>11</v>
      </c>
      <c r="G6" s="5">
        <v>188</v>
      </c>
      <c r="H6" s="3">
        <f>B6-SUM(C6:G6)</f>
        <v>54</v>
      </c>
      <c r="J6" s="4">
        <v>1170</v>
      </c>
      <c r="K6" s="5">
        <v>365</v>
      </c>
      <c r="L6" s="5">
        <v>542</v>
      </c>
      <c r="M6" s="5">
        <v>66</v>
      </c>
      <c r="N6" s="5">
        <v>16</v>
      </c>
      <c r="O6" s="5">
        <v>121</v>
      </c>
      <c r="P6" s="3">
        <f>J6-SUM(K6:O6)</f>
        <v>60</v>
      </c>
    </row>
    <row r="7" spans="1:16" s="20" customFormat="1" x14ac:dyDescent="0.15">
      <c r="A7" s="21" t="s">
        <v>4</v>
      </c>
      <c r="B7" s="18"/>
      <c r="C7" s="18">
        <f>C6/B6</f>
        <v>0.28888888888888886</v>
      </c>
      <c r="D7" s="18">
        <f>D6/B6</f>
        <v>0.41025641025641024</v>
      </c>
      <c r="E7" s="18">
        <f>E6/B6</f>
        <v>8.461538461538462E-2</v>
      </c>
      <c r="F7" s="18">
        <f>F6/B6</f>
        <v>9.4017094017094013E-3</v>
      </c>
      <c r="G7" s="18">
        <f>G6/B6</f>
        <v>0.1606837606837607</v>
      </c>
      <c r="H7" s="19">
        <f>H6/B6</f>
        <v>4.6153846153846156E-2</v>
      </c>
      <c r="J7" s="21"/>
      <c r="K7" s="18">
        <f>K6/J6</f>
        <v>0.31196581196581197</v>
      </c>
      <c r="L7" s="18">
        <f>L6/J6</f>
        <v>0.46324786324786327</v>
      </c>
      <c r="M7" s="18">
        <f>M6/J6</f>
        <v>5.6410256410256411E-2</v>
      </c>
      <c r="N7" s="18">
        <f>N6/J6</f>
        <v>1.3675213675213675E-2</v>
      </c>
      <c r="O7" s="18">
        <f>O6/J6</f>
        <v>0.10341880341880341</v>
      </c>
      <c r="P7" s="19">
        <f>P6/J6</f>
        <v>5.128205128205128E-2</v>
      </c>
    </row>
    <row r="8" spans="1:16" x14ac:dyDescent="0.15">
      <c r="A8" s="4" t="s">
        <v>20</v>
      </c>
      <c r="B8" s="5">
        <v>200</v>
      </c>
      <c r="C8" s="5">
        <v>63</v>
      </c>
      <c r="D8" s="5">
        <v>77</v>
      </c>
      <c r="E8" s="5">
        <v>20</v>
      </c>
      <c r="F8" s="5">
        <v>2</v>
      </c>
      <c r="G8" s="5">
        <v>31</v>
      </c>
      <c r="H8" s="3">
        <f>B8-SUM(C8:G8)</f>
        <v>7</v>
      </c>
      <c r="J8" s="4">
        <v>200</v>
      </c>
      <c r="K8" s="5">
        <v>67</v>
      </c>
      <c r="L8" s="5">
        <v>84</v>
      </c>
      <c r="M8" s="5">
        <v>14</v>
      </c>
      <c r="N8" s="5">
        <v>2</v>
      </c>
      <c r="O8" s="5">
        <v>24</v>
      </c>
      <c r="P8" s="3">
        <f>J8-SUM(K8:O8)</f>
        <v>9</v>
      </c>
    </row>
    <row r="9" spans="1:16" s="20" customFormat="1" x14ac:dyDescent="0.15">
      <c r="A9" s="21" t="s">
        <v>4</v>
      </c>
      <c r="B9" s="18"/>
      <c r="C9" s="18">
        <f>C8/B8</f>
        <v>0.315</v>
      </c>
      <c r="D9" s="18">
        <f>D8/B8</f>
        <v>0.38500000000000001</v>
      </c>
      <c r="E9" s="18">
        <f>E8/B8</f>
        <v>0.1</v>
      </c>
      <c r="F9" s="18">
        <f>F8/B8</f>
        <v>0.01</v>
      </c>
      <c r="G9" s="18">
        <f>G8/B8</f>
        <v>0.155</v>
      </c>
      <c r="H9" s="19">
        <f>H8/B8</f>
        <v>3.5000000000000003E-2</v>
      </c>
      <c r="J9" s="21"/>
      <c r="K9" s="18">
        <f>K8/J8</f>
        <v>0.33500000000000002</v>
      </c>
      <c r="L9" s="18">
        <f>L8/J8</f>
        <v>0.42</v>
      </c>
      <c r="M9" s="18">
        <f>M8/J8</f>
        <v>7.0000000000000007E-2</v>
      </c>
      <c r="N9" s="18">
        <f>N8/J8</f>
        <v>0.01</v>
      </c>
      <c r="O9" s="18">
        <f>O8/J8</f>
        <v>0.12</v>
      </c>
      <c r="P9" s="19">
        <f>P8/J8</f>
        <v>4.4999999999999998E-2</v>
      </c>
    </row>
    <row r="10" spans="1:16" x14ac:dyDescent="0.15">
      <c r="A10" s="4" t="s">
        <v>21</v>
      </c>
      <c r="B10" s="5">
        <v>208</v>
      </c>
      <c r="C10" s="5">
        <v>64</v>
      </c>
      <c r="D10" s="5">
        <v>96</v>
      </c>
      <c r="E10" s="5">
        <v>12</v>
      </c>
      <c r="F10" s="36" t="s">
        <v>369</v>
      </c>
      <c r="G10" s="5">
        <v>28</v>
      </c>
      <c r="H10" s="3">
        <f>B10-SUM(C10:G10)</f>
        <v>8</v>
      </c>
      <c r="J10" s="4">
        <v>208</v>
      </c>
      <c r="K10" s="5">
        <v>66</v>
      </c>
      <c r="L10" s="5">
        <v>103</v>
      </c>
      <c r="M10" s="5">
        <v>8</v>
      </c>
      <c r="N10" s="5">
        <v>4</v>
      </c>
      <c r="O10" s="5">
        <v>18</v>
      </c>
      <c r="P10" s="3">
        <f>J10-SUM(K10:O10)</f>
        <v>9</v>
      </c>
    </row>
    <row r="11" spans="1:16" s="20" customFormat="1" x14ac:dyDescent="0.15">
      <c r="A11" s="21" t="s">
        <v>4</v>
      </c>
      <c r="B11" s="18"/>
      <c r="C11" s="18">
        <f>C10/B10</f>
        <v>0.30769230769230771</v>
      </c>
      <c r="D11" s="18">
        <f>D10/B10</f>
        <v>0.46153846153846156</v>
      </c>
      <c r="E11" s="18">
        <f>E10/B10</f>
        <v>5.7692307692307696E-2</v>
      </c>
      <c r="F11" s="37" t="s">
        <v>369</v>
      </c>
      <c r="G11" s="18">
        <f>G10/B10</f>
        <v>0.13461538461538461</v>
      </c>
      <c r="H11" s="19">
        <f>H10/B10</f>
        <v>3.8461538461538464E-2</v>
      </c>
      <c r="J11" s="21"/>
      <c r="K11" s="18">
        <f>K10/J10</f>
        <v>0.31730769230769229</v>
      </c>
      <c r="L11" s="18">
        <f>L10/J10</f>
        <v>0.49519230769230771</v>
      </c>
      <c r="M11" s="18">
        <f>M10/J10</f>
        <v>3.8461538461538464E-2</v>
      </c>
      <c r="N11" s="18">
        <f>N10/J10</f>
        <v>1.9230769230769232E-2</v>
      </c>
      <c r="O11" s="18">
        <f>O10/J10</f>
        <v>8.6538461538461536E-2</v>
      </c>
      <c r="P11" s="19">
        <f>P10/J10</f>
        <v>4.3269230769230768E-2</v>
      </c>
    </row>
    <row r="12" spans="1:16" x14ac:dyDescent="0.15">
      <c r="A12" s="4" t="s">
        <v>22</v>
      </c>
      <c r="B12" s="5">
        <v>44</v>
      </c>
      <c r="C12" s="5">
        <v>12</v>
      </c>
      <c r="D12" s="5">
        <v>21</v>
      </c>
      <c r="E12" s="5">
        <v>2</v>
      </c>
      <c r="F12" s="5">
        <v>2</v>
      </c>
      <c r="G12" s="5">
        <v>6</v>
      </c>
      <c r="H12" s="3">
        <f>B12-SUM(C12:G12)</f>
        <v>1</v>
      </c>
      <c r="J12" s="4">
        <v>44</v>
      </c>
      <c r="K12" s="5">
        <v>13</v>
      </c>
      <c r="L12" s="5">
        <v>23</v>
      </c>
      <c r="M12" s="5">
        <v>4</v>
      </c>
      <c r="N12" s="5">
        <v>1</v>
      </c>
      <c r="O12" s="5">
        <v>2</v>
      </c>
      <c r="P12" s="3">
        <f>J12-SUM(K12:O12)</f>
        <v>1</v>
      </c>
    </row>
    <row r="13" spans="1:16" s="20" customFormat="1" x14ac:dyDescent="0.15">
      <c r="A13" s="21" t="s">
        <v>4</v>
      </c>
      <c r="B13" s="18"/>
      <c r="C13" s="18">
        <f>C12/B12</f>
        <v>0.27272727272727271</v>
      </c>
      <c r="D13" s="18">
        <f>D12/B12</f>
        <v>0.47727272727272729</v>
      </c>
      <c r="E13" s="18">
        <f>E12/B12</f>
        <v>4.5454545454545456E-2</v>
      </c>
      <c r="F13" s="18">
        <f>F12/B12</f>
        <v>4.5454545454545456E-2</v>
      </c>
      <c r="G13" s="18">
        <f>G12/B12</f>
        <v>0.13636363636363635</v>
      </c>
      <c r="H13" s="19">
        <f>H12/B12</f>
        <v>2.2727272727272728E-2</v>
      </c>
      <c r="J13" s="21"/>
      <c r="K13" s="18">
        <f>K12/J12</f>
        <v>0.29545454545454547</v>
      </c>
      <c r="L13" s="18">
        <f>L12/J12</f>
        <v>0.52272727272727271</v>
      </c>
      <c r="M13" s="18">
        <f>M12/J12</f>
        <v>9.0909090909090912E-2</v>
      </c>
      <c r="N13" s="18">
        <f>N12/J12</f>
        <v>2.2727272727272728E-2</v>
      </c>
      <c r="O13" s="18">
        <f>O12/J12</f>
        <v>4.5454545454545456E-2</v>
      </c>
      <c r="P13" s="19">
        <f>P12/J12</f>
        <v>2.2727272727272728E-2</v>
      </c>
    </row>
    <row r="14" spans="1:16" x14ac:dyDescent="0.15">
      <c r="A14" s="4" t="s">
        <v>23</v>
      </c>
      <c r="B14" s="5">
        <v>172</v>
      </c>
      <c r="C14" s="5">
        <v>56</v>
      </c>
      <c r="D14" s="5">
        <v>66</v>
      </c>
      <c r="E14" s="5">
        <v>15</v>
      </c>
      <c r="F14" s="36" t="s">
        <v>369</v>
      </c>
      <c r="G14" s="5">
        <v>29</v>
      </c>
      <c r="H14" s="3">
        <f>B14-SUM(C14:G14)</f>
        <v>6</v>
      </c>
      <c r="J14" s="4">
        <v>172</v>
      </c>
      <c r="K14" s="5">
        <v>56</v>
      </c>
      <c r="L14" s="5">
        <v>75</v>
      </c>
      <c r="M14" s="5">
        <v>9</v>
      </c>
      <c r="N14" s="5">
        <v>2</v>
      </c>
      <c r="O14" s="5">
        <v>20</v>
      </c>
      <c r="P14" s="3">
        <f>J14-SUM(K14:O14)</f>
        <v>10</v>
      </c>
    </row>
    <row r="15" spans="1:16" s="20" customFormat="1" x14ac:dyDescent="0.15">
      <c r="A15" s="21" t="s">
        <v>4</v>
      </c>
      <c r="B15" s="18"/>
      <c r="C15" s="18">
        <f>C14/B14</f>
        <v>0.32558139534883723</v>
      </c>
      <c r="D15" s="18">
        <f>D14/B14</f>
        <v>0.38372093023255816</v>
      </c>
      <c r="E15" s="18">
        <f>E14/B14</f>
        <v>8.7209302325581398E-2</v>
      </c>
      <c r="F15" s="37" t="s">
        <v>369</v>
      </c>
      <c r="G15" s="18">
        <f>G14/B14</f>
        <v>0.16860465116279069</v>
      </c>
      <c r="H15" s="19">
        <f>H14/B14</f>
        <v>3.4883720930232558E-2</v>
      </c>
      <c r="J15" s="21"/>
      <c r="K15" s="18">
        <f>K14/J14</f>
        <v>0.32558139534883723</v>
      </c>
      <c r="L15" s="18">
        <f>L14/J14</f>
        <v>0.43604651162790697</v>
      </c>
      <c r="M15" s="18">
        <f>M14/J14</f>
        <v>5.232558139534884E-2</v>
      </c>
      <c r="N15" s="18">
        <f>N14/J14</f>
        <v>1.1627906976744186E-2</v>
      </c>
      <c r="O15" s="18">
        <f>O14/J14</f>
        <v>0.11627906976744186</v>
      </c>
      <c r="P15" s="19">
        <f>P14/J14</f>
        <v>5.8139534883720929E-2</v>
      </c>
    </row>
    <row r="16" spans="1:16" x14ac:dyDescent="0.15">
      <c r="A16" s="4" t="s">
        <v>24</v>
      </c>
      <c r="B16" s="5">
        <v>42</v>
      </c>
      <c r="C16" s="5">
        <v>8</v>
      </c>
      <c r="D16" s="5">
        <v>17</v>
      </c>
      <c r="E16" s="5">
        <v>5</v>
      </c>
      <c r="F16" s="5">
        <v>1</v>
      </c>
      <c r="G16" s="5">
        <v>7</v>
      </c>
      <c r="H16" s="3">
        <f>B16-SUM(C16:G16)</f>
        <v>4</v>
      </c>
      <c r="J16" s="4">
        <v>42</v>
      </c>
      <c r="K16" s="5">
        <v>12</v>
      </c>
      <c r="L16" s="5">
        <v>21</v>
      </c>
      <c r="M16" s="5">
        <v>3</v>
      </c>
      <c r="N16" s="36" t="s">
        <v>369</v>
      </c>
      <c r="O16" s="5">
        <v>1</v>
      </c>
      <c r="P16" s="3">
        <f>J16-SUM(K16:O16)</f>
        <v>5</v>
      </c>
    </row>
    <row r="17" spans="1:16" s="20" customFormat="1" x14ac:dyDescent="0.15">
      <c r="A17" s="21" t="s">
        <v>4</v>
      </c>
      <c r="B17" s="18"/>
      <c r="C17" s="18">
        <f>C16/B16</f>
        <v>0.19047619047619047</v>
      </c>
      <c r="D17" s="18">
        <f>D16/B16</f>
        <v>0.40476190476190477</v>
      </c>
      <c r="E17" s="18">
        <f>E16/B16</f>
        <v>0.11904761904761904</v>
      </c>
      <c r="F17" s="18">
        <f>F16/B16</f>
        <v>2.3809523809523808E-2</v>
      </c>
      <c r="G17" s="18">
        <f>G16/B16</f>
        <v>0.16666666666666666</v>
      </c>
      <c r="H17" s="19">
        <f>H16/B16</f>
        <v>9.5238095238095233E-2</v>
      </c>
      <c r="J17" s="21"/>
      <c r="K17" s="18">
        <f>K16/J16</f>
        <v>0.2857142857142857</v>
      </c>
      <c r="L17" s="18">
        <f>L16/J16</f>
        <v>0.5</v>
      </c>
      <c r="M17" s="18">
        <f>M16/J16</f>
        <v>7.1428571428571425E-2</v>
      </c>
      <c r="N17" s="37" t="s">
        <v>369</v>
      </c>
      <c r="O17" s="18">
        <f>O16/J16</f>
        <v>2.3809523809523808E-2</v>
      </c>
      <c r="P17" s="19">
        <f>P16/J16</f>
        <v>0.11904761904761904</v>
      </c>
    </row>
    <row r="18" spans="1:16" x14ac:dyDescent="0.15">
      <c r="A18" s="4" t="s">
        <v>25</v>
      </c>
      <c r="B18" s="5">
        <v>147</v>
      </c>
      <c r="C18" s="5">
        <v>44</v>
      </c>
      <c r="D18" s="5">
        <v>58</v>
      </c>
      <c r="E18" s="5">
        <v>17</v>
      </c>
      <c r="F18" s="5">
        <v>3</v>
      </c>
      <c r="G18" s="5">
        <v>19</v>
      </c>
      <c r="H18" s="3">
        <f>B18-SUM(C18:G18)</f>
        <v>6</v>
      </c>
      <c r="J18" s="4">
        <v>147</v>
      </c>
      <c r="K18" s="5">
        <v>41</v>
      </c>
      <c r="L18" s="5">
        <v>72</v>
      </c>
      <c r="M18" s="5">
        <v>13</v>
      </c>
      <c r="N18" s="5">
        <v>1</v>
      </c>
      <c r="O18" s="5">
        <v>15</v>
      </c>
      <c r="P18" s="3">
        <f>J18-SUM(K18:O18)</f>
        <v>5</v>
      </c>
    </row>
    <row r="19" spans="1:16" s="20" customFormat="1" x14ac:dyDescent="0.15">
      <c r="A19" s="21" t="s">
        <v>4</v>
      </c>
      <c r="B19" s="18"/>
      <c r="C19" s="18">
        <f>C18/B18</f>
        <v>0.29931972789115646</v>
      </c>
      <c r="D19" s="18">
        <f>D18/B18</f>
        <v>0.39455782312925169</v>
      </c>
      <c r="E19" s="18">
        <f>E18/B18</f>
        <v>0.11564625850340136</v>
      </c>
      <c r="F19" s="18">
        <f>F18/B18</f>
        <v>2.0408163265306121E-2</v>
      </c>
      <c r="G19" s="18">
        <f>G18/B18</f>
        <v>0.12925170068027211</v>
      </c>
      <c r="H19" s="19">
        <f>H18/B18</f>
        <v>4.0816326530612242E-2</v>
      </c>
      <c r="J19" s="21"/>
      <c r="K19" s="18">
        <f>K18/J18</f>
        <v>0.27891156462585032</v>
      </c>
      <c r="L19" s="18">
        <f>L18/J18</f>
        <v>0.48979591836734693</v>
      </c>
      <c r="M19" s="18">
        <f>M18/J18</f>
        <v>8.8435374149659865E-2</v>
      </c>
      <c r="N19" s="18">
        <f>N18/J18</f>
        <v>6.8027210884353739E-3</v>
      </c>
      <c r="O19" s="18">
        <f>O18/J18</f>
        <v>0.10204081632653061</v>
      </c>
      <c r="P19" s="19">
        <f>P18/J18</f>
        <v>3.4013605442176874E-2</v>
      </c>
    </row>
    <row r="20" spans="1:16" x14ac:dyDescent="0.15">
      <c r="A20" s="4" t="s">
        <v>26</v>
      </c>
      <c r="B20" s="5">
        <v>103</v>
      </c>
      <c r="C20" s="5">
        <v>34</v>
      </c>
      <c r="D20" s="5">
        <v>40</v>
      </c>
      <c r="E20" s="5">
        <v>9</v>
      </c>
      <c r="F20" s="5">
        <v>1</v>
      </c>
      <c r="G20" s="5">
        <v>16</v>
      </c>
      <c r="H20" s="3">
        <f>B20-SUM(C20:G20)</f>
        <v>3</v>
      </c>
      <c r="J20" s="4">
        <v>103</v>
      </c>
      <c r="K20" s="5">
        <v>41</v>
      </c>
      <c r="L20" s="5">
        <v>48</v>
      </c>
      <c r="M20" s="5">
        <v>4</v>
      </c>
      <c r="N20" s="5">
        <v>1</v>
      </c>
      <c r="O20" s="5">
        <v>6</v>
      </c>
      <c r="P20" s="3">
        <f>J20-SUM(K20:O20)</f>
        <v>3</v>
      </c>
    </row>
    <row r="21" spans="1:16" s="20" customFormat="1" x14ac:dyDescent="0.15">
      <c r="A21" s="21" t="s">
        <v>4</v>
      </c>
      <c r="B21" s="18"/>
      <c r="C21" s="18">
        <f>C20/B20</f>
        <v>0.3300970873786408</v>
      </c>
      <c r="D21" s="18">
        <f>D20/B20</f>
        <v>0.38834951456310679</v>
      </c>
      <c r="E21" s="18">
        <f>E20/B20</f>
        <v>8.7378640776699032E-2</v>
      </c>
      <c r="F21" s="18">
        <f>F20/B20</f>
        <v>9.7087378640776691E-3</v>
      </c>
      <c r="G21" s="18">
        <f>G20/B20</f>
        <v>0.1553398058252427</v>
      </c>
      <c r="H21" s="19">
        <f>H20/B20</f>
        <v>2.9126213592233011E-2</v>
      </c>
      <c r="J21" s="21"/>
      <c r="K21" s="18">
        <f>K20/J20</f>
        <v>0.39805825242718446</v>
      </c>
      <c r="L21" s="18">
        <f>L20/J20</f>
        <v>0.46601941747572817</v>
      </c>
      <c r="M21" s="18">
        <f>M20/J20</f>
        <v>3.8834951456310676E-2</v>
      </c>
      <c r="N21" s="18">
        <f>N20/J20</f>
        <v>9.7087378640776691E-3</v>
      </c>
      <c r="O21" s="18">
        <f>O20/J20</f>
        <v>5.8252427184466021E-2</v>
      </c>
      <c r="P21" s="19">
        <f>P20/J20</f>
        <v>2.9126213592233011E-2</v>
      </c>
    </row>
    <row r="22" spans="1:16" x14ac:dyDescent="0.15">
      <c r="A22" s="4" t="s">
        <v>27</v>
      </c>
      <c r="B22" s="5">
        <v>74</v>
      </c>
      <c r="C22" s="5">
        <v>16</v>
      </c>
      <c r="D22" s="5">
        <v>26</v>
      </c>
      <c r="E22" s="5">
        <v>9</v>
      </c>
      <c r="F22" s="36" t="s">
        <v>369</v>
      </c>
      <c r="G22" s="5">
        <v>18</v>
      </c>
      <c r="H22" s="3">
        <f>B22-SUM(C22:G22)</f>
        <v>5</v>
      </c>
      <c r="J22" s="4">
        <v>74</v>
      </c>
      <c r="K22" s="5">
        <v>22</v>
      </c>
      <c r="L22" s="5">
        <v>36</v>
      </c>
      <c r="M22" s="5">
        <v>3</v>
      </c>
      <c r="N22" s="5">
        <v>1</v>
      </c>
      <c r="O22" s="5">
        <v>11</v>
      </c>
      <c r="P22" s="3">
        <f>J22-SUM(K22:O22)</f>
        <v>1</v>
      </c>
    </row>
    <row r="23" spans="1:16" s="20" customFormat="1" x14ac:dyDescent="0.15">
      <c r="A23" s="21" t="s">
        <v>4</v>
      </c>
      <c r="B23" s="18"/>
      <c r="C23" s="18">
        <f>C22/B22</f>
        <v>0.21621621621621623</v>
      </c>
      <c r="D23" s="18">
        <f>D22/B22</f>
        <v>0.35135135135135137</v>
      </c>
      <c r="E23" s="18">
        <f>E22/B22</f>
        <v>0.12162162162162163</v>
      </c>
      <c r="F23" s="37" t="s">
        <v>369</v>
      </c>
      <c r="G23" s="18">
        <f>G22/B22</f>
        <v>0.24324324324324326</v>
      </c>
      <c r="H23" s="19">
        <f>H22/B22</f>
        <v>6.7567567567567571E-2</v>
      </c>
      <c r="J23" s="21"/>
      <c r="K23" s="18">
        <f>K22/J22</f>
        <v>0.29729729729729731</v>
      </c>
      <c r="L23" s="18">
        <f>L22/J22</f>
        <v>0.48648648648648651</v>
      </c>
      <c r="M23" s="18">
        <f>M22/J22</f>
        <v>4.0540540540540543E-2</v>
      </c>
      <c r="N23" s="18">
        <f>N22/J22</f>
        <v>1.3513513513513514E-2</v>
      </c>
      <c r="O23" s="18">
        <f>O22/J22</f>
        <v>0.14864864864864866</v>
      </c>
      <c r="P23" s="19">
        <f>P22/J22</f>
        <v>1.3513513513513514E-2</v>
      </c>
    </row>
    <row r="24" spans="1:16" x14ac:dyDescent="0.15">
      <c r="A24" s="4" t="s">
        <v>28</v>
      </c>
      <c r="B24" s="5">
        <v>111</v>
      </c>
      <c r="C24" s="5">
        <v>27</v>
      </c>
      <c r="D24" s="5">
        <v>47</v>
      </c>
      <c r="E24" s="5">
        <v>9</v>
      </c>
      <c r="F24" s="36" t="s">
        <v>369</v>
      </c>
      <c r="G24" s="5">
        <v>22</v>
      </c>
      <c r="H24" s="3">
        <f>B24-SUM(C24:G24)</f>
        <v>6</v>
      </c>
      <c r="J24" s="4">
        <v>111</v>
      </c>
      <c r="K24" s="5">
        <v>23</v>
      </c>
      <c r="L24" s="5">
        <v>55</v>
      </c>
      <c r="M24" s="5">
        <v>7</v>
      </c>
      <c r="N24" s="5">
        <v>2</v>
      </c>
      <c r="O24" s="5">
        <v>14</v>
      </c>
      <c r="P24" s="3">
        <f>J24-SUM(K24:O24)</f>
        <v>10</v>
      </c>
    </row>
    <row r="25" spans="1:16" s="20" customFormat="1" x14ac:dyDescent="0.15">
      <c r="A25" s="21" t="s">
        <v>4</v>
      </c>
      <c r="B25" s="18"/>
      <c r="C25" s="18">
        <f>C24/B24</f>
        <v>0.24324324324324326</v>
      </c>
      <c r="D25" s="18">
        <f>D24/B24</f>
        <v>0.42342342342342343</v>
      </c>
      <c r="E25" s="18">
        <f>E24/B24</f>
        <v>8.1081081081081086E-2</v>
      </c>
      <c r="F25" s="37" t="s">
        <v>369</v>
      </c>
      <c r="G25" s="18">
        <f>G24/B24</f>
        <v>0.1981981981981982</v>
      </c>
      <c r="H25" s="19">
        <f>H24/B24</f>
        <v>5.4054054054054057E-2</v>
      </c>
      <c r="J25" s="21"/>
      <c r="K25" s="18">
        <f>K24/J24</f>
        <v>0.2072072072072072</v>
      </c>
      <c r="L25" s="18">
        <f>L24/J24</f>
        <v>0.49549549549549549</v>
      </c>
      <c r="M25" s="18">
        <f>M24/J24</f>
        <v>6.3063063063063057E-2</v>
      </c>
      <c r="N25" s="18">
        <f>N24/J24</f>
        <v>1.8018018018018018E-2</v>
      </c>
      <c r="O25" s="18">
        <f>O24/J24</f>
        <v>0.12612612612612611</v>
      </c>
      <c r="P25" s="19">
        <f>P24/J24</f>
        <v>9.0090090090090086E-2</v>
      </c>
    </row>
    <row r="26" spans="1:16" x14ac:dyDescent="0.15">
      <c r="A26" s="4" t="s">
        <v>29</v>
      </c>
      <c r="B26" s="5">
        <v>55</v>
      </c>
      <c r="C26" s="5">
        <v>11</v>
      </c>
      <c r="D26" s="5">
        <v>29</v>
      </c>
      <c r="E26" s="36" t="s">
        <v>369</v>
      </c>
      <c r="F26" s="36" t="s">
        <v>369</v>
      </c>
      <c r="G26" s="5">
        <v>11</v>
      </c>
      <c r="H26" s="3">
        <f>B26-SUM(C26:G26)</f>
        <v>4</v>
      </c>
      <c r="J26" s="4">
        <v>55</v>
      </c>
      <c r="K26" s="5">
        <v>20</v>
      </c>
      <c r="L26" s="5">
        <v>21</v>
      </c>
      <c r="M26" s="36" t="s">
        <v>369</v>
      </c>
      <c r="N26" s="5">
        <v>1</v>
      </c>
      <c r="O26" s="5">
        <v>9</v>
      </c>
      <c r="P26" s="3">
        <f>J26-SUM(K26:O26)</f>
        <v>4</v>
      </c>
    </row>
    <row r="27" spans="1:16" s="20" customFormat="1" x14ac:dyDescent="0.15">
      <c r="A27" s="23" t="s">
        <v>4</v>
      </c>
      <c r="B27" s="24"/>
      <c r="C27" s="24">
        <f>C26/B26</f>
        <v>0.2</v>
      </c>
      <c r="D27" s="24">
        <f>D26/B26</f>
        <v>0.52727272727272723</v>
      </c>
      <c r="E27" s="38" t="s">
        <v>369</v>
      </c>
      <c r="F27" s="38" t="s">
        <v>369</v>
      </c>
      <c r="G27" s="24">
        <f>G26/B26</f>
        <v>0.2</v>
      </c>
      <c r="H27" s="25">
        <f>H26/B26</f>
        <v>7.2727272727272724E-2</v>
      </c>
      <c r="J27" s="23"/>
      <c r="K27" s="24">
        <f>K26/J26</f>
        <v>0.36363636363636365</v>
      </c>
      <c r="L27" s="24">
        <f>L26/J26</f>
        <v>0.38181818181818183</v>
      </c>
      <c r="M27" s="38" t="s">
        <v>369</v>
      </c>
      <c r="N27" s="24">
        <f>N26/J26</f>
        <v>1.8181818181818181E-2</v>
      </c>
      <c r="O27" s="24">
        <f>O26/J26</f>
        <v>0.16363636363636364</v>
      </c>
      <c r="P27" s="25">
        <f>P26/J26</f>
        <v>7.2727272727272724E-2</v>
      </c>
    </row>
    <row r="28" spans="1:16" x14ac:dyDescent="0.15">
      <c r="A28" s="1" t="s">
        <v>212</v>
      </c>
    </row>
    <row r="29" spans="1:16" x14ac:dyDescent="0.15">
      <c r="A29" s="9" t="s">
        <v>30</v>
      </c>
      <c r="B29" s="10">
        <v>411</v>
      </c>
      <c r="C29" s="10">
        <v>123</v>
      </c>
      <c r="D29" s="10">
        <v>154</v>
      </c>
      <c r="E29" s="10">
        <v>41</v>
      </c>
      <c r="F29" s="10">
        <v>3</v>
      </c>
      <c r="G29" s="10">
        <v>72</v>
      </c>
      <c r="H29" s="11">
        <f>B29-SUM(C29:G29)</f>
        <v>18</v>
      </c>
      <c r="J29" s="9">
        <v>411</v>
      </c>
      <c r="K29" s="10">
        <v>124</v>
      </c>
      <c r="L29" s="10">
        <v>190</v>
      </c>
      <c r="M29" s="10">
        <v>27</v>
      </c>
      <c r="N29" s="10">
        <v>5</v>
      </c>
      <c r="O29" s="10">
        <v>47</v>
      </c>
      <c r="P29" s="11">
        <f>J29-SUM(K29:O29)</f>
        <v>18</v>
      </c>
    </row>
    <row r="30" spans="1:16" s="20" customFormat="1" x14ac:dyDescent="0.15">
      <c r="A30" s="21" t="s">
        <v>31</v>
      </c>
      <c r="B30" s="18"/>
      <c r="C30" s="30">
        <f>C29/B29</f>
        <v>0.29927007299270075</v>
      </c>
      <c r="D30" s="30">
        <f>D29/B29</f>
        <v>0.37469586374695862</v>
      </c>
      <c r="E30" s="30">
        <f>E29/B29</f>
        <v>9.9756690997566913E-2</v>
      </c>
      <c r="F30" s="30">
        <f>F29/B29</f>
        <v>7.2992700729927005E-3</v>
      </c>
      <c r="G30" s="30">
        <f>G29/B29</f>
        <v>0.17518248175182483</v>
      </c>
      <c r="H30" s="27">
        <f>H29/B29</f>
        <v>4.3795620437956206E-2</v>
      </c>
      <c r="J30" s="21"/>
      <c r="K30" s="30">
        <f>K29/J29</f>
        <v>0.30170316301703165</v>
      </c>
      <c r="L30" s="30">
        <f>L29/J29</f>
        <v>0.46228710462287104</v>
      </c>
      <c r="M30" s="30">
        <f>M29/J29</f>
        <v>6.569343065693431E-2</v>
      </c>
      <c r="N30" s="30">
        <f>N29/J29</f>
        <v>1.2165450121654502E-2</v>
      </c>
      <c r="O30" s="30">
        <f>O29/J29</f>
        <v>0.11435523114355231</v>
      </c>
      <c r="P30" s="27">
        <f>P29/J29</f>
        <v>4.3795620437956206E-2</v>
      </c>
    </row>
    <row r="31" spans="1:16" x14ac:dyDescent="0.15">
      <c r="A31" s="4" t="s">
        <v>32</v>
      </c>
      <c r="B31" s="5">
        <v>196</v>
      </c>
      <c r="C31" s="5">
        <v>53</v>
      </c>
      <c r="D31" s="5">
        <v>82</v>
      </c>
      <c r="E31" s="5">
        <v>17</v>
      </c>
      <c r="F31" s="5">
        <v>1</v>
      </c>
      <c r="G31" s="5">
        <v>36</v>
      </c>
      <c r="H31" s="3">
        <f>B31-SUM(C31:G31)</f>
        <v>7</v>
      </c>
      <c r="J31" s="4">
        <v>196</v>
      </c>
      <c r="K31" s="5">
        <v>69</v>
      </c>
      <c r="L31" s="5">
        <v>83</v>
      </c>
      <c r="M31" s="5">
        <v>15</v>
      </c>
      <c r="N31" s="5">
        <v>2</v>
      </c>
      <c r="O31" s="5">
        <v>18</v>
      </c>
      <c r="P31" s="3">
        <f>J31-SUM(K31:O31)</f>
        <v>9</v>
      </c>
    </row>
    <row r="32" spans="1:16" s="20" customFormat="1" x14ac:dyDescent="0.15">
      <c r="A32" s="21" t="s">
        <v>33</v>
      </c>
      <c r="B32" s="18"/>
      <c r="C32" s="18">
        <f>C31/B31</f>
        <v>0.27040816326530615</v>
      </c>
      <c r="D32" s="18">
        <f>D31/B31</f>
        <v>0.41836734693877553</v>
      </c>
      <c r="E32" s="18">
        <f>E31/B31</f>
        <v>8.673469387755102E-2</v>
      </c>
      <c r="F32" s="18">
        <f>F31/B31</f>
        <v>5.1020408163265302E-3</v>
      </c>
      <c r="G32" s="18">
        <f>G31/B31</f>
        <v>0.18367346938775511</v>
      </c>
      <c r="H32" s="19">
        <f>H31/B31</f>
        <v>3.5714285714285712E-2</v>
      </c>
      <c r="J32" s="21"/>
      <c r="K32" s="18">
        <f>K31/J31</f>
        <v>0.35204081632653061</v>
      </c>
      <c r="L32" s="18">
        <f>L31/J31</f>
        <v>0.42346938775510207</v>
      </c>
      <c r="M32" s="18">
        <f>M31/J31</f>
        <v>7.6530612244897961E-2</v>
      </c>
      <c r="N32" s="18">
        <f>N31/J31</f>
        <v>1.020408163265306E-2</v>
      </c>
      <c r="O32" s="18">
        <f>O31/J31</f>
        <v>9.1836734693877556E-2</v>
      </c>
      <c r="P32" s="19">
        <f>P31/J31</f>
        <v>4.5918367346938778E-2</v>
      </c>
    </row>
    <row r="33" spans="1:16" x14ac:dyDescent="0.15">
      <c r="A33" s="4" t="s">
        <v>34</v>
      </c>
      <c r="B33" s="5">
        <v>556</v>
      </c>
      <c r="C33" s="5">
        <v>162</v>
      </c>
      <c r="D33" s="5">
        <v>242</v>
      </c>
      <c r="E33" s="5">
        <v>40</v>
      </c>
      <c r="F33" s="5">
        <v>7</v>
      </c>
      <c r="G33" s="5">
        <v>79</v>
      </c>
      <c r="H33" s="3">
        <f>B33-SUM(C33:G33)</f>
        <v>26</v>
      </c>
      <c r="J33" s="4">
        <v>556</v>
      </c>
      <c r="K33" s="5">
        <v>171</v>
      </c>
      <c r="L33" s="5">
        <v>267</v>
      </c>
      <c r="M33" s="5">
        <v>24</v>
      </c>
      <c r="N33" s="5">
        <v>9</v>
      </c>
      <c r="O33" s="5">
        <v>55</v>
      </c>
      <c r="P33" s="3">
        <f>J33-SUM(K33:O33)</f>
        <v>30</v>
      </c>
    </row>
    <row r="34" spans="1:16" s="20" customFormat="1" x14ac:dyDescent="0.15">
      <c r="A34" s="23" t="s">
        <v>35</v>
      </c>
      <c r="B34" s="24"/>
      <c r="C34" s="24">
        <f>C33/B33</f>
        <v>0.29136690647482016</v>
      </c>
      <c r="D34" s="24">
        <f>D33/B33</f>
        <v>0.43525179856115109</v>
      </c>
      <c r="E34" s="24">
        <f>E33/B33</f>
        <v>7.1942446043165464E-2</v>
      </c>
      <c r="F34" s="24">
        <f>F33/B33</f>
        <v>1.2589928057553957E-2</v>
      </c>
      <c r="G34" s="24">
        <f>G33/B33</f>
        <v>0.1420863309352518</v>
      </c>
      <c r="H34" s="25">
        <f>H33/B33</f>
        <v>4.6762589928057555E-2</v>
      </c>
      <c r="J34" s="23"/>
      <c r="K34" s="24">
        <f>K33/J33</f>
        <v>0.30755395683453235</v>
      </c>
      <c r="L34" s="24">
        <f>L33/J33</f>
        <v>0.48021582733812951</v>
      </c>
      <c r="M34" s="24">
        <f>M33/J33</f>
        <v>4.3165467625899283E-2</v>
      </c>
      <c r="N34" s="24">
        <f>N33/J33</f>
        <v>1.618705035971223E-2</v>
      </c>
      <c r="O34" s="24">
        <f>O33/J33</f>
        <v>9.8920863309352514E-2</v>
      </c>
      <c r="P34" s="25">
        <f>P33/J33</f>
        <v>5.3956834532374098E-2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34"/>
  <sheetViews>
    <sheetView view="pageBreakPreview" topLeftCell="A21"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157</v>
      </c>
      <c r="J2" s="1" t="s">
        <v>158</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302</v>
      </c>
      <c r="D6" s="5">
        <v>589</v>
      </c>
      <c r="E6" s="5">
        <v>105</v>
      </c>
      <c r="F6" s="5">
        <v>18</v>
      </c>
      <c r="G6" s="5">
        <v>93</v>
      </c>
      <c r="H6" s="3">
        <f>B6-SUM(C6:G6)</f>
        <v>63</v>
      </c>
      <c r="J6" s="4">
        <v>1170</v>
      </c>
      <c r="K6" s="5">
        <v>147</v>
      </c>
      <c r="L6" s="5">
        <v>502</v>
      </c>
      <c r="M6" s="5">
        <v>242</v>
      </c>
      <c r="N6" s="5">
        <v>79</v>
      </c>
      <c r="O6" s="5">
        <v>134</v>
      </c>
      <c r="P6" s="3">
        <f>J6-SUM(K6:O6)</f>
        <v>66</v>
      </c>
    </row>
    <row r="7" spans="1:16" s="20" customFormat="1" x14ac:dyDescent="0.15">
      <c r="A7" s="21" t="s">
        <v>4</v>
      </c>
      <c r="B7" s="18"/>
      <c r="C7" s="18">
        <f>C6/B6</f>
        <v>0.25811965811965815</v>
      </c>
      <c r="D7" s="18">
        <f>D6/B6</f>
        <v>0.50341880341880341</v>
      </c>
      <c r="E7" s="18">
        <f>E6/B6</f>
        <v>8.9743589743589744E-2</v>
      </c>
      <c r="F7" s="18">
        <f>F6/B6</f>
        <v>1.5384615384615385E-2</v>
      </c>
      <c r="G7" s="18">
        <f>G6/B6</f>
        <v>7.9487179487179482E-2</v>
      </c>
      <c r="H7" s="19">
        <f>H6/B6</f>
        <v>5.3846153846153849E-2</v>
      </c>
      <c r="J7" s="21"/>
      <c r="K7" s="18">
        <f>K6/J6</f>
        <v>0.12564102564102564</v>
      </c>
      <c r="L7" s="18">
        <f>L6/J6</f>
        <v>0.42905982905982903</v>
      </c>
      <c r="M7" s="18">
        <f>M6/J6</f>
        <v>0.20683760683760682</v>
      </c>
      <c r="N7" s="18">
        <f>N6/J6</f>
        <v>6.7521367521367517E-2</v>
      </c>
      <c r="O7" s="18">
        <f>O6/J6</f>
        <v>0.11452991452991453</v>
      </c>
      <c r="P7" s="19">
        <f>P6/J6</f>
        <v>5.6410256410256411E-2</v>
      </c>
    </row>
    <row r="8" spans="1:16" x14ac:dyDescent="0.15">
      <c r="A8" s="4" t="s">
        <v>20</v>
      </c>
      <c r="B8" s="5">
        <v>200</v>
      </c>
      <c r="C8" s="5">
        <v>59</v>
      </c>
      <c r="D8" s="5">
        <v>95</v>
      </c>
      <c r="E8" s="5">
        <v>21</v>
      </c>
      <c r="F8" s="5">
        <v>3</v>
      </c>
      <c r="G8" s="5">
        <v>13</v>
      </c>
      <c r="H8" s="3">
        <f>B8-SUM(C8:G8)</f>
        <v>9</v>
      </c>
      <c r="J8" s="4">
        <v>200</v>
      </c>
      <c r="K8" s="5">
        <v>32</v>
      </c>
      <c r="L8" s="5">
        <v>93</v>
      </c>
      <c r="M8" s="5">
        <v>35</v>
      </c>
      <c r="N8" s="5">
        <v>15</v>
      </c>
      <c r="O8" s="5">
        <v>18</v>
      </c>
      <c r="P8" s="3">
        <f>J8-SUM(K8:O8)</f>
        <v>7</v>
      </c>
    </row>
    <row r="9" spans="1:16" s="20" customFormat="1" x14ac:dyDescent="0.15">
      <c r="A9" s="21" t="s">
        <v>4</v>
      </c>
      <c r="B9" s="18"/>
      <c r="C9" s="18">
        <f>C8/B8</f>
        <v>0.29499999999999998</v>
      </c>
      <c r="D9" s="18">
        <f>D8/B8</f>
        <v>0.47499999999999998</v>
      </c>
      <c r="E9" s="18">
        <f>E8/B8</f>
        <v>0.105</v>
      </c>
      <c r="F9" s="18">
        <f>F8/B8</f>
        <v>1.4999999999999999E-2</v>
      </c>
      <c r="G9" s="18">
        <f>G8/B8</f>
        <v>6.5000000000000002E-2</v>
      </c>
      <c r="H9" s="19">
        <f>H8/B8</f>
        <v>4.4999999999999998E-2</v>
      </c>
      <c r="J9" s="21"/>
      <c r="K9" s="18">
        <f>K8/J8</f>
        <v>0.16</v>
      </c>
      <c r="L9" s="18">
        <f>L8/J8</f>
        <v>0.46500000000000002</v>
      </c>
      <c r="M9" s="18">
        <f>M8/J8</f>
        <v>0.17499999999999999</v>
      </c>
      <c r="N9" s="18">
        <f>N8/J8</f>
        <v>7.4999999999999997E-2</v>
      </c>
      <c r="O9" s="18">
        <f>O8/J8</f>
        <v>0.09</v>
      </c>
      <c r="P9" s="19">
        <f>P8/J8</f>
        <v>3.5000000000000003E-2</v>
      </c>
    </row>
    <row r="10" spans="1:16" x14ac:dyDescent="0.15">
      <c r="A10" s="4" t="s">
        <v>21</v>
      </c>
      <c r="B10" s="5">
        <v>208</v>
      </c>
      <c r="C10" s="5">
        <v>58</v>
      </c>
      <c r="D10" s="5">
        <v>111</v>
      </c>
      <c r="E10" s="5">
        <v>14</v>
      </c>
      <c r="F10" s="5">
        <v>2</v>
      </c>
      <c r="G10" s="5">
        <v>14</v>
      </c>
      <c r="H10" s="3">
        <f>B10-SUM(C10:G10)</f>
        <v>9</v>
      </c>
      <c r="J10" s="4">
        <v>208</v>
      </c>
      <c r="K10" s="5">
        <v>22</v>
      </c>
      <c r="L10" s="5">
        <v>104</v>
      </c>
      <c r="M10" s="5">
        <v>38</v>
      </c>
      <c r="N10" s="5">
        <v>10</v>
      </c>
      <c r="O10" s="5">
        <v>21</v>
      </c>
      <c r="P10" s="3">
        <f>J10-SUM(K10:O10)</f>
        <v>13</v>
      </c>
    </row>
    <row r="11" spans="1:16" s="20" customFormat="1" x14ac:dyDescent="0.15">
      <c r="A11" s="21" t="s">
        <v>4</v>
      </c>
      <c r="B11" s="18"/>
      <c r="C11" s="18">
        <f>C10/B10</f>
        <v>0.27884615384615385</v>
      </c>
      <c r="D11" s="18">
        <f>D10/B10</f>
        <v>0.53365384615384615</v>
      </c>
      <c r="E11" s="18">
        <f>E10/B10</f>
        <v>6.7307692307692304E-2</v>
      </c>
      <c r="F11" s="18">
        <f>F10/B10</f>
        <v>9.6153846153846159E-3</v>
      </c>
      <c r="G11" s="18">
        <f>G10/B10</f>
        <v>6.7307692307692304E-2</v>
      </c>
      <c r="H11" s="19">
        <f>H10/B10</f>
        <v>4.3269230769230768E-2</v>
      </c>
      <c r="J11" s="21"/>
      <c r="K11" s="18">
        <f>K10/J10</f>
        <v>0.10576923076923077</v>
      </c>
      <c r="L11" s="18">
        <f>L10/J10</f>
        <v>0.5</v>
      </c>
      <c r="M11" s="18">
        <f>M10/J10</f>
        <v>0.18269230769230768</v>
      </c>
      <c r="N11" s="18">
        <f>N10/J10</f>
        <v>4.807692307692308E-2</v>
      </c>
      <c r="O11" s="18">
        <f>O10/J10</f>
        <v>0.10096153846153846</v>
      </c>
      <c r="P11" s="19">
        <f>P10/J10</f>
        <v>6.25E-2</v>
      </c>
    </row>
    <row r="12" spans="1:16" x14ac:dyDescent="0.15">
      <c r="A12" s="4" t="s">
        <v>22</v>
      </c>
      <c r="B12" s="5">
        <v>44</v>
      </c>
      <c r="C12" s="5">
        <v>13</v>
      </c>
      <c r="D12" s="5">
        <v>23</v>
      </c>
      <c r="E12" s="5">
        <v>4</v>
      </c>
      <c r="F12" s="5">
        <v>2</v>
      </c>
      <c r="G12" s="5">
        <v>1</v>
      </c>
      <c r="H12" s="3">
        <f>B12-SUM(C12:G12)</f>
        <v>1</v>
      </c>
      <c r="J12" s="4">
        <v>44</v>
      </c>
      <c r="K12" s="5">
        <v>4</v>
      </c>
      <c r="L12" s="5">
        <v>20</v>
      </c>
      <c r="M12" s="5">
        <v>11</v>
      </c>
      <c r="N12" s="5">
        <v>5</v>
      </c>
      <c r="O12" s="5">
        <v>3</v>
      </c>
      <c r="P12" s="3">
        <f>J12-SUM(K12:O12)</f>
        <v>1</v>
      </c>
    </row>
    <row r="13" spans="1:16" s="20" customFormat="1" x14ac:dyDescent="0.15">
      <c r="A13" s="21" t="s">
        <v>4</v>
      </c>
      <c r="B13" s="18"/>
      <c r="C13" s="18">
        <f>C12/B12</f>
        <v>0.29545454545454547</v>
      </c>
      <c r="D13" s="18">
        <f>D12/B12</f>
        <v>0.52272727272727271</v>
      </c>
      <c r="E13" s="18">
        <f>E12/B12</f>
        <v>9.0909090909090912E-2</v>
      </c>
      <c r="F13" s="18">
        <f>F12/B12</f>
        <v>4.5454545454545456E-2</v>
      </c>
      <c r="G13" s="18">
        <f>G12/B12</f>
        <v>2.2727272727272728E-2</v>
      </c>
      <c r="H13" s="19">
        <f>H12/B12</f>
        <v>2.2727272727272728E-2</v>
      </c>
      <c r="J13" s="21"/>
      <c r="K13" s="18">
        <f>K12/J12</f>
        <v>9.0909090909090912E-2</v>
      </c>
      <c r="L13" s="18">
        <f>L12/J12</f>
        <v>0.45454545454545453</v>
      </c>
      <c r="M13" s="18">
        <f>M12/J12</f>
        <v>0.25</v>
      </c>
      <c r="N13" s="18">
        <f>N12/J12</f>
        <v>0.11363636363636363</v>
      </c>
      <c r="O13" s="18">
        <f>O12/J12</f>
        <v>6.8181818181818177E-2</v>
      </c>
      <c r="P13" s="19">
        <f>P12/J12</f>
        <v>2.2727272727272728E-2</v>
      </c>
    </row>
    <row r="14" spans="1:16" x14ac:dyDescent="0.15">
      <c r="A14" s="4" t="s">
        <v>23</v>
      </c>
      <c r="B14" s="5">
        <v>172</v>
      </c>
      <c r="C14" s="5">
        <v>51</v>
      </c>
      <c r="D14" s="5">
        <v>84</v>
      </c>
      <c r="E14" s="5">
        <v>12</v>
      </c>
      <c r="F14" s="5">
        <v>2</v>
      </c>
      <c r="G14" s="5">
        <v>12</v>
      </c>
      <c r="H14" s="3">
        <f>B14-SUM(C14:G14)</f>
        <v>11</v>
      </c>
      <c r="J14" s="4">
        <v>172</v>
      </c>
      <c r="K14" s="5">
        <v>23</v>
      </c>
      <c r="L14" s="5">
        <v>83</v>
      </c>
      <c r="M14" s="5">
        <v>32</v>
      </c>
      <c r="N14" s="5">
        <v>6</v>
      </c>
      <c r="O14" s="5">
        <v>18</v>
      </c>
      <c r="P14" s="3">
        <f>J14-SUM(K14:O14)</f>
        <v>10</v>
      </c>
    </row>
    <row r="15" spans="1:16" s="20" customFormat="1" x14ac:dyDescent="0.15">
      <c r="A15" s="21" t="s">
        <v>4</v>
      </c>
      <c r="B15" s="18"/>
      <c r="C15" s="18">
        <f>C14/B14</f>
        <v>0.29651162790697677</v>
      </c>
      <c r="D15" s="18">
        <f>D14/B14</f>
        <v>0.48837209302325579</v>
      </c>
      <c r="E15" s="18">
        <f>E14/B14</f>
        <v>6.9767441860465115E-2</v>
      </c>
      <c r="F15" s="18">
        <f>F14/B14</f>
        <v>1.1627906976744186E-2</v>
      </c>
      <c r="G15" s="18">
        <f>G14/B14</f>
        <v>6.9767441860465115E-2</v>
      </c>
      <c r="H15" s="19">
        <f>H14/B14</f>
        <v>6.3953488372093026E-2</v>
      </c>
      <c r="J15" s="21"/>
      <c r="K15" s="18">
        <f>K14/J14</f>
        <v>0.13372093023255813</v>
      </c>
      <c r="L15" s="18">
        <f>L14/J14</f>
        <v>0.48255813953488375</v>
      </c>
      <c r="M15" s="18">
        <f>M14/J14</f>
        <v>0.18604651162790697</v>
      </c>
      <c r="N15" s="18">
        <f>N14/J14</f>
        <v>3.4883720930232558E-2</v>
      </c>
      <c r="O15" s="18">
        <f>O14/J14</f>
        <v>0.10465116279069768</v>
      </c>
      <c r="P15" s="19">
        <f>P14/J14</f>
        <v>5.8139534883720929E-2</v>
      </c>
    </row>
    <row r="16" spans="1:16" x14ac:dyDescent="0.15">
      <c r="A16" s="4" t="s">
        <v>24</v>
      </c>
      <c r="B16" s="5">
        <v>42</v>
      </c>
      <c r="C16" s="5">
        <v>6</v>
      </c>
      <c r="D16" s="5">
        <v>25</v>
      </c>
      <c r="E16" s="5">
        <v>4</v>
      </c>
      <c r="F16" s="36" t="s">
        <v>369</v>
      </c>
      <c r="G16" s="5">
        <v>1</v>
      </c>
      <c r="H16" s="3">
        <f>B16-SUM(C16:G16)</f>
        <v>6</v>
      </c>
      <c r="J16" s="4">
        <v>42</v>
      </c>
      <c r="K16" s="5">
        <v>5</v>
      </c>
      <c r="L16" s="5">
        <v>18</v>
      </c>
      <c r="M16" s="5">
        <v>9</v>
      </c>
      <c r="N16" s="5">
        <v>1</v>
      </c>
      <c r="O16" s="5">
        <v>3</v>
      </c>
      <c r="P16" s="3">
        <f>J16-SUM(K16:O16)</f>
        <v>6</v>
      </c>
    </row>
    <row r="17" spans="1:16" s="20" customFormat="1" x14ac:dyDescent="0.15">
      <c r="A17" s="21" t="s">
        <v>4</v>
      </c>
      <c r="B17" s="18"/>
      <c r="C17" s="18">
        <f>C16/B16</f>
        <v>0.14285714285714285</v>
      </c>
      <c r="D17" s="18">
        <f>D16/B16</f>
        <v>0.59523809523809523</v>
      </c>
      <c r="E17" s="18">
        <f>E16/B16</f>
        <v>9.5238095238095233E-2</v>
      </c>
      <c r="F17" s="37" t="s">
        <v>369</v>
      </c>
      <c r="G17" s="18">
        <f>G16/B16</f>
        <v>2.3809523809523808E-2</v>
      </c>
      <c r="H17" s="19">
        <f>H16/B16</f>
        <v>0.14285714285714285</v>
      </c>
      <c r="J17" s="21"/>
      <c r="K17" s="18">
        <f>K16/J16</f>
        <v>0.11904761904761904</v>
      </c>
      <c r="L17" s="18">
        <f>L16/J16</f>
        <v>0.42857142857142855</v>
      </c>
      <c r="M17" s="18">
        <f>M16/J16</f>
        <v>0.21428571428571427</v>
      </c>
      <c r="N17" s="18">
        <f>N16/J16</f>
        <v>2.3809523809523808E-2</v>
      </c>
      <c r="O17" s="18">
        <f>O16/J16</f>
        <v>7.1428571428571425E-2</v>
      </c>
      <c r="P17" s="19">
        <f>P16/J16</f>
        <v>0.14285714285714285</v>
      </c>
    </row>
    <row r="18" spans="1:16" x14ac:dyDescent="0.15">
      <c r="A18" s="4" t="s">
        <v>25</v>
      </c>
      <c r="B18" s="5">
        <v>147</v>
      </c>
      <c r="C18" s="5">
        <v>34</v>
      </c>
      <c r="D18" s="5">
        <v>75</v>
      </c>
      <c r="E18" s="5">
        <v>21</v>
      </c>
      <c r="F18" s="5">
        <v>2</v>
      </c>
      <c r="G18" s="5">
        <v>10</v>
      </c>
      <c r="H18" s="3">
        <f>B18-SUM(C18:G18)</f>
        <v>5</v>
      </c>
      <c r="J18" s="4">
        <v>147</v>
      </c>
      <c r="K18" s="5">
        <v>21</v>
      </c>
      <c r="L18" s="5">
        <v>48</v>
      </c>
      <c r="M18" s="5">
        <v>37</v>
      </c>
      <c r="N18" s="5">
        <v>15</v>
      </c>
      <c r="O18" s="5">
        <v>21</v>
      </c>
      <c r="P18" s="3">
        <f>J18-SUM(K18:O18)</f>
        <v>5</v>
      </c>
    </row>
    <row r="19" spans="1:16" s="20" customFormat="1" x14ac:dyDescent="0.15">
      <c r="A19" s="21" t="s">
        <v>4</v>
      </c>
      <c r="B19" s="18"/>
      <c r="C19" s="18">
        <f>C18/B18</f>
        <v>0.23129251700680273</v>
      </c>
      <c r="D19" s="18">
        <f>D18/B18</f>
        <v>0.51020408163265307</v>
      </c>
      <c r="E19" s="18">
        <f>E18/B18</f>
        <v>0.14285714285714285</v>
      </c>
      <c r="F19" s="18">
        <f>F18/B18</f>
        <v>1.3605442176870748E-2</v>
      </c>
      <c r="G19" s="18">
        <f>G18/B18</f>
        <v>6.8027210884353748E-2</v>
      </c>
      <c r="H19" s="19">
        <f>H18/B18</f>
        <v>3.4013605442176874E-2</v>
      </c>
      <c r="J19" s="21"/>
      <c r="K19" s="18">
        <f>K18/J18</f>
        <v>0.14285714285714285</v>
      </c>
      <c r="L19" s="18">
        <f>L18/J18</f>
        <v>0.32653061224489793</v>
      </c>
      <c r="M19" s="18">
        <f>M18/J18</f>
        <v>0.25170068027210885</v>
      </c>
      <c r="N19" s="18">
        <f>N18/J18</f>
        <v>0.10204081632653061</v>
      </c>
      <c r="O19" s="18">
        <f>O18/J18</f>
        <v>0.14285714285714285</v>
      </c>
      <c r="P19" s="19">
        <f>P18/J18</f>
        <v>3.4013605442176874E-2</v>
      </c>
    </row>
    <row r="20" spans="1:16" x14ac:dyDescent="0.15">
      <c r="A20" s="4" t="s">
        <v>26</v>
      </c>
      <c r="B20" s="5">
        <v>103</v>
      </c>
      <c r="C20" s="5">
        <v>25</v>
      </c>
      <c r="D20" s="5">
        <v>56</v>
      </c>
      <c r="E20" s="5">
        <v>10</v>
      </c>
      <c r="F20" s="5">
        <v>3</v>
      </c>
      <c r="G20" s="5">
        <v>7</v>
      </c>
      <c r="H20" s="3">
        <f>B20-SUM(C20:G20)</f>
        <v>2</v>
      </c>
      <c r="J20" s="4">
        <v>103</v>
      </c>
      <c r="K20" s="5">
        <v>13</v>
      </c>
      <c r="L20" s="5">
        <v>42</v>
      </c>
      <c r="M20" s="5">
        <v>26</v>
      </c>
      <c r="N20" s="5">
        <v>7</v>
      </c>
      <c r="O20" s="5">
        <v>11</v>
      </c>
      <c r="P20" s="3">
        <f>J20-SUM(K20:O20)</f>
        <v>4</v>
      </c>
    </row>
    <row r="21" spans="1:16" s="20" customFormat="1" x14ac:dyDescent="0.15">
      <c r="A21" s="21" t="s">
        <v>4</v>
      </c>
      <c r="B21" s="18"/>
      <c r="C21" s="18">
        <f>C20/B20</f>
        <v>0.24271844660194175</v>
      </c>
      <c r="D21" s="18">
        <f>D20/B20</f>
        <v>0.5436893203883495</v>
      </c>
      <c r="E21" s="18">
        <f>E20/B20</f>
        <v>9.7087378640776698E-2</v>
      </c>
      <c r="F21" s="18">
        <f>F20/B20</f>
        <v>2.9126213592233011E-2</v>
      </c>
      <c r="G21" s="18">
        <f>G20/B20</f>
        <v>6.7961165048543687E-2</v>
      </c>
      <c r="H21" s="19">
        <f>H20/B20</f>
        <v>1.9417475728155338E-2</v>
      </c>
      <c r="J21" s="21"/>
      <c r="K21" s="18">
        <f>K20/J20</f>
        <v>0.12621359223300971</v>
      </c>
      <c r="L21" s="18">
        <f>L20/J20</f>
        <v>0.40776699029126212</v>
      </c>
      <c r="M21" s="18">
        <f>M20/J20</f>
        <v>0.25242718446601942</v>
      </c>
      <c r="N21" s="18">
        <f>N20/J20</f>
        <v>6.7961165048543687E-2</v>
      </c>
      <c r="O21" s="18">
        <f>O20/J20</f>
        <v>0.10679611650485436</v>
      </c>
      <c r="P21" s="19">
        <f>P20/J20</f>
        <v>3.8834951456310676E-2</v>
      </c>
    </row>
    <row r="22" spans="1:16" x14ac:dyDescent="0.15">
      <c r="A22" s="4" t="s">
        <v>27</v>
      </c>
      <c r="B22" s="5">
        <v>74</v>
      </c>
      <c r="C22" s="5">
        <v>18</v>
      </c>
      <c r="D22" s="5">
        <v>38</v>
      </c>
      <c r="E22" s="5">
        <v>4</v>
      </c>
      <c r="F22" s="5">
        <v>1</v>
      </c>
      <c r="G22" s="5">
        <v>11</v>
      </c>
      <c r="H22" s="3">
        <f>B22-SUM(C22:G22)</f>
        <v>2</v>
      </c>
      <c r="J22" s="4">
        <v>74</v>
      </c>
      <c r="K22" s="5">
        <v>6</v>
      </c>
      <c r="L22" s="5">
        <v>27</v>
      </c>
      <c r="M22" s="5">
        <v>20</v>
      </c>
      <c r="N22" s="5">
        <v>6</v>
      </c>
      <c r="O22" s="5">
        <v>12</v>
      </c>
      <c r="P22" s="3">
        <f>J22-SUM(K22:O22)</f>
        <v>3</v>
      </c>
    </row>
    <row r="23" spans="1:16" s="20" customFormat="1" x14ac:dyDescent="0.15">
      <c r="A23" s="21" t="s">
        <v>4</v>
      </c>
      <c r="B23" s="18"/>
      <c r="C23" s="18">
        <f>C22/B22</f>
        <v>0.24324324324324326</v>
      </c>
      <c r="D23" s="18">
        <f>D22/B22</f>
        <v>0.51351351351351349</v>
      </c>
      <c r="E23" s="18">
        <f>E22/B22</f>
        <v>5.4054054054054057E-2</v>
      </c>
      <c r="F23" s="18">
        <f>F22/B22</f>
        <v>1.3513513513513514E-2</v>
      </c>
      <c r="G23" s="18">
        <f>G22/B22</f>
        <v>0.14864864864864866</v>
      </c>
      <c r="H23" s="19">
        <f>H22/B22</f>
        <v>2.7027027027027029E-2</v>
      </c>
      <c r="J23" s="21"/>
      <c r="K23" s="18">
        <f>K22/J22</f>
        <v>8.1081081081081086E-2</v>
      </c>
      <c r="L23" s="18">
        <f>L22/J22</f>
        <v>0.36486486486486486</v>
      </c>
      <c r="M23" s="18">
        <f>M22/J22</f>
        <v>0.27027027027027029</v>
      </c>
      <c r="N23" s="18">
        <f>N22/J22</f>
        <v>8.1081081081081086E-2</v>
      </c>
      <c r="O23" s="18">
        <f>O22/J22</f>
        <v>0.16216216216216217</v>
      </c>
      <c r="P23" s="19">
        <f>P22/J22</f>
        <v>4.0540540540540543E-2</v>
      </c>
    </row>
    <row r="24" spans="1:16" x14ac:dyDescent="0.15">
      <c r="A24" s="4" t="s">
        <v>28</v>
      </c>
      <c r="B24" s="5">
        <v>111</v>
      </c>
      <c r="C24" s="5">
        <v>18</v>
      </c>
      <c r="D24" s="5">
        <v>58</v>
      </c>
      <c r="E24" s="5">
        <v>10</v>
      </c>
      <c r="F24" s="5">
        <v>1</v>
      </c>
      <c r="G24" s="5">
        <v>14</v>
      </c>
      <c r="H24" s="3">
        <f>B24-SUM(C24:G24)</f>
        <v>10</v>
      </c>
      <c r="J24" s="4">
        <v>111</v>
      </c>
      <c r="K24" s="5">
        <v>13</v>
      </c>
      <c r="L24" s="5">
        <v>40</v>
      </c>
      <c r="M24" s="5">
        <v>23</v>
      </c>
      <c r="N24" s="5">
        <v>8</v>
      </c>
      <c r="O24" s="5">
        <v>18</v>
      </c>
      <c r="P24" s="3">
        <f>J24-SUM(K24:O24)</f>
        <v>9</v>
      </c>
    </row>
    <row r="25" spans="1:16" s="20" customFormat="1" x14ac:dyDescent="0.15">
      <c r="A25" s="21" t="s">
        <v>4</v>
      </c>
      <c r="B25" s="18"/>
      <c r="C25" s="18">
        <f>C24/B24</f>
        <v>0.16216216216216217</v>
      </c>
      <c r="D25" s="18">
        <f>D24/B24</f>
        <v>0.52252252252252251</v>
      </c>
      <c r="E25" s="18">
        <f>E24/B24</f>
        <v>9.0090090090090086E-2</v>
      </c>
      <c r="F25" s="18">
        <f>F24/B24</f>
        <v>9.0090090090090089E-3</v>
      </c>
      <c r="G25" s="18">
        <f>G24/B24</f>
        <v>0.12612612612612611</v>
      </c>
      <c r="H25" s="19">
        <f>H24/B24</f>
        <v>9.0090090090090086E-2</v>
      </c>
      <c r="J25" s="21"/>
      <c r="K25" s="18">
        <f>K24/J24</f>
        <v>0.11711711711711711</v>
      </c>
      <c r="L25" s="18">
        <f>L24/J24</f>
        <v>0.36036036036036034</v>
      </c>
      <c r="M25" s="18">
        <f>M24/J24</f>
        <v>0.2072072072072072</v>
      </c>
      <c r="N25" s="18">
        <f>N24/J24</f>
        <v>7.2072072072072071E-2</v>
      </c>
      <c r="O25" s="18">
        <f>O24/J24</f>
        <v>0.16216216216216217</v>
      </c>
      <c r="P25" s="19">
        <f>P24/J24</f>
        <v>8.1081081081081086E-2</v>
      </c>
    </row>
    <row r="26" spans="1:16" x14ac:dyDescent="0.15">
      <c r="A26" s="4" t="s">
        <v>29</v>
      </c>
      <c r="B26" s="5">
        <v>55</v>
      </c>
      <c r="C26" s="5">
        <v>17</v>
      </c>
      <c r="D26" s="5">
        <v>22</v>
      </c>
      <c r="E26" s="5">
        <v>1</v>
      </c>
      <c r="F26" s="5">
        <v>2</v>
      </c>
      <c r="G26" s="5">
        <v>8</v>
      </c>
      <c r="H26" s="3">
        <f>B26-SUM(C26:G26)</f>
        <v>5</v>
      </c>
      <c r="J26" s="4">
        <v>55</v>
      </c>
      <c r="K26" s="5">
        <v>5</v>
      </c>
      <c r="L26" s="5">
        <v>23</v>
      </c>
      <c r="M26" s="5">
        <v>10</v>
      </c>
      <c r="N26" s="5">
        <v>5</v>
      </c>
      <c r="O26" s="5">
        <v>8</v>
      </c>
      <c r="P26" s="3">
        <f>J26-SUM(K26:O26)</f>
        <v>4</v>
      </c>
    </row>
    <row r="27" spans="1:16" s="20" customFormat="1" x14ac:dyDescent="0.15">
      <c r="A27" s="23" t="s">
        <v>4</v>
      </c>
      <c r="B27" s="24"/>
      <c r="C27" s="24">
        <f>C26/B26</f>
        <v>0.30909090909090908</v>
      </c>
      <c r="D27" s="24">
        <f>D26/B26</f>
        <v>0.4</v>
      </c>
      <c r="E27" s="24">
        <f>E26/B26</f>
        <v>1.8181818181818181E-2</v>
      </c>
      <c r="F27" s="24">
        <f>F26/B26</f>
        <v>3.6363636363636362E-2</v>
      </c>
      <c r="G27" s="24">
        <f>G26/B26</f>
        <v>0.14545454545454545</v>
      </c>
      <c r="H27" s="25">
        <f>H26/B26</f>
        <v>9.0909090909090912E-2</v>
      </c>
      <c r="J27" s="23"/>
      <c r="K27" s="24">
        <f>K26/J26</f>
        <v>9.0909090909090912E-2</v>
      </c>
      <c r="L27" s="24">
        <f>L26/J26</f>
        <v>0.41818181818181815</v>
      </c>
      <c r="M27" s="24">
        <f>M26/J26</f>
        <v>0.18181818181818182</v>
      </c>
      <c r="N27" s="24">
        <f>N26/J26</f>
        <v>9.0909090909090912E-2</v>
      </c>
      <c r="O27" s="24">
        <f>O26/J26</f>
        <v>0.14545454545454545</v>
      </c>
      <c r="P27" s="25">
        <f>P26/J26</f>
        <v>7.2727272727272724E-2</v>
      </c>
    </row>
    <row r="28" spans="1:16" x14ac:dyDescent="0.15">
      <c r="A28" s="1" t="s">
        <v>212</v>
      </c>
    </row>
    <row r="29" spans="1:16" x14ac:dyDescent="0.15">
      <c r="A29" s="9" t="s">
        <v>30</v>
      </c>
      <c r="B29" s="10">
        <v>411</v>
      </c>
      <c r="C29" s="10">
        <v>100</v>
      </c>
      <c r="D29" s="10">
        <v>212</v>
      </c>
      <c r="E29" s="10">
        <v>39</v>
      </c>
      <c r="F29" s="10">
        <v>8</v>
      </c>
      <c r="G29" s="10">
        <v>33</v>
      </c>
      <c r="H29" s="11">
        <f>B29-SUM(C29:G29)</f>
        <v>19</v>
      </c>
      <c r="J29" s="9">
        <v>411</v>
      </c>
      <c r="K29" s="10">
        <v>56</v>
      </c>
      <c r="L29" s="10">
        <v>166</v>
      </c>
      <c r="M29" s="10">
        <v>89</v>
      </c>
      <c r="N29" s="10">
        <v>27</v>
      </c>
      <c r="O29" s="10">
        <v>52</v>
      </c>
      <c r="P29" s="11">
        <f>J29-SUM(K29:O29)</f>
        <v>21</v>
      </c>
    </row>
    <row r="30" spans="1:16" s="20" customFormat="1" x14ac:dyDescent="0.15">
      <c r="A30" s="21" t="s">
        <v>31</v>
      </c>
      <c r="B30" s="18"/>
      <c r="C30" s="30">
        <f>C29/B29</f>
        <v>0.24330900243309003</v>
      </c>
      <c r="D30" s="30">
        <f>D29/B29</f>
        <v>0.51581508515815089</v>
      </c>
      <c r="E30" s="30">
        <f>E29/B29</f>
        <v>9.4890510948905105E-2</v>
      </c>
      <c r="F30" s="30">
        <f>F29/B29</f>
        <v>1.9464720194647202E-2</v>
      </c>
      <c r="G30" s="30">
        <f>G29/B29</f>
        <v>8.0291970802919707E-2</v>
      </c>
      <c r="H30" s="27">
        <f>H29/B29</f>
        <v>4.6228710462287104E-2</v>
      </c>
      <c r="J30" s="21"/>
      <c r="K30" s="30">
        <f>K29/J29</f>
        <v>0.13625304136253041</v>
      </c>
      <c r="L30" s="30">
        <f>L29/J29</f>
        <v>0.40389294403892945</v>
      </c>
      <c r="M30" s="30">
        <f>M29/J29</f>
        <v>0.21654501216545013</v>
      </c>
      <c r="N30" s="30">
        <f>N29/J29</f>
        <v>6.569343065693431E-2</v>
      </c>
      <c r="O30" s="30">
        <f>O29/J29</f>
        <v>0.12652068126520682</v>
      </c>
      <c r="P30" s="27">
        <f>P29/J29</f>
        <v>5.1094890510948905E-2</v>
      </c>
    </row>
    <row r="31" spans="1:16" x14ac:dyDescent="0.15">
      <c r="A31" s="4" t="s">
        <v>32</v>
      </c>
      <c r="B31" s="5">
        <v>196</v>
      </c>
      <c r="C31" s="5">
        <v>57</v>
      </c>
      <c r="D31" s="5">
        <v>97</v>
      </c>
      <c r="E31" s="5">
        <v>17</v>
      </c>
      <c r="F31" s="5">
        <v>4</v>
      </c>
      <c r="G31" s="5">
        <v>11</v>
      </c>
      <c r="H31" s="3">
        <f>B31-SUM(C31:G31)</f>
        <v>10</v>
      </c>
      <c r="J31" s="4">
        <v>196</v>
      </c>
      <c r="K31" s="5">
        <v>24</v>
      </c>
      <c r="L31" s="5">
        <v>90</v>
      </c>
      <c r="M31" s="5">
        <v>37</v>
      </c>
      <c r="N31" s="5">
        <v>14</v>
      </c>
      <c r="O31" s="5">
        <v>18</v>
      </c>
      <c r="P31" s="3">
        <f>J31-SUM(K31:O31)</f>
        <v>13</v>
      </c>
    </row>
    <row r="32" spans="1:16" s="20" customFormat="1" x14ac:dyDescent="0.15">
      <c r="A32" s="21" t="s">
        <v>33</v>
      </c>
      <c r="B32" s="18"/>
      <c r="C32" s="18">
        <f>C31/B31</f>
        <v>0.29081632653061223</v>
      </c>
      <c r="D32" s="18">
        <f>D31/B31</f>
        <v>0.49489795918367346</v>
      </c>
      <c r="E32" s="18">
        <f>E31/B31</f>
        <v>8.673469387755102E-2</v>
      </c>
      <c r="F32" s="18">
        <f>F31/B31</f>
        <v>2.0408163265306121E-2</v>
      </c>
      <c r="G32" s="18">
        <f>G31/B31</f>
        <v>5.6122448979591837E-2</v>
      </c>
      <c r="H32" s="19">
        <f>H31/B31</f>
        <v>5.1020408163265307E-2</v>
      </c>
      <c r="J32" s="21"/>
      <c r="K32" s="18">
        <f>K31/J31</f>
        <v>0.12244897959183673</v>
      </c>
      <c r="L32" s="18">
        <f>L31/J31</f>
        <v>0.45918367346938777</v>
      </c>
      <c r="M32" s="18">
        <f>M31/J31</f>
        <v>0.18877551020408162</v>
      </c>
      <c r="N32" s="18">
        <f>N31/J31</f>
        <v>7.1428571428571425E-2</v>
      </c>
      <c r="O32" s="18">
        <f>O31/J31</f>
        <v>9.1836734693877556E-2</v>
      </c>
      <c r="P32" s="19">
        <f>P31/J31</f>
        <v>6.6326530612244902E-2</v>
      </c>
    </row>
    <row r="33" spans="1:16" x14ac:dyDescent="0.15">
      <c r="A33" s="4" t="s">
        <v>34</v>
      </c>
      <c r="B33" s="5">
        <v>556</v>
      </c>
      <c r="C33" s="5">
        <v>144</v>
      </c>
      <c r="D33" s="5">
        <v>278</v>
      </c>
      <c r="E33" s="5">
        <v>48</v>
      </c>
      <c r="F33" s="5">
        <v>6</v>
      </c>
      <c r="G33" s="5">
        <v>48</v>
      </c>
      <c r="H33" s="3">
        <f>B33-SUM(C33:G33)</f>
        <v>32</v>
      </c>
      <c r="J33" s="4">
        <v>556</v>
      </c>
      <c r="K33" s="5">
        <v>67</v>
      </c>
      <c r="L33" s="5">
        <v>243</v>
      </c>
      <c r="M33" s="5">
        <v>115</v>
      </c>
      <c r="N33" s="5">
        <v>38</v>
      </c>
      <c r="O33" s="5">
        <v>64</v>
      </c>
      <c r="P33" s="3">
        <f>J33-SUM(K33:O33)</f>
        <v>29</v>
      </c>
    </row>
    <row r="34" spans="1:16" s="20" customFormat="1" x14ac:dyDescent="0.15">
      <c r="A34" s="23" t="s">
        <v>35</v>
      </c>
      <c r="B34" s="24"/>
      <c r="C34" s="24">
        <f>C33/B33</f>
        <v>0.25899280575539568</v>
      </c>
      <c r="D34" s="24">
        <f>D33/B33</f>
        <v>0.5</v>
      </c>
      <c r="E34" s="24">
        <f>E33/B33</f>
        <v>8.6330935251798566E-2</v>
      </c>
      <c r="F34" s="24">
        <f>F33/B33</f>
        <v>1.0791366906474821E-2</v>
      </c>
      <c r="G34" s="24">
        <f>G33/B33</f>
        <v>8.6330935251798566E-2</v>
      </c>
      <c r="H34" s="25">
        <f>H33/B33</f>
        <v>5.7553956834532377E-2</v>
      </c>
      <c r="J34" s="23"/>
      <c r="K34" s="24">
        <f>K33/J33</f>
        <v>0.12050359712230216</v>
      </c>
      <c r="L34" s="24">
        <f>L33/J33</f>
        <v>0.43705035971223022</v>
      </c>
      <c r="M34" s="24">
        <f>M33/J33</f>
        <v>0.20683453237410071</v>
      </c>
      <c r="N34" s="24">
        <f>N33/J33</f>
        <v>6.83453237410072E-2</v>
      </c>
      <c r="O34" s="24">
        <f>O33/J33</f>
        <v>0.11510791366906475</v>
      </c>
      <c r="P34" s="25">
        <f>P33/J33</f>
        <v>5.2158273381294966E-2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P34"/>
  <sheetViews>
    <sheetView view="pageBreakPreview" topLeftCell="A21"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285</v>
      </c>
      <c r="J2" s="1" t="s">
        <v>349</v>
      </c>
    </row>
    <row r="3" spans="1:16" x14ac:dyDescent="0.15">
      <c r="A3" s="1" t="s">
        <v>271</v>
      </c>
      <c r="J3" s="1" t="s">
        <v>348</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100</v>
      </c>
      <c r="D6" s="5">
        <v>487</v>
      </c>
      <c r="E6" s="5">
        <v>246</v>
      </c>
      <c r="F6" s="5">
        <v>46</v>
      </c>
      <c r="G6" s="5">
        <v>222</v>
      </c>
      <c r="H6" s="3">
        <f>B6-SUM(C6:G6)</f>
        <v>69</v>
      </c>
      <c r="J6" s="4">
        <v>1170</v>
      </c>
      <c r="K6" s="5">
        <v>287</v>
      </c>
      <c r="L6" s="5">
        <v>563</v>
      </c>
      <c r="M6" s="5">
        <v>97</v>
      </c>
      <c r="N6" s="5">
        <v>24</v>
      </c>
      <c r="O6" s="5">
        <v>140</v>
      </c>
      <c r="P6" s="3">
        <f>J6-SUM(K6:O6)</f>
        <v>59</v>
      </c>
    </row>
    <row r="7" spans="1:16" s="20" customFormat="1" x14ac:dyDescent="0.15">
      <c r="A7" s="21" t="s">
        <v>4</v>
      </c>
      <c r="B7" s="18"/>
      <c r="C7" s="18">
        <f>C6/B6</f>
        <v>8.5470085470085472E-2</v>
      </c>
      <c r="D7" s="18">
        <f>D6/B6</f>
        <v>0.41623931623931626</v>
      </c>
      <c r="E7" s="18">
        <f>E6/B6</f>
        <v>0.21025641025641026</v>
      </c>
      <c r="F7" s="18">
        <f>F6/B6</f>
        <v>3.9316239316239315E-2</v>
      </c>
      <c r="G7" s="18">
        <f>G6/B6</f>
        <v>0.18974358974358974</v>
      </c>
      <c r="H7" s="19">
        <f>H6/B6</f>
        <v>5.8974358974358973E-2</v>
      </c>
      <c r="J7" s="21"/>
      <c r="K7" s="18">
        <f>K6/J6</f>
        <v>0.24529914529914529</v>
      </c>
      <c r="L7" s="18">
        <f>L6/J6</f>
        <v>0.48119658119658121</v>
      </c>
      <c r="M7" s="18">
        <f>M6/J6</f>
        <v>8.2905982905982903E-2</v>
      </c>
      <c r="N7" s="18">
        <f>N6/J6</f>
        <v>2.0512820512820513E-2</v>
      </c>
      <c r="O7" s="18">
        <f>O6/J6</f>
        <v>0.11965811965811966</v>
      </c>
      <c r="P7" s="19">
        <f>P6/J6</f>
        <v>5.0427350427350429E-2</v>
      </c>
    </row>
    <row r="8" spans="1:16" x14ac:dyDescent="0.15">
      <c r="A8" s="4" t="s">
        <v>20</v>
      </c>
      <c r="B8" s="5">
        <v>200</v>
      </c>
      <c r="C8" s="5">
        <v>13</v>
      </c>
      <c r="D8" s="5">
        <v>73</v>
      </c>
      <c r="E8" s="5">
        <v>48</v>
      </c>
      <c r="F8" s="5">
        <v>8</v>
      </c>
      <c r="G8" s="5">
        <v>47</v>
      </c>
      <c r="H8" s="3">
        <f>B8-SUM(C8:G8)</f>
        <v>11</v>
      </c>
      <c r="J8" s="4">
        <v>200</v>
      </c>
      <c r="K8" s="5">
        <v>47</v>
      </c>
      <c r="L8" s="5">
        <v>100</v>
      </c>
      <c r="M8" s="5">
        <v>13</v>
      </c>
      <c r="N8" s="5">
        <v>6</v>
      </c>
      <c r="O8" s="5">
        <v>25</v>
      </c>
      <c r="P8" s="3">
        <f>J8-SUM(K8:O8)</f>
        <v>9</v>
      </c>
    </row>
    <row r="9" spans="1:16" s="20" customFormat="1" x14ac:dyDescent="0.15">
      <c r="A9" s="21" t="s">
        <v>4</v>
      </c>
      <c r="B9" s="18"/>
      <c r="C9" s="18">
        <f>C8/B8</f>
        <v>6.5000000000000002E-2</v>
      </c>
      <c r="D9" s="18">
        <f>D8/B8</f>
        <v>0.36499999999999999</v>
      </c>
      <c r="E9" s="18">
        <f>E8/B8</f>
        <v>0.24</v>
      </c>
      <c r="F9" s="18">
        <f>F8/B8</f>
        <v>0.04</v>
      </c>
      <c r="G9" s="18">
        <f>G8/B8</f>
        <v>0.23499999999999999</v>
      </c>
      <c r="H9" s="19">
        <f>H8/B8</f>
        <v>5.5E-2</v>
      </c>
      <c r="J9" s="21"/>
      <c r="K9" s="18">
        <f>K8/J8</f>
        <v>0.23499999999999999</v>
      </c>
      <c r="L9" s="18">
        <f>L8/J8</f>
        <v>0.5</v>
      </c>
      <c r="M9" s="18">
        <f>M8/J8</f>
        <v>6.5000000000000002E-2</v>
      </c>
      <c r="N9" s="18">
        <f>N8/J8</f>
        <v>0.03</v>
      </c>
      <c r="O9" s="18">
        <f>O8/J8</f>
        <v>0.125</v>
      </c>
      <c r="P9" s="19">
        <f>P8/J8</f>
        <v>4.4999999999999998E-2</v>
      </c>
    </row>
    <row r="10" spans="1:16" x14ac:dyDescent="0.15">
      <c r="A10" s="4" t="s">
        <v>21</v>
      </c>
      <c r="B10" s="5">
        <v>208</v>
      </c>
      <c r="C10" s="5">
        <v>15</v>
      </c>
      <c r="D10" s="5">
        <v>87</v>
      </c>
      <c r="E10" s="5">
        <v>44</v>
      </c>
      <c r="F10" s="5">
        <v>7</v>
      </c>
      <c r="G10" s="5">
        <v>45</v>
      </c>
      <c r="H10" s="3">
        <f>B10-SUM(C10:G10)</f>
        <v>10</v>
      </c>
      <c r="J10" s="4">
        <v>208</v>
      </c>
      <c r="K10" s="5">
        <v>37</v>
      </c>
      <c r="L10" s="5">
        <v>101</v>
      </c>
      <c r="M10" s="5">
        <v>26</v>
      </c>
      <c r="N10" s="5">
        <v>5</v>
      </c>
      <c r="O10" s="5">
        <v>28</v>
      </c>
      <c r="P10" s="3">
        <f>J10-SUM(K10:O10)</f>
        <v>11</v>
      </c>
    </row>
    <row r="11" spans="1:16" s="20" customFormat="1" x14ac:dyDescent="0.15">
      <c r="A11" s="21" t="s">
        <v>4</v>
      </c>
      <c r="B11" s="18"/>
      <c r="C11" s="18">
        <f>C10/B10</f>
        <v>7.2115384615384609E-2</v>
      </c>
      <c r="D11" s="18">
        <f>D10/B10</f>
        <v>0.41826923076923078</v>
      </c>
      <c r="E11" s="18">
        <f>E10/B10</f>
        <v>0.21153846153846154</v>
      </c>
      <c r="F11" s="18">
        <f>F10/B10</f>
        <v>3.3653846153846152E-2</v>
      </c>
      <c r="G11" s="18">
        <f>G10/B10</f>
        <v>0.21634615384615385</v>
      </c>
      <c r="H11" s="19">
        <f>H10/B10</f>
        <v>4.807692307692308E-2</v>
      </c>
      <c r="J11" s="21"/>
      <c r="K11" s="18">
        <f>K10/J10</f>
        <v>0.17788461538461539</v>
      </c>
      <c r="L11" s="18">
        <f>L10/J10</f>
        <v>0.48557692307692307</v>
      </c>
      <c r="M11" s="18">
        <f>M10/J10</f>
        <v>0.125</v>
      </c>
      <c r="N11" s="18">
        <f>N10/J10</f>
        <v>2.403846153846154E-2</v>
      </c>
      <c r="O11" s="18">
        <f>O10/J10</f>
        <v>0.13461538461538461</v>
      </c>
      <c r="P11" s="19">
        <f>P10/J10</f>
        <v>5.2884615384615384E-2</v>
      </c>
    </row>
    <row r="12" spans="1:16" x14ac:dyDescent="0.15">
      <c r="A12" s="4" t="s">
        <v>22</v>
      </c>
      <c r="B12" s="5">
        <v>44</v>
      </c>
      <c r="C12" s="5">
        <v>8</v>
      </c>
      <c r="D12" s="5">
        <v>21</v>
      </c>
      <c r="E12" s="5">
        <v>6</v>
      </c>
      <c r="F12" s="5">
        <v>3</v>
      </c>
      <c r="G12" s="5">
        <v>5</v>
      </c>
      <c r="H12" s="3">
        <f>B12-SUM(C12:G12)</f>
        <v>1</v>
      </c>
      <c r="J12" s="4">
        <v>44</v>
      </c>
      <c r="K12" s="5">
        <v>12</v>
      </c>
      <c r="L12" s="5">
        <v>25</v>
      </c>
      <c r="M12" s="5">
        <v>3</v>
      </c>
      <c r="N12" s="36" t="s">
        <v>369</v>
      </c>
      <c r="O12" s="5">
        <v>3</v>
      </c>
      <c r="P12" s="3">
        <f>J12-SUM(K12:O12)</f>
        <v>1</v>
      </c>
    </row>
    <row r="13" spans="1:16" s="20" customFormat="1" x14ac:dyDescent="0.15">
      <c r="A13" s="21" t="s">
        <v>4</v>
      </c>
      <c r="B13" s="18"/>
      <c r="C13" s="18">
        <f>C12/B12</f>
        <v>0.18181818181818182</v>
      </c>
      <c r="D13" s="18">
        <f>D12/B12</f>
        <v>0.47727272727272729</v>
      </c>
      <c r="E13" s="18">
        <f>E12/B12</f>
        <v>0.13636363636363635</v>
      </c>
      <c r="F13" s="18">
        <f>F12/B12</f>
        <v>6.8181818181818177E-2</v>
      </c>
      <c r="G13" s="18">
        <f>G12/B12</f>
        <v>0.11363636363636363</v>
      </c>
      <c r="H13" s="19">
        <f>H12/B12</f>
        <v>2.2727272727272728E-2</v>
      </c>
      <c r="J13" s="21"/>
      <c r="K13" s="18">
        <f>K12/J12</f>
        <v>0.27272727272727271</v>
      </c>
      <c r="L13" s="18">
        <f>L12/J12</f>
        <v>0.56818181818181823</v>
      </c>
      <c r="M13" s="18">
        <f>M12/J12</f>
        <v>6.8181818181818177E-2</v>
      </c>
      <c r="N13" s="37" t="s">
        <v>369</v>
      </c>
      <c r="O13" s="18">
        <f>O12/J12</f>
        <v>6.8181818181818177E-2</v>
      </c>
      <c r="P13" s="19">
        <f>P12/J12</f>
        <v>2.2727272727272728E-2</v>
      </c>
    </row>
    <row r="14" spans="1:16" x14ac:dyDescent="0.15">
      <c r="A14" s="4" t="s">
        <v>23</v>
      </c>
      <c r="B14" s="5">
        <v>172</v>
      </c>
      <c r="C14" s="5">
        <v>14</v>
      </c>
      <c r="D14" s="5">
        <v>84</v>
      </c>
      <c r="E14" s="5">
        <v>35</v>
      </c>
      <c r="F14" s="5">
        <v>5</v>
      </c>
      <c r="G14" s="5">
        <v>23</v>
      </c>
      <c r="H14" s="3">
        <f>B14-SUM(C14:G14)</f>
        <v>11</v>
      </c>
      <c r="J14" s="4">
        <v>172</v>
      </c>
      <c r="K14" s="5">
        <v>44</v>
      </c>
      <c r="L14" s="5">
        <v>88</v>
      </c>
      <c r="M14" s="5">
        <v>10</v>
      </c>
      <c r="N14" s="5">
        <v>2</v>
      </c>
      <c r="O14" s="5">
        <v>20</v>
      </c>
      <c r="P14" s="3">
        <f>J14-SUM(K14:O14)</f>
        <v>8</v>
      </c>
    </row>
    <row r="15" spans="1:16" s="20" customFormat="1" x14ac:dyDescent="0.15">
      <c r="A15" s="21" t="s">
        <v>4</v>
      </c>
      <c r="B15" s="18"/>
      <c r="C15" s="18">
        <f>C14/B14</f>
        <v>8.1395348837209308E-2</v>
      </c>
      <c r="D15" s="18">
        <f>D14/B14</f>
        <v>0.48837209302325579</v>
      </c>
      <c r="E15" s="18">
        <f>E14/B14</f>
        <v>0.20348837209302326</v>
      </c>
      <c r="F15" s="18">
        <f>F14/B14</f>
        <v>2.9069767441860465E-2</v>
      </c>
      <c r="G15" s="18">
        <f>G14/B14</f>
        <v>0.13372093023255813</v>
      </c>
      <c r="H15" s="19">
        <f>H14/B14</f>
        <v>6.3953488372093026E-2</v>
      </c>
      <c r="J15" s="21"/>
      <c r="K15" s="18">
        <f>K14/J14</f>
        <v>0.2558139534883721</v>
      </c>
      <c r="L15" s="18">
        <f>L14/J14</f>
        <v>0.51162790697674421</v>
      </c>
      <c r="M15" s="18">
        <f>M14/J14</f>
        <v>5.8139534883720929E-2</v>
      </c>
      <c r="N15" s="18">
        <f>N14/J14</f>
        <v>1.1627906976744186E-2</v>
      </c>
      <c r="O15" s="18">
        <f>O14/J14</f>
        <v>0.11627906976744186</v>
      </c>
      <c r="P15" s="19">
        <f>P14/J14</f>
        <v>4.6511627906976744E-2</v>
      </c>
    </row>
    <row r="16" spans="1:16" x14ac:dyDescent="0.15">
      <c r="A16" s="4" t="s">
        <v>24</v>
      </c>
      <c r="B16" s="5">
        <v>42</v>
      </c>
      <c r="C16" s="5">
        <v>3</v>
      </c>
      <c r="D16" s="5">
        <v>21</v>
      </c>
      <c r="E16" s="5">
        <v>6</v>
      </c>
      <c r="F16" s="5">
        <v>2</v>
      </c>
      <c r="G16" s="5">
        <v>5</v>
      </c>
      <c r="H16" s="3">
        <f>B16-SUM(C16:G16)</f>
        <v>5</v>
      </c>
      <c r="J16" s="4">
        <v>42</v>
      </c>
      <c r="K16" s="5">
        <v>9</v>
      </c>
      <c r="L16" s="5">
        <v>20</v>
      </c>
      <c r="M16" s="5">
        <v>5</v>
      </c>
      <c r="N16" s="36" t="s">
        <v>369</v>
      </c>
      <c r="O16" s="5">
        <v>3</v>
      </c>
      <c r="P16" s="3">
        <f>J16-SUM(K16:O16)</f>
        <v>5</v>
      </c>
    </row>
    <row r="17" spans="1:16" s="20" customFormat="1" x14ac:dyDescent="0.15">
      <c r="A17" s="21" t="s">
        <v>4</v>
      </c>
      <c r="B17" s="18"/>
      <c r="C17" s="18">
        <f>C16/B16</f>
        <v>7.1428571428571425E-2</v>
      </c>
      <c r="D17" s="18">
        <f>D16/B16</f>
        <v>0.5</v>
      </c>
      <c r="E17" s="18">
        <f>E16/B16</f>
        <v>0.14285714285714285</v>
      </c>
      <c r="F17" s="18">
        <f>F16/B16</f>
        <v>4.7619047619047616E-2</v>
      </c>
      <c r="G17" s="18">
        <f>G16/B16</f>
        <v>0.11904761904761904</v>
      </c>
      <c r="H17" s="19">
        <f>H16/B16</f>
        <v>0.11904761904761904</v>
      </c>
      <c r="J17" s="21"/>
      <c r="K17" s="18">
        <f>K16/J16</f>
        <v>0.21428571428571427</v>
      </c>
      <c r="L17" s="18">
        <f>L16/J16</f>
        <v>0.47619047619047616</v>
      </c>
      <c r="M17" s="18">
        <f>M16/J16</f>
        <v>0.11904761904761904</v>
      </c>
      <c r="N17" s="37" t="s">
        <v>369</v>
      </c>
      <c r="O17" s="18">
        <f>O16/J16</f>
        <v>7.1428571428571425E-2</v>
      </c>
      <c r="P17" s="19">
        <f>P16/J16</f>
        <v>0.11904761904761904</v>
      </c>
    </row>
    <row r="18" spans="1:16" x14ac:dyDescent="0.15">
      <c r="A18" s="4" t="s">
        <v>25</v>
      </c>
      <c r="B18" s="5">
        <v>147</v>
      </c>
      <c r="C18" s="5">
        <v>9</v>
      </c>
      <c r="D18" s="5">
        <v>58</v>
      </c>
      <c r="E18" s="5">
        <v>42</v>
      </c>
      <c r="F18" s="5">
        <v>6</v>
      </c>
      <c r="G18" s="5">
        <v>27</v>
      </c>
      <c r="H18" s="3">
        <f>B18-SUM(C18:G18)</f>
        <v>5</v>
      </c>
      <c r="J18" s="4">
        <v>147</v>
      </c>
      <c r="K18" s="5">
        <v>27</v>
      </c>
      <c r="L18" s="5">
        <v>76</v>
      </c>
      <c r="M18" s="5">
        <v>19</v>
      </c>
      <c r="N18" s="5">
        <v>4</v>
      </c>
      <c r="O18" s="5">
        <v>16</v>
      </c>
      <c r="P18" s="3">
        <f>J18-SUM(K18:O18)</f>
        <v>5</v>
      </c>
    </row>
    <row r="19" spans="1:16" s="20" customFormat="1" x14ac:dyDescent="0.15">
      <c r="A19" s="21" t="s">
        <v>4</v>
      </c>
      <c r="B19" s="18"/>
      <c r="C19" s="18">
        <f>C18/B18</f>
        <v>6.1224489795918366E-2</v>
      </c>
      <c r="D19" s="18">
        <f>D18/B18</f>
        <v>0.39455782312925169</v>
      </c>
      <c r="E19" s="18">
        <f>E18/B18</f>
        <v>0.2857142857142857</v>
      </c>
      <c r="F19" s="18">
        <f>F18/B18</f>
        <v>4.0816326530612242E-2</v>
      </c>
      <c r="G19" s="18">
        <f>G18/B18</f>
        <v>0.18367346938775511</v>
      </c>
      <c r="H19" s="19">
        <f>H18/B18</f>
        <v>3.4013605442176874E-2</v>
      </c>
      <c r="J19" s="21"/>
      <c r="K19" s="18">
        <f>K18/J18</f>
        <v>0.18367346938775511</v>
      </c>
      <c r="L19" s="18">
        <f>L18/J18</f>
        <v>0.51700680272108845</v>
      </c>
      <c r="M19" s="18">
        <f>M18/J18</f>
        <v>0.12925170068027211</v>
      </c>
      <c r="N19" s="18">
        <f>N18/J18</f>
        <v>2.7210884353741496E-2</v>
      </c>
      <c r="O19" s="18">
        <f>O18/J18</f>
        <v>0.10884353741496598</v>
      </c>
      <c r="P19" s="19">
        <f>P18/J18</f>
        <v>3.4013605442176874E-2</v>
      </c>
    </row>
    <row r="20" spans="1:16" x14ac:dyDescent="0.15">
      <c r="A20" s="4" t="s">
        <v>26</v>
      </c>
      <c r="B20" s="5">
        <v>103</v>
      </c>
      <c r="C20" s="5">
        <v>13</v>
      </c>
      <c r="D20" s="5">
        <v>46</v>
      </c>
      <c r="E20" s="5">
        <v>15</v>
      </c>
      <c r="F20" s="5">
        <v>2</v>
      </c>
      <c r="G20" s="5">
        <v>23</v>
      </c>
      <c r="H20" s="3">
        <f>B20-SUM(C20:G20)</f>
        <v>4</v>
      </c>
      <c r="J20" s="4">
        <v>103</v>
      </c>
      <c r="K20" s="5">
        <v>36</v>
      </c>
      <c r="L20" s="5">
        <v>41</v>
      </c>
      <c r="M20" s="5">
        <v>7</v>
      </c>
      <c r="N20" s="5">
        <v>2</v>
      </c>
      <c r="O20" s="5">
        <v>15</v>
      </c>
      <c r="P20" s="3">
        <f>J20-SUM(K20:O20)</f>
        <v>2</v>
      </c>
    </row>
    <row r="21" spans="1:16" s="20" customFormat="1" x14ac:dyDescent="0.15">
      <c r="A21" s="21" t="s">
        <v>4</v>
      </c>
      <c r="B21" s="18"/>
      <c r="C21" s="18">
        <f>C20/B20</f>
        <v>0.12621359223300971</v>
      </c>
      <c r="D21" s="18">
        <f>D20/B20</f>
        <v>0.44660194174757284</v>
      </c>
      <c r="E21" s="18">
        <f>E20/B20</f>
        <v>0.14563106796116504</v>
      </c>
      <c r="F21" s="18">
        <f>F20/B20</f>
        <v>1.9417475728155338E-2</v>
      </c>
      <c r="G21" s="18">
        <f>G20/B20</f>
        <v>0.22330097087378642</v>
      </c>
      <c r="H21" s="19">
        <f>H20/B20</f>
        <v>3.8834951456310676E-2</v>
      </c>
      <c r="J21" s="21"/>
      <c r="K21" s="18">
        <f>K20/J20</f>
        <v>0.34951456310679613</v>
      </c>
      <c r="L21" s="18">
        <f>L20/J20</f>
        <v>0.39805825242718446</v>
      </c>
      <c r="M21" s="18">
        <f>M20/J20</f>
        <v>6.7961165048543687E-2</v>
      </c>
      <c r="N21" s="18">
        <f>N20/J20</f>
        <v>1.9417475728155338E-2</v>
      </c>
      <c r="O21" s="18">
        <f>O20/J20</f>
        <v>0.14563106796116504</v>
      </c>
      <c r="P21" s="19">
        <f>P20/J20</f>
        <v>1.9417475728155338E-2</v>
      </c>
    </row>
    <row r="22" spans="1:16" x14ac:dyDescent="0.15">
      <c r="A22" s="4" t="s">
        <v>27</v>
      </c>
      <c r="B22" s="5">
        <v>74</v>
      </c>
      <c r="C22" s="5">
        <v>9</v>
      </c>
      <c r="D22" s="5">
        <v>32</v>
      </c>
      <c r="E22" s="5">
        <v>15</v>
      </c>
      <c r="F22" s="5">
        <v>3</v>
      </c>
      <c r="G22" s="5">
        <v>10</v>
      </c>
      <c r="H22" s="3">
        <f>B22-SUM(C22:G22)</f>
        <v>5</v>
      </c>
      <c r="J22" s="4">
        <v>74</v>
      </c>
      <c r="K22" s="5">
        <v>22</v>
      </c>
      <c r="L22" s="5">
        <v>39</v>
      </c>
      <c r="M22" s="5">
        <v>2</v>
      </c>
      <c r="N22" s="36" t="s">
        <v>369</v>
      </c>
      <c r="O22" s="5">
        <v>9</v>
      </c>
      <c r="P22" s="3">
        <f>J22-SUM(K22:O22)</f>
        <v>2</v>
      </c>
    </row>
    <row r="23" spans="1:16" s="20" customFormat="1" x14ac:dyDescent="0.15">
      <c r="A23" s="21" t="s">
        <v>4</v>
      </c>
      <c r="B23" s="18"/>
      <c r="C23" s="18">
        <f>C22/B22</f>
        <v>0.12162162162162163</v>
      </c>
      <c r="D23" s="18">
        <f>D22/B22</f>
        <v>0.43243243243243246</v>
      </c>
      <c r="E23" s="18">
        <f>E22/B22</f>
        <v>0.20270270270270271</v>
      </c>
      <c r="F23" s="18">
        <f>F22/B22</f>
        <v>4.0540540540540543E-2</v>
      </c>
      <c r="G23" s="18">
        <f>G22/B22</f>
        <v>0.13513513513513514</v>
      </c>
      <c r="H23" s="19">
        <f>H22/B22</f>
        <v>6.7567567567567571E-2</v>
      </c>
      <c r="J23" s="21"/>
      <c r="K23" s="18">
        <f>K22/J22</f>
        <v>0.29729729729729731</v>
      </c>
      <c r="L23" s="18">
        <f>L22/J22</f>
        <v>0.52702702702702697</v>
      </c>
      <c r="M23" s="18">
        <f>M22/J22</f>
        <v>2.7027027027027029E-2</v>
      </c>
      <c r="N23" s="37" t="s">
        <v>369</v>
      </c>
      <c r="O23" s="18">
        <f>O22/J22</f>
        <v>0.12162162162162163</v>
      </c>
      <c r="P23" s="19">
        <f>P22/J22</f>
        <v>2.7027027027027029E-2</v>
      </c>
    </row>
    <row r="24" spans="1:16" x14ac:dyDescent="0.15">
      <c r="A24" s="4" t="s">
        <v>28</v>
      </c>
      <c r="B24" s="5">
        <v>111</v>
      </c>
      <c r="C24" s="5">
        <v>13</v>
      </c>
      <c r="D24" s="5">
        <v>40</v>
      </c>
      <c r="E24" s="5">
        <v>22</v>
      </c>
      <c r="F24" s="5">
        <v>4</v>
      </c>
      <c r="G24" s="5">
        <v>23</v>
      </c>
      <c r="H24" s="3">
        <f>B24-SUM(C24:G24)</f>
        <v>9</v>
      </c>
      <c r="J24" s="4">
        <v>111</v>
      </c>
      <c r="K24" s="5">
        <v>33</v>
      </c>
      <c r="L24" s="5">
        <v>49</v>
      </c>
      <c r="M24" s="5">
        <v>8</v>
      </c>
      <c r="N24" s="5">
        <v>3</v>
      </c>
      <c r="O24" s="5">
        <v>10</v>
      </c>
      <c r="P24" s="3">
        <f>J24-SUM(K24:O24)</f>
        <v>8</v>
      </c>
    </row>
    <row r="25" spans="1:16" s="20" customFormat="1" x14ac:dyDescent="0.15">
      <c r="A25" s="21" t="s">
        <v>4</v>
      </c>
      <c r="B25" s="18"/>
      <c r="C25" s="18">
        <f>C24/B24</f>
        <v>0.11711711711711711</v>
      </c>
      <c r="D25" s="18">
        <f>D24/B24</f>
        <v>0.36036036036036034</v>
      </c>
      <c r="E25" s="18">
        <f>E24/B24</f>
        <v>0.1981981981981982</v>
      </c>
      <c r="F25" s="18">
        <f>F24/B24</f>
        <v>3.6036036036036036E-2</v>
      </c>
      <c r="G25" s="18">
        <f>G24/B24</f>
        <v>0.2072072072072072</v>
      </c>
      <c r="H25" s="19">
        <f>H24/B24</f>
        <v>8.1081081081081086E-2</v>
      </c>
      <c r="J25" s="21"/>
      <c r="K25" s="18">
        <f>K24/J24</f>
        <v>0.29729729729729731</v>
      </c>
      <c r="L25" s="18">
        <f>L24/J24</f>
        <v>0.44144144144144143</v>
      </c>
      <c r="M25" s="18">
        <f>M24/J24</f>
        <v>7.2072072072072071E-2</v>
      </c>
      <c r="N25" s="18">
        <f>N24/J24</f>
        <v>2.7027027027027029E-2</v>
      </c>
      <c r="O25" s="18">
        <f>O24/J24</f>
        <v>9.0090090090090086E-2</v>
      </c>
      <c r="P25" s="19">
        <f>P24/J24</f>
        <v>7.2072072072072071E-2</v>
      </c>
    </row>
    <row r="26" spans="1:16" x14ac:dyDescent="0.15">
      <c r="A26" s="4" t="s">
        <v>29</v>
      </c>
      <c r="B26" s="5">
        <v>55</v>
      </c>
      <c r="C26" s="36" t="s">
        <v>369</v>
      </c>
      <c r="D26" s="5">
        <v>22</v>
      </c>
      <c r="E26" s="5">
        <v>11</v>
      </c>
      <c r="F26" s="5">
        <v>4</v>
      </c>
      <c r="G26" s="5">
        <v>13</v>
      </c>
      <c r="H26" s="3">
        <f>B26-SUM(C26:G26)</f>
        <v>5</v>
      </c>
      <c r="J26" s="4">
        <v>55</v>
      </c>
      <c r="K26" s="5">
        <v>18</v>
      </c>
      <c r="L26" s="5">
        <v>19</v>
      </c>
      <c r="M26" s="5">
        <v>4</v>
      </c>
      <c r="N26" s="5">
        <v>1</v>
      </c>
      <c r="O26" s="5">
        <v>8</v>
      </c>
      <c r="P26" s="3">
        <f>J26-SUM(K26:O26)</f>
        <v>5</v>
      </c>
    </row>
    <row r="27" spans="1:16" s="20" customFormat="1" x14ac:dyDescent="0.15">
      <c r="A27" s="23" t="s">
        <v>4</v>
      </c>
      <c r="B27" s="24"/>
      <c r="C27" s="38" t="s">
        <v>369</v>
      </c>
      <c r="D27" s="24">
        <f>D26/B26</f>
        <v>0.4</v>
      </c>
      <c r="E27" s="24">
        <f>E26/B26</f>
        <v>0.2</v>
      </c>
      <c r="F27" s="24">
        <f>F26/B26</f>
        <v>7.2727272727272724E-2</v>
      </c>
      <c r="G27" s="24">
        <f>G26/B26</f>
        <v>0.23636363636363636</v>
      </c>
      <c r="H27" s="25">
        <f>H26/B26</f>
        <v>9.0909090909090912E-2</v>
      </c>
      <c r="J27" s="23"/>
      <c r="K27" s="24">
        <f>K26/J26</f>
        <v>0.32727272727272727</v>
      </c>
      <c r="L27" s="24">
        <f>L26/J26</f>
        <v>0.34545454545454546</v>
      </c>
      <c r="M27" s="24">
        <f>M26/J26</f>
        <v>7.2727272727272724E-2</v>
      </c>
      <c r="N27" s="24">
        <f>N26/J26</f>
        <v>1.8181818181818181E-2</v>
      </c>
      <c r="O27" s="24">
        <f>O26/J26</f>
        <v>0.14545454545454545</v>
      </c>
      <c r="P27" s="25">
        <f>P26/J26</f>
        <v>9.0909090909090912E-2</v>
      </c>
    </row>
    <row r="28" spans="1:16" x14ac:dyDescent="0.15">
      <c r="A28" s="1" t="s">
        <v>212</v>
      </c>
    </row>
    <row r="29" spans="1:16" x14ac:dyDescent="0.15">
      <c r="A29" s="9" t="s">
        <v>30</v>
      </c>
      <c r="B29" s="10">
        <v>411</v>
      </c>
      <c r="C29" s="10">
        <v>37</v>
      </c>
      <c r="D29" s="10">
        <v>179</v>
      </c>
      <c r="E29" s="10">
        <v>78</v>
      </c>
      <c r="F29" s="10">
        <v>16</v>
      </c>
      <c r="G29" s="10">
        <v>82</v>
      </c>
      <c r="H29" s="11">
        <f>B29-SUM(C29:G29)</f>
        <v>19</v>
      </c>
      <c r="J29" s="9">
        <v>411</v>
      </c>
      <c r="K29" s="10">
        <v>104</v>
      </c>
      <c r="L29" s="10">
        <v>196</v>
      </c>
      <c r="M29" s="10">
        <v>37</v>
      </c>
      <c r="N29" s="10">
        <v>9</v>
      </c>
      <c r="O29" s="10">
        <v>48</v>
      </c>
      <c r="P29" s="11">
        <f>J29-SUM(K29:O29)</f>
        <v>17</v>
      </c>
    </row>
    <row r="30" spans="1:16" s="20" customFormat="1" x14ac:dyDescent="0.15">
      <c r="A30" s="21" t="s">
        <v>31</v>
      </c>
      <c r="B30" s="18"/>
      <c r="C30" s="30">
        <f>C29/B29</f>
        <v>9.002433090024331E-2</v>
      </c>
      <c r="D30" s="30">
        <f>D29/B29</f>
        <v>0.43552311435523117</v>
      </c>
      <c r="E30" s="30">
        <f>E29/B29</f>
        <v>0.18978102189781021</v>
      </c>
      <c r="F30" s="30">
        <f>F29/B29</f>
        <v>3.8929440389294405E-2</v>
      </c>
      <c r="G30" s="30">
        <f>G29/B29</f>
        <v>0.19951338199513383</v>
      </c>
      <c r="H30" s="27">
        <f>H29/B29</f>
        <v>4.6228710462287104E-2</v>
      </c>
      <c r="J30" s="21"/>
      <c r="K30" s="30">
        <f>K29/J29</f>
        <v>0.25304136253041365</v>
      </c>
      <c r="L30" s="30">
        <f>L29/J29</f>
        <v>0.47688564476885642</v>
      </c>
      <c r="M30" s="30">
        <f>M29/J29</f>
        <v>9.002433090024331E-2</v>
      </c>
      <c r="N30" s="30">
        <f>N29/J29</f>
        <v>2.1897810218978103E-2</v>
      </c>
      <c r="O30" s="30">
        <f>O29/J29</f>
        <v>0.11678832116788321</v>
      </c>
      <c r="P30" s="27">
        <f>P29/J29</f>
        <v>4.1362530413625302E-2</v>
      </c>
    </row>
    <row r="31" spans="1:16" x14ac:dyDescent="0.15">
      <c r="A31" s="4" t="s">
        <v>32</v>
      </c>
      <c r="B31" s="5">
        <v>196</v>
      </c>
      <c r="C31" s="5">
        <v>23</v>
      </c>
      <c r="D31" s="5">
        <v>87</v>
      </c>
      <c r="E31" s="5">
        <v>41</v>
      </c>
      <c r="F31" s="5">
        <v>8</v>
      </c>
      <c r="G31" s="5">
        <v>28</v>
      </c>
      <c r="H31" s="3">
        <f>B31-SUM(C31:G31)</f>
        <v>9</v>
      </c>
      <c r="J31" s="4">
        <v>196</v>
      </c>
      <c r="K31" s="5">
        <v>47</v>
      </c>
      <c r="L31" s="5">
        <v>102</v>
      </c>
      <c r="M31" s="5">
        <v>15</v>
      </c>
      <c r="N31" s="5">
        <v>3</v>
      </c>
      <c r="O31" s="5">
        <v>19</v>
      </c>
      <c r="P31" s="3">
        <f>J31-SUM(K31:O31)</f>
        <v>10</v>
      </c>
    </row>
    <row r="32" spans="1:16" s="20" customFormat="1" x14ac:dyDescent="0.15">
      <c r="A32" s="21" t="s">
        <v>33</v>
      </c>
      <c r="B32" s="18"/>
      <c r="C32" s="18">
        <f>C31/B31</f>
        <v>0.11734693877551021</v>
      </c>
      <c r="D32" s="18">
        <f>D31/B31</f>
        <v>0.44387755102040816</v>
      </c>
      <c r="E32" s="18">
        <f>E31/B31</f>
        <v>0.20918367346938777</v>
      </c>
      <c r="F32" s="18">
        <f>F31/B31</f>
        <v>4.0816326530612242E-2</v>
      </c>
      <c r="G32" s="18">
        <f>G31/B31</f>
        <v>0.14285714285714285</v>
      </c>
      <c r="H32" s="19">
        <f>H31/B31</f>
        <v>4.5918367346938778E-2</v>
      </c>
      <c r="J32" s="21"/>
      <c r="K32" s="18">
        <f>K31/J31</f>
        <v>0.23979591836734693</v>
      </c>
      <c r="L32" s="18">
        <f>L31/J31</f>
        <v>0.52040816326530615</v>
      </c>
      <c r="M32" s="18">
        <f>M31/J31</f>
        <v>7.6530612244897961E-2</v>
      </c>
      <c r="N32" s="18">
        <f>N31/J31</f>
        <v>1.5306122448979591E-2</v>
      </c>
      <c r="O32" s="18">
        <f>O31/J31</f>
        <v>9.6938775510204078E-2</v>
      </c>
      <c r="P32" s="19">
        <f>P31/J31</f>
        <v>5.1020408163265307E-2</v>
      </c>
    </row>
    <row r="33" spans="1:16" x14ac:dyDescent="0.15">
      <c r="A33" s="4" t="s">
        <v>34</v>
      </c>
      <c r="B33" s="5">
        <v>556</v>
      </c>
      <c r="C33" s="5">
        <v>39</v>
      </c>
      <c r="D33" s="5">
        <v>218</v>
      </c>
      <c r="E33" s="5">
        <v>127</v>
      </c>
      <c r="F33" s="5">
        <v>22</v>
      </c>
      <c r="G33" s="5">
        <v>111</v>
      </c>
      <c r="H33" s="3">
        <f>B33-SUM(C33:G33)</f>
        <v>39</v>
      </c>
      <c r="J33" s="4">
        <v>556</v>
      </c>
      <c r="K33" s="5">
        <v>136</v>
      </c>
      <c r="L33" s="5">
        <v>262</v>
      </c>
      <c r="M33" s="5">
        <v>45</v>
      </c>
      <c r="N33" s="5">
        <v>12</v>
      </c>
      <c r="O33" s="5">
        <v>71</v>
      </c>
      <c r="P33" s="3">
        <f>J33-SUM(K33:O33)</f>
        <v>30</v>
      </c>
    </row>
    <row r="34" spans="1:16" s="20" customFormat="1" x14ac:dyDescent="0.15">
      <c r="A34" s="23" t="s">
        <v>35</v>
      </c>
      <c r="B34" s="24"/>
      <c r="C34" s="24">
        <f>C33/B33</f>
        <v>7.0143884892086325E-2</v>
      </c>
      <c r="D34" s="24">
        <f>D33/B33</f>
        <v>0.3920863309352518</v>
      </c>
      <c r="E34" s="24">
        <f>E33/B33</f>
        <v>0.22841726618705036</v>
      </c>
      <c r="F34" s="24">
        <f>F33/B33</f>
        <v>3.9568345323741004E-2</v>
      </c>
      <c r="G34" s="24">
        <f>G33/B33</f>
        <v>0.19964028776978418</v>
      </c>
      <c r="H34" s="25">
        <f>H33/B33</f>
        <v>7.0143884892086325E-2</v>
      </c>
      <c r="J34" s="23"/>
      <c r="K34" s="24">
        <f>K33/J33</f>
        <v>0.2446043165467626</v>
      </c>
      <c r="L34" s="24">
        <f>L33/J33</f>
        <v>0.47122302158273383</v>
      </c>
      <c r="M34" s="24">
        <f>M33/J33</f>
        <v>8.0935251798561147E-2</v>
      </c>
      <c r="N34" s="24">
        <f>N33/J33</f>
        <v>2.1582733812949641E-2</v>
      </c>
      <c r="O34" s="24">
        <f>O33/J33</f>
        <v>0.12769784172661872</v>
      </c>
      <c r="P34" s="25">
        <f>P33/J33</f>
        <v>5.3956834532374098E-2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34"/>
  <sheetViews>
    <sheetView view="pageBreakPreview" topLeftCell="A21"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159</v>
      </c>
      <c r="J2" s="1" t="s">
        <v>160</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105</v>
      </c>
      <c r="D6" s="5">
        <v>468</v>
      </c>
      <c r="E6" s="5">
        <v>217</v>
      </c>
      <c r="F6" s="5">
        <v>49</v>
      </c>
      <c r="G6" s="5">
        <v>272</v>
      </c>
      <c r="H6" s="3">
        <f>B6-SUM(C6:G6)</f>
        <v>59</v>
      </c>
      <c r="J6" s="4">
        <v>1170</v>
      </c>
      <c r="K6" s="5">
        <v>281</v>
      </c>
      <c r="L6" s="5">
        <v>142</v>
      </c>
      <c r="M6" s="5">
        <v>385</v>
      </c>
      <c r="N6" s="5">
        <v>196</v>
      </c>
      <c r="O6" s="5">
        <v>132</v>
      </c>
      <c r="P6" s="3">
        <f>J6-SUM(K6:O6)</f>
        <v>34</v>
      </c>
    </row>
    <row r="7" spans="1:16" s="20" customFormat="1" x14ac:dyDescent="0.15">
      <c r="A7" s="21" t="s">
        <v>4</v>
      </c>
      <c r="B7" s="18"/>
      <c r="C7" s="18">
        <f>C6/B6</f>
        <v>8.9743589743589744E-2</v>
      </c>
      <c r="D7" s="18">
        <f>D6/B6</f>
        <v>0.4</v>
      </c>
      <c r="E7" s="18">
        <f>E6/B6</f>
        <v>0.18547008547008548</v>
      </c>
      <c r="F7" s="18">
        <f>F6/B6</f>
        <v>4.1880341880341877E-2</v>
      </c>
      <c r="G7" s="18">
        <f>G6/B6</f>
        <v>0.23247863247863249</v>
      </c>
      <c r="H7" s="19">
        <f>H6/B6</f>
        <v>5.0427350427350429E-2</v>
      </c>
      <c r="J7" s="21"/>
      <c r="K7" s="18">
        <f>K6/J6</f>
        <v>0.24017094017094018</v>
      </c>
      <c r="L7" s="18">
        <f>L6/J6</f>
        <v>0.12136752136752137</v>
      </c>
      <c r="M7" s="18">
        <f>M6/J6</f>
        <v>0.32905982905982906</v>
      </c>
      <c r="N7" s="18">
        <f>N6/J6</f>
        <v>0.16752136752136751</v>
      </c>
      <c r="O7" s="18">
        <f>O6/J6</f>
        <v>0.11282051282051282</v>
      </c>
      <c r="P7" s="19">
        <f>P6/J6</f>
        <v>2.9059829059829061E-2</v>
      </c>
    </row>
    <row r="8" spans="1:16" x14ac:dyDescent="0.15">
      <c r="A8" s="4" t="s">
        <v>20</v>
      </c>
      <c r="B8" s="5">
        <v>200</v>
      </c>
      <c r="C8" s="5">
        <v>20</v>
      </c>
      <c r="D8" s="5">
        <v>76</v>
      </c>
      <c r="E8" s="5">
        <v>35</v>
      </c>
      <c r="F8" s="5">
        <v>15</v>
      </c>
      <c r="G8" s="5">
        <v>47</v>
      </c>
      <c r="H8" s="3">
        <f>B8-SUM(C8:G8)</f>
        <v>7</v>
      </c>
      <c r="J8" s="4">
        <v>200</v>
      </c>
      <c r="K8" s="5">
        <v>7</v>
      </c>
      <c r="L8" s="5">
        <v>58</v>
      </c>
      <c r="M8" s="5">
        <v>39</v>
      </c>
      <c r="N8" s="5">
        <v>9</v>
      </c>
      <c r="O8" s="5">
        <v>78</v>
      </c>
      <c r="P8" s="3">
        <f>J8-SUM(K8:O8)</f>
        <v>9</v>
      </c>
    </row>
    <row r="9" spans="1:16" s="20" customFormat="1" x14ac:dyDescent="0.15">
      <c r="A9" s="21" t="s">
        <v>4</v>
      </c>
      <c r="B9" s="18"/>
      <c r="C9" s="18">
        <f>C8/B8</f>
        <v>0.1</v>
      </c>
      <c r="D9" s="18">
        <f>D8/B8</f>
        <v>0.38</v>
      </c>
      <c r="E9" s="18">
        <f>E8/B8</f>
        <v>0.17499999999999999</v>
      </c>
      <c r="F9" s="18">
        <f>F8/B8</f>
        <v>7.4999999999999997E-2</v>
      </c>
      <c r="G9" s="18">
        <f>G8/B8</f>
        <v>0.23499999999999999</v>
      </c>
      <c r="H9" s="19">
        <f>H8/B8</f>
        <v>3.5000000000000003E-2</v>
      </c>
      <c r="J9" s="21"/>
      <c r="K9" s="18">
        <f>K8/J8</f>
        <v>3.5000000000000003E-2</v>
      </c>
      <c r="L9" s="18">
        <f>L8/J8</f>
        <v>0.28999999999999998</v>
      </c>
      <c r="M9" s="18">
        <f>M8/J8</f>
        <v>0.19500000000000001</v>
      </c>
      <c r="N9" s="18">
        <f>N8/J8</f>
        <v>4.4999999999999998E-2</v>
      </c>
      <c r="O9" s="18">
        <f>O8/J8</f>
        <v>0.39</v>
      </c>
      <c r="P9" s="19">
        <f>P8/J8</f>
        <v>4.4999999999999998E-2</v>
      </c>
    </row>
    <row r="10" spans="1:16" x14ac:dyDescent="0.15">
      <c r="A10" s="4" t="s">
        <v>21</v>
      </c>
      <c r="B10" s="5">
        <v>208</v>
      </c>
      <c r="C10" s="5">
        <v>15</v>
      </c>
      <c r="D10" s="5">
        <v>91</v>
      </c>
      <c r="E10" s="5">
        <v>34</v>
      </c>
      <c r="F10" s="5">
        <v>7</v>
      </c>
      <c r="G10" s="5">
        <v>52</v>
      </c>
      <c r="H10" s="3">
        <f>B10-SUM(C10:G10)</f>
        <v>9</v>
      </c>
      <c r="J10" s="4">
        <v>208</v>
      </c>
      <c r="K10" s="5">
        <v>15</v>
      </c>
      <c r="L10" s="5">
        <v>63</v>
      </c>
      <c r="M10" s="5">
        <v>28</v>
      </c>
      <c r="N10" s="5">
        <v>11</v>
      </c>
      <c r="O10" s="5">
        <v>80</v>
      </c>
      <c r="P10" s="3">
        <f>J10-SUM(K10:O10)</f>
        <v>11</v>
      </c>
    </row>
    <row r="11" spans="1:16" s="20" customFormat="1" x14ac:dyDescent="0.15">
      <c r="A11" s="21" t="s">
        <v>4</v>
      </c>
      <c r="B11" s="18"/>
      <c r="C11" s="18">
        <f>C10/B10</f>
        <v>7.2115384615384609E-2</v>
      </c>
      <c r="D11" s="18">
        <f>D10/B10</f>
        <v>0.4375</v>
      </c>
      <c r="E11" s="18">
        <f>E10/B10</f>
        <v>0.16346153846153846</v>
      </c>
      <c r="F11" s="18">
        <f>F10/B10</f>
        <v>3.3653846153846152E-2</v>
      </c>
      <c r="G11" s="18">
        <f>G10/B10</f>
        <v>0.25</v>
      </c>
      <c r="H11" s="19">
        <f>H10/B10</f>
        <v>4.3269230769230768E-2</v>
      </c>
      <c r="J11" s="21"/>
      <c r="K11" s="18">
        <f>K10/J10</f>
        <v>7.2115384615384609E-2</v>
      </c>
      <c r="L11" s="18">
        <f>L10/J10</f>
        <v>0.30288461538461536</v>
      </c>
      <c r="M11" s="18">
        <f>M10/J10</f>
        <v>0.13461538461538461</v>
      </c>
      <c r="N11" s="18">
        <f>N10/J10</f>
        <v>5.2884615384615384E-2</v>
      </c>
      <c r="O11" s="18">
        <f>O10/J10</f>
        <v>0.38461538461538464</v>
      </c>
      <c r="P11" s="19">
        <f>P10/J10</f>
        <v>5.2884615384615384E-2</v>
      </c>
    </row>
    <row r="12" spans="1:16" x14ac:dyDescent="0.15">
      <c r="A12" s="4" t="s">
        <v>22</v>
      </c>
      <c r="B12" s="5">
        <v>44</v>
      </c>
      <c r="C12" s="5">
        <v>5</v>
      </c>
      <c r="D12" s="5">
        <v>17</v>
      </c>
      <c r="E12" s="5">
        <v>7</v>
      </c>
      <c r="F12" s="5">
        <v>2</v>
      </c>
      <c r="G12" s="5">
        <v>12</v>
      </c>
      <c r="H12" s="3">
        <f>B12-SUM(C12:G12)</f>
        <v>1</v>
      </c>
      <c r="J12" s="4">
        <v>44</v>
      </c>
      <c r="K12" s="5">
        <v>6</v>
      </c>
      <c r="L12" s="5">
        <v>20</v>
      </c>
      <c r="M12" s="5">
        <v>5</v>
      </c>
      <c r="N12" s="5">
        <v>2</v>
      </c>
      <c r="O12" s="5">
        <v>10</v>
      </c>
      <c r="P12" s="3">
        <f>J12-SUM(K12:O12)</f>
        <v>1</v>
      </c>
    </row>
    <row r="13" spans="1:16" s="20" customFormat="1" x14ac:dyDescent="0.15">
      <c r="A13" s="21" t="s">
        <v>4</v>
      </c>
      <c r="B13" s="18"/>
      <c r="C13" s="18">
        <f>C12/B12</f>
        <v>0.11363636363636363</v>
      </c>
      <c r="D13" s="18">
        <f>D12/B12</f>
        <v>0.38636363636363635</v>
      </c>
      <c r="E13" s="18">
        <f>E12/B12</f>
        <v>0.15909090909090909</v>
      </c>
      <c r="F13" s="18">
        <f>F12/B12</f>
        <v>4.5454545454545456E-2</v>
      </c>
      <c r="G13" s="18">
        <f>G12/B12</f>
        <v>0.27272727272727271</v>
      </c>
      <c r="H13" s="19">
        <f>H12/B12</f>
        <v>2.2727272727272728E-2</v>
      </c>
      <c r="J13" s="21"/>
      <c r="K13" s="18">
        <f>K12/J12</f>
        <v>0.13636363636363635</v>
      </c>
      <c r="L13" s="18">
        <f>L12/J12</f>
        <v>0.45454545454545453</v>
      </c>
      <c r="M13" s="18">
        <f>M12/J12</f>
        <v>0.11363636363636363</v>
      </c>
      <c r="N13" s="18">
        <f>N12/J12</f>
        <v>4.5454545454545456E-2</v>
      </c>
      <c r="O13" s="18">
        <f>O12/J12</f>
        <v>0.22727272727272727</v>
      </c>
      <c r="P13" s="19">
        <f>P12/J12</f>
        <v>2.2727272727272728E-2</v>
      </c>
    </row>
    <row r="14" spans="1:16" x14ac:dyDescent="0.15">
      <c r="A14" s="4" t="s">
        <v>23</v>
      </c>
      <c r="B14" s="5">
        <v>172</v>
      </c>
      <c r="C14" s="5">
        <v>15</v>
      </c>
      <c r="D14" s="5">
        <v>77</v>
      </c>
      <c r="E14" s="5">
        <v>28</v>
      </c>
      <c r="F14" s="5">
        <v>4</v>
      </c>
      <c r="G14" s="5">
        <v>39</v>
      </c>
      <c r="H14" s="3">
        <f>B14-SUM(C14:G14)</f>
        <v>9</v>
      </c>
      <c r="J14" s="4">
        <v>172</v>
      </c>
      <c r="K14" s="5">
        <v>16</v>
      </c>
      <c r="L14" s="5">
        <v>68</v>
      </c>
      <c r="M14" s="5">
        <v>23</v>
      </c>
      <c r="N14" s="5">
        <v>5</v>
      </c>
      <c r="O14" s="5">
        <v>51</v>
      </c>
      <c r="P14" s="3">
        <f>J14-SUM(K14:O14)</f>
        <v>9</v>
      </c>
    </row>
    <row r="15" spans="1:16" s="20" customFormat="1" x14ac:dyDescent="0.15">
      <c r="A15" s="21" t="s">
        <v>4</v>
      </c>
      <c r="B15" s="18"/>
      <c r="C15" s="18">
        <f>C14/B14</f>
        <v>8.7209302325581398E-2</v>
      </c>
      <c r="D15" s="18">
        <f>D14/B14</f>
        <v>0.44767441860465118</v>
      </c>
      <c r="E15" s="18">
        <f>E14/B14</f>
        <v>0.16279069767441862</v>
      </c>
      <c r="F15" s="18">
        <f>F14/B14</f>
        <v>2.3255813953488372E-2</v>
      </c>
      <c r="G15" s="18">
        <f>G14/B14</f>
        <v>0.22674418604651161</v>
      </c>
      <c r="H15" s="19">
        <f>H14/B14</f>
        <v>5.232558139534884E-2</v>
      </c>
      <c r="J15" s="21"/>
      <c r="K15" s="18">
        <f>K14/J14</f>
        <v>9.3023255813953487E-2</v>
      </c>
      <c r="L15" s="18">
        <f>L14/J14</f>
        <v>0.39534883720930231</v>
      </c>
      <c r="M15" s="18">
        <f>M14/J14</f>
        <v>0.13372093023255813</v>
      </c>
      <c r="N15" s="18">
        <f>N14/J14</f>
        <v>2.9069767441860465E-2</v>
      </c>
      <c r="O15" s="18">
        <f>O14/J14</f>
        <v>0.29651162790697677</v>
      </c>
      <c r="P15" s="19">
        <f>P14/J14</f>
        <v>5.232558139534884E-2</v>
      </c>
    </row>
    <row r="16" spans="1:16" x14ac:dyDescent="0.15">
      <c r="A16" s="4" t="s">
        <v>24</v>
      </c>
      <c r="B16" s="5">
        <v>42</v>
      </c>
      <c r="C16" s="5">
        <v>6</v>
      </c>
      <c r="D16" s="5">
        <v>16</v>
      </c>
      <c r="E16" s="5">
        <v>9</v>
      </c>
      <c r="F16" s="36" t="s">
        <v>369</v>
      </c>
      <c r="G16" s="5">
        <v>5</v>
      </c>
      <c r="H16" s="3">
        <f>B16-SUM(C16:G16)</f>
        <v>6</v>
      </c>
      <c r="J16" s="4">
        <v>42</v>
      </c>
      <c r="K16" s="5">
        <v>5</v>
      </c>
      <c r="L16" s="5">
        <v>16</v>
      </c>
      <c r="M16" s="5">
        <v>8</v>
      </c>
      <c r="N16" s="5">
        <v>1</v>
      </c>
      <c r="O16" s="5">
        <v>7</v>
      </c>
      <c r="P16" s="3">
        <f>J16-SUM(K16:O16)</f>
        <v>5</v>
      </c>
    </row>
    <row r="17" spans="1:16" s="20" customFormat="1" x14ac:dyDescent="0.15">
      <c r="A17" s="21" t="s">
        <v>4</v>
      </c>
      <c r="B17" s="18"/>
      <c r="C17" s="18">
        <f>C16/B16</f>
        <v>0.14285714285714285</v>
      </c>
      <c r="D17" s="18">
        <f>D16/B16</f>
        <v>0.38095238095238093</v>
      </c>
      <c r="E17" s="18">
        <f>E16/B16</f>
        <v>0.21428571428571427</v>
      </c>
      <c r="F17" s="37" t="s">
        <v>369</v>
      </c>
      <c r="G17" s="18">
        <f>G16/B16</f>
        <v>0.11904761904761904</v>
      </c>
      <c r="H17" s="19">
        <f>H16/B16</f>
        <v>0.14285714285714285</v>
      </c>
      <c r="J17" s="21"/>
      <c r="K17" s="18">
        <f>K16/J16</f>
        <v>0.11904761904761904</v>
      </c>
      <c r="L17" s="18">
        <f>L16/J16</f>
        <v>0.38095238095238093</v>
      </c>
      <c r="M17" s="18">
        <f>M16/J16</f>
        <v>0.19047619047619047</v>
      </c>
      <c r="N17" s="18">
        <f>N16/J16</f>
        <v>2.3809523809523808E-2</v>
      </c>
      <c r="O17" s="18">
        <f>O16/J16</f>
        <v>0.16666666666666666</v>
      </c>
      <c r="P17" s="19">
        <f>P16/J16</f>
        <v>0.11904761904761904</v>
      </c>
    </row>
    <row r="18" spans="1:16" x14ac:dyDescent="0.15">
      <c r="A18" s="4" t="s">
        <v>25</v>
      </c>
      <c r="B18" s="5">
        <v>147</v>
      </c>
      <c r="C18" s="5">
        <v>11</v>
      </c>
      <c r="D18" s="5">
        <v>58</v>
      </c>
      <c r="E18" s="5">
        <v>37</v>
      </c>
      <c r="F18" s="5">
        <v>4</v>
      </c>
      <c r="G18" s="5">
        <v>32</v>
      </c>
      <c r="H18" s="3">
        <f>B18-SUM(C18:G18)</f>
        <v>5</v>
      </c>
      <c r="J18" s="4">
        <v>147</v>
      </c>
      <c r="K18" s="5">
        <v>4</v>
      </c>
      <c r="L18" s="5">
        <v>49</v>
      </c>
      <c r="M18" s="5">
        <v>41</v>
      </c>
      <c r="N18" s="5">
        <v>5</v>
      </c>
      <c r="O18" s="5">
        <v>44</v>
      </c>
      <c r="P18" s="3">
        <f>J18-SUM(K18:O18)</f>
        <v>4</v>
      </c>
    </row>
    <row r="19" spans="1:16" s="20" customFormat="1" x14ac:dyDescent="0.15">
      <c r="A19" s="21" t="s">
        <v>4</v>
      </c>
      <c r="B19" s="18"/>
      <c r="C19" s="18">
        <f>C18/B18</f>
        <v>7.4829931972789115E-2</v>
      </c>
      <c r="D19" s="18">
        <f>D18/B18</f>
        <v>0.39455782312925169</v>
      </c>
      <c r="E19" s="18">
        <f>E18/B18</f>
        <v>0.25170068027210885</v>
      </c>
      <c r="F19" s="18">
        <f>F18/B18</f>
        <v>2.7210884353741496E-2</v>
      </c>
      <c r="G19" s="18">
        <f>G18/B18</f>
        <v>0.21768707482993196</v>
      </c>
      <c r="H19" s="19">
        <f>H18/B18</f>
        <v>3.4013605442176874E-2</v>
      </c>
      <c r="J19" s="21"/>
      <c r="K19" s="18">
        <f>K18/J18</f>
        <v>2.7210884353741496E-2</v>
      </c>
      <c r="L19" s="18">
        <f>L18/J18</f>
        <v>0.33333333333333331</v>
      </c>
      <c r="M19" s="18">
        <f>M18/J18</f>
        <v>0.27891156462585032</v>
      </c>
      <c r="N19" s="18">
        <f>N18/J18</f>
        <v>3.4013605442176874E-2</v>
      </c>
      <c r="O19" s="18">
        <f>O18/J18</f>
        <v>0.29931972789115646</v>
      </c>
      <c r="P19" s="19">
        <f>P18/J18</f>
        <v>2.7210884353741496E-2</v>
      </c>
    </row>
    <row r="20" spans="1:16" x14ac:dyDescent="0.15">
      <c r="A20" s="4" t="s">
        <v>26</v>
      </c>
      <c r="B20" s="5">
        <v>103</v>
      </c>
      <c r="C20" s="5">
        <v>10</v>
      </c>
      <c r="D20" s="5">
        <v>45</v>
      </c>
      <c r="E20" s="5">
        <v>17</v>
      </c>
      <c r="F20" s="5">
        <v>6</v>
      </c>
      <c r="G20" s="5">
        <v>22</v>
      </c>
      <c r="H20" s="3">
        <f>B20-SUM(C20:G20)</f>
        <v>3</v>
      </c>
      <c r="J20" s="4">
        <v>103</v>
      </c>
      <c r="K20" s="5">
        <v>9</v>
      </c>
      <c r="L20" s="5">
        <v>27</v>
      </c>
      <c r="M20" s="5">
        <v>16</v>
      </c>
      <c r="N20" s="5">
        <v>2</v>
      </c>
      <c r="O20" s="5">
        <v>46</v>
      </c>
      <c r="P20" s="3">
        <f>J20-SUM(K20:O20)</f>
        <v>3</v>
      </c>
    </row>
    <row r="21" spans="1:16" s="20" customFormat="1" x14ac:dyDescent="0.15">
      <c r="A21" s="21" t="s">
        <v>4</v>
      </c>
      <c r="B21" s="18"/>
      <c r="C21" s="18">
        <f>C20/B20</f>
        <v>9.7087378640776698E-2</v>
      </c>
      <c r="D21" s="18">
        <f>D20/B20</f>
        <v>0.43689320388349512</v>
      </c>
      <c r="E21" s="18">
        <f>E20/B20</f>
        <v>0.1650485436893204</v>
      </c>
      <c r="F21" s="18">
        <f>F20/B20</f>
        <v>5.8252427184466021E-2</v>
      </c>
      <c r="G21" s="18">
        <f>G20/B20</f>
        <v>0.21359223300970873</v>
      </c>
      <c r="H21" s="19">
        <f>H20/B20</f>
        <v>2.9126213592233011E-2</v>
      </c>
      <c r="J21" s="21"/>
      <c r="K21" s="18">
        <f>K20/J20</f>
        <v>8.7378640776699032E-2</v>
      </c>
      <c r="L21" s="18">
        <f>L20/J20</f>
        <v>0.26213592233009708</v>
      </c>
      <c r="M21" s="18">
        <f>M20/J20</f>
        <v>0.1553398058252427</v>
      </c>
      <c r="N21" s="18">
        <f>N20/J20</f>
        <v>1.9417475728155338E-2</v>
      </c>
      <c r="O21" s="18">
        <f>O20/J20</f>
        <v>0.44660194174757284</v>
      </c>
      <c r="P21" s="19">
        <f>P20/J20</f>
        <v>2.9126213592233011E-2</v>
      </c>
    </row>
    <row r="22" spans="1:16" x14ac:dyDescent="0.15">
      <c r="A22" s="4" t="s">
        <v>27</v>
      </c>
      <c r="B22" s="5">
        <v>74</v>
      </c>
      <c r="C22" s="5">
        <v>5</v>
      </c>
      <c r="D22" s="5">
        <v>25</v>
      </c>
      <c r="E22" s="5">
        <v>15</v>
      </c>
      <c r="F22" s="5">
        <v>4</v>
      </c>
      <c r="G22" s="5">
        <v>22</v>
      </c>
      <c r="H22" s="3">
        <f>B22-SUM(C22:G22)</f>
        <v>3</v>
      </c>
      <c r="J22" s="4">
        <v>74</v>
      </c>
      <c r="K22" s="5">
        <v>2</v>
      </c>
      <c r="L22" s="5">
        <v>23</v>
      </c>
      <c r="M22" s="5">
        <v>13</v>
      </c>
      <c r="N22" s="5">
        <v>1</v>
      </c>
      <c r="O22" s="5">
        <v>31</v>
      </c>
      <c r="P22" s="3">
        <f>J22-SUM(K22:O22)</f>
        <v>4</v>
      </c>
    </row>
    <row r="23" spans="1:16" s="20" customFormat="1" x14ac:dyDescent="0.15">
      <c r="A23" s="21" t="s">
        <v>4</v>
      </c>
      <c r="B23" s="18"/>
      <c r="C23" s="18">
        <f>C22/B22</f>
        <v>6.7567567567567571E-2</v>
      </c>
      <c r="D23" s="18">
        <f>D22/B22</f>
        <v>0.33783783783783783</v>
      </c>
      <c r="E23" s="18">
        <f>E22/B22</f>
        <v>0.20270270270270271</v>
      </c>
      <c r="F23" s="18">
        <f>F22/B22</f>
        <v>5.4054054054054057E-2</v>
      </c>
      <c r="G23" s="18">
        <f>G22/B22</f>
        <v>0.29729729729729731</v>
      </c>
      <c r="H23" s="19">
        <f>H22/B22</f>
        <v>4.0540540540540543E-2</v>
      </c>
      <c r="J23" s="21"/>
      <c r="K23" s="18">
        <f>K22/J22</f>
        <v>2.7027027027027029E-2</v>
      </c>
      <c r="L23" s="18">
        <f>L22/J22</f>
        <v>0.3108108108108108</v>
      </c>
      <c r="M23" s="18">
        <f>M22/J22</f>
        <v>0.17567567567567569</v>
      </c>
      <c r="N23" s="18">
        <f>N22/J22</f>
        <v>1.3513513513513514E-2</v>
      </c>
      <c r="O23" s="18">
        <f>O22/J22</f>
        <v>0.41891891891891891</v>
      </c>
      <c r="P23" s="19">
        <f>P22/J22</f>
        <v>5.4054054054054057E-2</v>
      </c>
    </row>
    <row r="24" spans="1:16" x14ac:dyDescent="0.15">
      <c r="A24" s="4" t="s">
        <v>28</v>
      </c>
      <c r="B24" s="5">
        <v>111</v>
      </c>
      <c r="C24" s="5">
        <v>13</v>
      </c>
      <c r="D24" s="5">
        <v>41</v>
      </c>
      <c r="E24" s="5">
        <v>24</v>
      </c>
      <c r="F24" s="5">
        <v>3</v>
      </c>
      <c r="G24" s="5">
        <v>22</v>
      </c>
      <c r="H24" s="3">
        <f>B24-SUM(C24:G24)</f>
        <v>8</v>
      </c>
      <c r="J24" s="4">
        <v>111</v>
      </c>
      <c r="K24" s="5">
        <v>8</v>
      </c>
      <c r="L24" s="5">
        <v>30</v>
      </c>
      <c r="M24" s="5">
        <v>24</v>
      </c>
      <c r="N24" s="5">
        <v>4</v>
      </c>
      <c r="O24" s="5">
        <v>37</v>
      </c>
      <c r="P24" s="3">
        <f>J24-SUM(K24:O24)</f>
        <v>8</v>
      </c>
    </row>
    <row r="25" spans="1:16" s="20" customFormat="1" x14ac:dyDescent="0.15">
      <c r="A25" s="21" t="s">
        <v>4</v>
      </c>
      <c r="B25" s="18"/>
      <c r="C25" s="18">
        <f>C24/B24</f>
        <v>0.11711711711711711</v>
      </c>
      <c r="D25" s="18">
        <f>D24/B24</f>
        <v>0.36936936936936937</v>
      </c>
      <c r="E25" s="18">
        <f>E24/B24</f>
        <v>0.21621621621621623</v>
      </c>
      <c r="F25" s="18">
        <f>F24/B24</f>
        <v>2.7027027027027029E-2</v>
      </c>
      <c r="G25" s="18">
        <f>G24/B24</f>
        <v>0.1981981981981982</v>
      </c>
      <c r="H25" s="19">
        <f>H24/B24</f>
        <v>7.2072072072072071E-2</v>
      </c>
      <c r="J25" s="21"/>
      <c r="K25" s="18">
        <f>K24/J24</f>
        <v>7.2072072072072071E-2</v>
      </c>
      <c r="L25" s="18">
        <f>L24/J24</f>
        <v>0.27027027027027029</v>
      </c>
      <c r="M25" s="18">
        <f>M24/J24</f>
        <v>0.21621621621621623</v>
      </c>
      <c r="N25" s="18">
        <f>N24/J24</f>
        <v>3.6036036036036036E-2</v>
      </c>
      <c r="O25" s="18">
        <f>O24/J24</f>
        <v>0.33333333333333331</v>
      </c>
      <c r="P25" s="19">
        <f>P24/J24</f>
        <v>7.2072072072072071E-2</v>
      </c>
    </row>
    <row r="26" spans="1:16" x14ac:dyDescent="0.15">
      <c r="A26" s="4" t="s">
        <v>29</v>
      </c>
      <c r="B26" s="5">
        <v>55</v>
      </c>
      <c r="C26" s="5">
        <v>4</v>
      </c>
      <c r="D26" s="5">
        <v>18</v>
      </c>
      <c r="E26" s="5">
        <v>11</v>
      </c>
      <c r="F26" s="5">
        <v>2</v>
      </c>
      <c r="G26" s="5">
        <v>15</v>
      </c>
      <c r="H26" s="3">
        <f>B26-SUM(C26:G26)</f>
        <v>5</v>
      </c>
      <c r="J26" s="4">
        <v>55</v>
      </c>
      <c r="K26" s="5">
        <v>3</v>
      </c>
      <c r="L26" s="5">
        <v>20</v>
      </c>
      <c r="M26" s="5">
        <v>7</v>
      </c>
      <c r="N26" s="5">
        <v>1</v>
      </c>
      <c r="O26" s="5">
        <v>19</v>
      </c>
      <c r="P26" s="3">
        <f>J26-SUM(K26:O26)</f>
        <v>5</v>
      </c>
    </row>
    <row r="27" spans="1:16" s="20" customFormat="1" x14ac:dyDescent="0.15">
      <c r="A27" s="23" t="s">
        <v>4</v>
      </c>
      <c r="B27" s="24"/>
      <c r="C27" s="24">
        <f>C26/B26</f>
        <v>7.2727272727272724E-2</v>
      </c>
      <c r="D27" s="24">
        <f>D26/B26</f>
        <v>0.32727272727272727</v>
      </c>
      <c r="E27" s="24">
        <f>E26/B26</f>
        <v>0.2</v>
      </c>
      <c r="F27" s="24">
        <f>F26/B26</f>
        <v>3.6363636363636362E-2</v>
      </c>
      <c r="G27" s="24">
        <f>G26/B26</f>
        <v>0.27272727272727271</v>
      </c>
      <c r="H27" s="25">
        <f>H26/B26</f>
        <v>9.0909090909090912E-2</v>
      </c>
      <c r="J27" s="23"/>
      <c r="K27" s="24">
        <f>K26/J26</f>
        <v>5.4545454545454543E-2</v>
      </c>
      <c r="L27" s="24">
        <f>L26/J26</f>
        <v>0.36363636363636365</v>
      </c>
      <c r="M27" s="24">
        <f>M26/J26</f>
        <v>0.12727272727272726</v>
      </c>
      <c r="N27" s="24">
        <f>N26/J26</f>
        <v>1.8181818181818181E-2</v>
      </c>
      <c r="O27" s="24">
        <f>O26/J26</f>
        <v>0.34545454545454546</v>
      </c>
      <c r="P27" s="25">
        <f>P26/J26</f>
        <v>9.0909090909090912E-2</v>
      </c>
    </row>
    <row r="28" spans="1:16" x14ac:dyDescent="0.15">
      <c r="A28" s="1" t="s">
        <v>212</v>
      </c>
    </row>
    <row r="29" spans="1:16" x14ac:dyDescent="0.15">
      <c r="A29" s="9" t="s">
        <v>30</v>
      </c>
      <c r="B29" s="10">
        <v>411</v>
      </c>
      <c r="C29" s="10">
        <v>40</v>
      </c>
      <c r="D29" s="10">
        <v>165</v>
      </c>
      <c r="E29" s="10">
        <v>73</v>
      </c>
      <c r="F29" s="10">
        <v>17</v>
      </c>
      <c r="G29" s="10">
        <v>97</v>
      </c>
      <c r="H29" s="11">
        <f>B29-SUM(C29:G29)</f>
        <v>19</v>
      </c>
      <c r="J29" s="9">
        <v>411</v>
      </c>
      <c r="K29" s="10">
        <v>34</v>
      </c>
      <c r="L29" s="10">
        <v>141</v>
      </c>
      <c r="M29" s="10">
        <v>68</v>
      </c>
      <c r="N29" s="10">
        <v>15</v>
      </c>
      <c r="O29" s="10">
        <v>135</v>
      </c>
      <c r="P29" s="11">
        <f>J29-SUM(K29:O29)</f>
        <v>18</v>
      </c>
    </row>
    <row r="30" spans="1:16" s="20" customFormat="1" x14ac:dyDescent="0.15">
      <c r="A30" s="21" t="s">
        <v>31</v>
      </c>
      <c r="B30" s="18"/>
      <c r="C30" s="30">
        <f>C29/B29</f>
        <v>9.7323600973236016E-2</v>
      </c>
      <c r="D30" s="30">
        <f>D29/B29</f>
        <v>0.40145985401459855</v>
      </c>
      <c r="E30" s="30">
        <f>E29/B29</f>
        <v>0.17761557177615572</v>
      </c>
      <c r="F30" s="30">
        <f>F29/B29</f>
        <v>4.1362530413625302E-2</v>
      </c>
      <c r="G30" s="30">
        <f>G29/B29</f>
        <v>0.23600973236009731</v>
      </c>
      <c r="H30" s="27">
        <f>H29/B29</f>
        <v>4.6228710462287104E-2</v>
      </c>
      <c r="J30" s="21"/>
      <c r="K30" s="30">
        <f>K29/J29</f>
        <v>8.2725060827250604E-2</v>
      </c>
      <c r="L30" s="30">
        <f>L29/J29</f>
        <v>0.34306569343065696</v>
      </c>
      <c r="M30" s="30">
        <f>M29/J29</f>
        <v>0.16545012165450121</v>
      </c>
      <c r="N30" s="30">
        <f>N29/J29</f>
        <v>3.6496350364963501E-2</v>
      </c>
      <c r="O30" s="30">
        <f>O29/J29</f>
        <v>0.32846715328467152</v>
      </c>
      <c r="P30" s="27">
        <f>P29/J29</f>
        <v>4.3795620437956206E-2</v>
      </c>
    </row>
    <row r="31" spans="1:16" x14ac:dyDescent="0.15">
      <c r="A31" s="4" t="s">
        <v>32</v>
      </c>
      <c r="B31" s="5">
        <v>196</v>
      </c>
      <c r="C31" s="5">
        <v>16</v>
      </c>
      <c r="D31" s="5">
        <v>91</v>
      </c>
      <c r="E31" s="5">
        <v>39</v>
      </c>
      <c r="F31" s="5">
        <v>5</v>
      </c>
      <c r="G31" s="5">
        <v>37</v>
      </c>
      <c r="H31" s="3">
        <f>B31-SUM(C31:G31)</f>
        <v>8</v>
      </c>
      <c r="J31" s="4">
        <v>196</v>
      </c>
      <c r="K31" s="5">
        <v>15</v>
      </c>
      <c r="L31" s="5">
        <v>70</v>
      </c>
      <c r="M31" s="5">
        <v>38</v>
      </c>
      <c r="N31" s="5">
        <v>5</v>
      </c>
      <c r="O31" s="5">
        <v>58</v>
      </c>
      <c r="P31" s="3">
        <f>J31-SUM(K31:O31)</f>
        <v>10</v>
      </c>
    </row>
    <row r="32" spans="1:16" s="20" customFormat="1" x14ac:dyDescent="0.15">
      <c r="A32" s="21" t="s">
        <v>33</v>
      </c>
      <c r="B32" s="18"/>
      <c r="C32" s="18">
        <f>C31/B31</f>
        <v>8.1632653061224483E-2</v>
      </c>
      <c r="D32" s="18">
        <f>D31/B31</f>
        <v>0.4642857142857143</v>
      </c>
      <c r="E32" s="18">
        <f>E31/B31</f>
        <v>0.19897959183673469</v>
      </c>
      <c r="F32" s="18">
        <f>F31/B31</f>
        <v>2.5510204081632654E-2</v>
      </c>
      <c r="G32" s="18">
        <f>G31/B31</f>
        <v>0.18877551020408162</v>
      </c>
      <c r="H32" s="19">
        <f>H31/B31</f>
        <v>4.0816326530612242E-2</v>
      </c>
      <c r="J32" s="21"/>
      <c r="K32" s="18">
        <f>K31/J31</f>
        <v>7.6530612244897961E-2</v>
      </c>
      <c r="L32" s="18">
        <f>L31/J31</f>
        <v>0.35714285714285715</v>
      </c>
      <c r="M32" s="18">
        <f>M31/J31</f>
        <v>0.19387755102040816</v>
      </c>
      <c r="N32" s="18">
        <f>N31/J31</f>
        <v>2.5510204081632654E-2</v>
      </c>
      <c r="O32" s="18">
        <f>O31/J31</f>
        <v>0.29591836734693877</v>
      </c>
      <c r="P32" s="19">
        <f>P31/J31</f>
        <v>5.1020408163265307E-2</v>
      </c>
    </row>
    <row r="33" spans="1:16" x14ac:dyDescent="0.15">
      <c r="A33" s="4" t="s">
        <v>34</v>
      </c>
      <c r="B33" s="5">
        <v>556</v>
      </c>
      <c r="C33" s="5">
        <v>49</v>
      </c>
      <c r="D33" s="5">
        <v>209</v>
      </c>
      <c r="E33" s="5">
        <v>105</v>
      </c>
      <c r="F33" s="5">
        <v>27</v>
      </c>
      <c r="G33" s="5">
        <v>136</v>
      </c>
      <c r="H33" s="3">
        <f>B33-SUM(C33:G33)</f>
        <v>30</v>
      </c>
      <c r="J33" s="4">
        <v>556</v>
      </c>
      <c r="K33" s="5">
        <v>27</v>
      </c>
      <c r="L33" s="5">
        <v>165</v>
      </c>
      <c r="M33" s="5">
        <v>97</v>
      </c>
      <c r="N33" s="5">
        <v>23</v>
      </c>
      <c r="O33" s="5">
        <v>212</v>
      </c>
      <c r="P33" s="3">
        <f>J33-SUM(K33:O33)</f>
        <v>32</v>
      </c>
    </row>
    <row r="34" spans="1:16" s="20" customFormat="1" x14ac:dyDescent="0.15">
      <c r="A34" s="23" t="s">
        <v>35</v>
      </c>
      <c r="B34" s="24"/>
      <c r="C34" s="24">
        <f>C33/B33</f>
        <v>8.8129496402877691E-2</v>
      </c>
      <c r="D34" s="24">
        <f>D33/B33</f>
        <v>0.37589928057553956</v>
      </c>
      <c r="E34" s="24">
        <f>E33/B33</f>
        <v>0.18884892086330934</v>
      </c>
      <c r="F34" s="24">
        <f>F33/B33</f>
        <v>4.8561151079136694E-2</v>
      </c>
      <c r="G34" s="24">
        <f>G33/B33</f>
        <v>0.2446043165467626</v>
      </c>
      <c r="H34" s="25">
        <f>H33/B33</f>
        <v>5.3956834532374098E-2</v>
      </c>
      <c r="J34" s="23"/>
      <c r="K34" s="24">
        <f>K33/J33</f>
        <v>4.8561151079136694E-2</v>
      </c>
      <c r="L34" s="24">
        <f>L33/J33</f>
        <v>0.29676258992805754</v>
      </c>
      <c r="M34" s="24">
        <f>M33/J33</f>
        <v>0.17446043165467626</v>
      </c>
      <c r="N34" s="24">
        <f>N33/J33</f>
        <v>4.1366906474820143E-2</v>
      </c>
      <c r="O34" s="24">
        <f>O33/J33</f>
        <v>0.38129496402877699</v>
      </c>
      <c r="P34" s="25">
        <f>P33/J33</f>
        <v>5.7553956834532377E-2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34"/>
  <sheetViews>
    <sheetView view="pageBreakPreview" topLeftCell="A21"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344</v>
      </c>
      <c r="J2" s="1" t="s">
        <v>347</v>
      </c>
    </row>
    <row r="3" spans="1:16" x14ac:dyDescent="0.15">
      <c r="A3" s="1" t="s">
        <v>345</v>
      </c>
      <c r="J3" s="1" t="s">
        <v>346</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158</v>
      </c>
      <c r="D6" s="5">
        <v>557</v>
      </c>
      <c r="E6" s="5">
        <v>209</v>
      </c>
      <c r="F6" s="5">
        <v>53</v>
      </c>
      <c r="G6" s="5">
        <v>129</v>
      </c>
      <c r="H6" s="3">
        <f>B6-SUM(C6:G6)</f>
        <v>64</v>
      </c>
      <c r="J6" s="4">
        <v>1170</v>
      </c>
      <c r="K6" s="5">
        <v>269</v>
      </c>
      <c r="L6" s="5">
        <v>610</v>
      </c>
      <c r="M6" s="5">
        <v>137</v>
      </c>
      <c r="N6" s="5">
        <v>28</v>
      </c>
      <c r="O6" s="5">
        <v>68</v>
      </c>
      <c r="P6" s="3">
        <f>J6-SUM(K6:O6)</f>
        <v>58</v>
      </c>
    </row>
    <row r="7" spans="1:16" s="20" customFormat="1" x14ac:dyDescent="0.15">
      <c r="A7" s="21" t="s">
        <v>4</v>
      </c>
      <c r="B7" s="18"/>
      <c r="C7" s="18">
        <f>C6/B6</f>
        <v>0.13504273504273503</v>
      </c>
      <c r="D7" s="18">
        <f>D6/B6</f>
        <v>0.47606837606837604</v>
      </c>
      <c r="E7" s="18">
        <f>E6/B6</f>
        <v>0.17863247863247864</v>
      </c>
      <c r="F7" s="18">
        <f>F6/B6</f>
        <v>4.5299145299145298E-2</v>
      </c>
      <c r="G7" s="18">
        <f>G6/B6</f>
        <v>0.11025641025641025</v>
      </c>
      <c r="H7" s="19">
        <f>H6/B6</f>
        <v>5.4700854700854701E-2</v>
      </c>
      <c r="J7" s="21"/>
      <c r="K7" s="18">
        <f>K6/J6</f>
        <v>0.2299145299145299</v>
      </c>
      <c r="L7" s="18">
        <f>L6/J6</f>
        <v>0.5213675213675214</v>
      </c>
      <c r="M7" s="18">
        <f>M6/J6</f>
        <v>0.11709401709401709</v>
      </c>
      <c r="N7" s="18">
        <f>N6/J6</f>
        <v>2.3931623931623933E-2</v>
      </c>
      <c r="O7" s="18">
        <f>O6/J6</f>
        <v>5.8119658119658121E-2</v>
      </c>
      <c r="P7" s="19">
        <f>P6/J6</f>
        <v>4.957264957264957E-2</v>
      </c>
    </row>
    <row r="8" spans="1:16" x14ac:dyDescent="0.15">
      <c r="A8" s="4" t="s">
        <v>20</v>
      </c>
      <c r="B8" s="5">
        <v>200</v>
      </c>
      <c r="C8" s="5">
        <v>27</v>
      </c>
      <c r="D8" s="5">
        <v>85</v>
      </c>
      <c r="E8" s="5">
        <v>42</v>
      </c>
      <c r="F8" s="5">
        <v>12</v>
      </c>
      <c r="G8" s="5">
        <v>26</v>
      </c>
      <c r="H8" s="3">
        <f>B8-SUM(C8:G8)</f>
        <v>8</v>
      </c>
      <c r="J8" s="4">
        <v>200</v>
      </c>
      <c r="K8" s="5">
        <v>54</v>
      </c>
      <c r="L8" s="5">
        <v>100</v>
      </c>
      <c r="M8" s="5">
        <v>25</v>
      </c>
      <c r="N8" s="5">
        <v>4</v>
      </c>
      <c r="O8" s="5">
        <v>10</v>
      </c>
      <c r="P8" s="3">
        <f>J8-SUM(K8:O8)</f>
        <v>7</v>
      </c>
    </row>
    <row r="9" spans="1:16" s="20" customFormat="1" x14ac:dyDescent="0.15">
      <c r="A9" s="21" t="s">
        <v>4</v>
      </c>
      <c r="B9" s="18"/>
      <c r="C9" s="18">
        <f>C8/B8</f>
        <v>0.13500000000000001</v>
      </c>
      <c r="D9" s="18">
        <f>D8/B8</f>
        <v>0.42499999999999999</v>
      </c>
      <c r="E9" s="18">
        <f>E8/B8</f>
        <v>0.21</v>
      </c>
      <c r="F9" s="18">
        <f>F8/B8</f>
        <v>0.06</v>
      </c>
      <c r="G9" s="18">
        <f>G8/B8</f>
        <v>0.13</v>
      </c>
      <c r="H9" s="19">
        <f>H8/B8</f>
        <v>0.04</v>
      </c>
      <c r="J9" s="21"/>
      <c r="K9" s="18">
        <f>K8/J8</f>
        <v>0.27</v>
      </c>
      <c r="L9" s="18">
        <f>L8/J8</f>
        <v>0.5</v>
      </c>
      <c r="M9" s="18">
        <f>M8/J8</f>
        <v>0.125</v>
      </c>
      <c r="N9" s="18">
        <f>N8/J8</f>
        <v>0.02</v>
      </c>
      <c r="O9" s="18">
        <f>O8/J8</f>
        <v>0.05</v>
      </c>
      <c r="P9" s="19">
        <f>P8/J8</f>
        <v>3.5000000000000003E-2</v>
      </c>
    </row>
    <row r="10" spans="1:16" x14ac:dyDescent="0.15">
      <c r="A10" s="4" t="s">
        <v>21</v>
      </c>
      <c r="B10" s="5">
        <v>208</v>
      </c>
      <c r="C10" s="5">
        <v>28</v>
      </c>
      <c r="D10" s="5">
        <v>104</v>
      </c>
      <c r="E10" s="5">
        <v>39</v>
      </c>
      <c r="F10" s="5">
        <v>8</v>
      </c>
      <c r="G10" s="5">
        <v>19</v>
      </c>
      <c r="H10" s="3">
        <f>B10-SUM(C10:G10)</f>
        <v>10</v>
      </c>
      <c r="J10" s="4">
        <v>208</v>
      </c>
      <c r="K10" s="5">
        <v>50</v>
      </c>
      <c r="L10" s="5">
        <v>110</v>
      </c>
      <c r="M10" s="5">
        <v>23</v>
      </c>
      <c r="N10" s="5">
        <v>5</v>
      </c>
      <c r="O10" s="5">
        <v>11</v>
      </c>
      <c r="P10" s="3">
        <f>J10-SUM(K10:O10)</f>
        <v>9</v>
      </c>
    </row>
    <row r="11" spans="1:16" s="20" customFormat="1" x14ac:dyDescent="0.15">
      <c r="A11" s="21" t="s">
        <v>4</v>
      </c>
      <c r="B11" s="18"/>
      <c r="C11" s="18">
        <f>C10/B10</f>
        <v>0.13461538461538461</v>
      </c>
      <c r="D11" s="18">
        <f>D10/B10</f>
        <v>0.5</v>
      </c>
      <c r="E11" s="18">
        <f>E10/B10</f>
        <v>0.1875</v>
      </c>
      <c r="F11" s="18">
        <f>F10/B10</f>
        <v>3.8461538461538464E-2</v>
      </c>
      <c r="G11" s="18">
        <f>G10/B10</f>
        <v>9.1346153846153841E-2</v>
      </c>
      <c r="H11" s="19">
        <f>H10/B10</f>
        <v>4.807692307692308E-2</v>
      </c>
      <c r="J11" s="21"/>
      <c r="K11" s="18">
        <f>K10/J10</f>
        <v>0.24038461538461539</v>
      </c>
      <c r="L11" s="18">
        <f>L10/J10</f>
        <v>0.52884615384615385</v>
      </c>
      <c r="M11" s="18">
        <f>M10/J10</f>
        <v>0.11057692307692307</v>
      </c>
      <c r="N11" s="18">
        <f>N10/J10</f>
        <v>2.403846153846154E-2</v>
      </c>
      <c r="O11" s="18">
        <f>O10/J10</f>
        <v>5.2884615384615384E-2</v>
      </c>
      <c r="P11" s="19">
        <f>P10/J10</f>
        <v>4.3269230769230768E-2</v>
      </c>
    </row>
    <row r="12" spans="1:16" x14ac:dyDescent="0.15">
      <c r="A12" s="4" t="s">
        <v>22</v>
      </c>
      <c r="B12" s="5">
        <v>44</v>
      </c>
      <c r="C12" s="5">
        <v>6</v>
      </c>
      <c r="D12" s="5">
        <v>27</v>
      </c>
      <c r="E12" s="5">
        <v>5</v>
      </c>
      <c r="F12" s="5">
        <v>2</v>
      </c>
      <c r="G12" s="5">
        <v>3</v>
      </c>
      <c r="H12" s="3">
        <f>B12-SUM(C12:G12)</f>
        <v>1</v>
      </c>
      <c r="J12" s="4">
        <v>44</v>
      </c>
      <c r="K12" s="5">
        <v>13</v>
      </c>
      <c r="L12" s="5">
        <v>22</v>
      </c>
      <c r="M12" s="5">
        <v>4</v>
      </c>
      <c r="N12" s="36" t="s">
        <v>369</v>
      </c>
      <c r="O12" s="5">
        <v>4</v>
      </c>
      <c r="P12" s="3">
        <f>J12-SUM(K12:O12)</f>
        <v>1</v>
      </c>
    </row>
    <row r="13" spans="1:16" s="20" customFormat="1" x14ac:dyDescent="0.15">
      <c r="A13" s="21" t="s">
        <v>4</v>
      </c>
      <c r="B13" s="18"/>
      <c r="C13" s="18">
        <f>C12/B12</f>
        <v>0.13636363636363635</v>
      </c>
      <c r="D13" s="18">
        <f>D12/B12</f>
        <v>0.61363636363636365</v>
      </c>
      <c r="E13" s="18">
        <f>E12/B12</f>
        <v>0.11363636363636363</v>
      </c>
      <c r="F13" s="18">
        <f>F12/B12</f>
        <v>4.5454545454545456E-2</v>
      </c>
      <c r="G13" s="18">
        <f>G12/B12</f>
        <v>6.8181818181818177E-2</v>
      </c>
      <c r="H13" s="19">
        <f>H12/B12</f>
        <v>2.2727272727272728E-2</v>
      </c>
      <c r="J13" s="21"/>
      <c r="K13" s="18">
        <f>K12/J12</f>
        <v>0.29545454545454547</v>
      </c>
      <c r="L13" s="18">
        <f>L12/J12</f>
        <v>0.5</v>
      </c>
      <c r="M13" s="18">
        <f>M12/J12</f>
        <v>9.0909090909090912E-2</v>
      </c>
      <c r="N13" s="37" t="s">
        <v>369</v>
      </c>
      <c r="O13" s="18">
        <f>O12/J12</f>
        <v>9.0909090909090912E-2</v>
      </c>
      <c r="P13" s="19">
        <f>P12/J12</f>
        <v>2.2727272727272728E-2</v>
      </c>
    </row>
    <row r="14" spans="1:16" x14ac:dyDescent="0.15">
      <c r="A14" s="4" t="s">
        <v>23</v>
      </c>
      <c r="B14" s="5">
        <v>172</v>
      </c>
      <c r="C14" s="5">
        <v>23</v>
      </c>
      <c r="D14" s="5">
        <v>92</v>
      </c>
      <c r="E14" s="5">
        <v>30</v>
      </c>
      <c r="F14" s="5">
        <v>5</v>
      </c>
      <c r="G14" s="5">
        <v>12</v>
      </c>
      <c r="H14" s="3">
        <f>B14-SUM(C14:G14)</f>
        <v>10</v>
      </c>
      <c r="J14" s="4">
        <v>172</v>
      </c>
      <c r="K14" s="5">
        <v>33</v>
      </c>
      <c r="L14" s="5">
        <v>101</v>
      </c>
      <c r="M14" s="5">
        <v>20</v>
      </c>
      <c r="N14" s="5">
        <v>3</v>
      </c>
      <c r="O14" s="5">
        <v>6</v>
      </c>
      <c r="P14" s="3">
        <f>J14-SUM(K14:O14)</f>
        <v>9</v>
      </c>
    </row>
    <row r="15" spans="1:16" s="20" customFormat="1" x14ac:dyDescent="0.15">
      <c r="A15" s="21" t="s">
        <v>4</v>
      </c>
      <c r="B15" s="18"/>
      <c r="C15" s="18">
        <f>C14/B14</f>
        <v>0.13372093023255813</v>
      </c>
      <c r="D15" s="18">
        <f>D14/B14</f>
        <v>0.53488372093023251</v>
      </c>
      <c r="E15" s="18">
        <f>E14/B14</f>
        <v>0.1744186046511628</v>
      </c>
      <c r="F15" s="18">
        <f>F14/B14</f>
        <v>2.9069767441860465E-2</v>
      </c>
      <c r="G15" s="18">
        <f>G14/B14</f>
        <v>6.9767441860465115E-2</v>
      </c>
      <c r="H15" s="19">
        <f>H14/B14</f>
        <v>5.8139534883720929E-2</v>
      </c>
      <c r="J15" s="21"/>
      <c r="K15" s="18">
        <f>K14/J14</f>
        <v>0.19186046511627908</v>
      </c>
      <c r="L15" s="18">
        <f>L14/J14</f>
        <v>0.58720930232558144</v>
      </c>
      <c r="M15" s="18">
        <f>M14/J14</f>
        <v>0.11627906976744186</v>
      </c>
      <c r="N15" s="18">
        <f>N14/J14</f>
        <v>1.7441860465116279E-2</v>
      </c>
      <c r="O15" s="18">
        <f>O14/J14</f>
        <v>3.4883720930232558E-2</v>
      </c>
      <c r="P15" s="19">
        <f>P14/J14</f>
        <v>5.232558139534884E-2</v>
      </c>
    </row>
    <row r="16" spans="1:16" x14ac:dyDescent="0.15">
      <c r="A16" s="4" t="s">
        <v>24</v>
      </c>
      <c r="B16" s="5">
        <v>42</v>
      </c>
      <c r="C16" s="5">
        <v>5</v>
      </c>
      <c r="D16" s="5">
        <v>21</v>
      </c>
      <c r="E16" s="5">
        <v>7</v>
      </c>
      <c r="F16" s="36" t="s">
        <v>369</v>
      </c>
      <c r="G16" s="5">
        <v>3</v>
      </c>
      <c r="H16" s="3">
        <f>B16-SUM(C16:G16)</f>
        <v>6</v>
      </c>
      <c r="J16" s="4">
        <v>42</v>
      </c>
      <c r="K16" s="5">
        <v>10</v>
      </c>
      <c r="L16" s="5">
        <v>21</v>
      </c>
      <c r="M16" s="5">
        <v>3</v>
      </c>
      <c r="N16" s="36" t="s">
        <v>369</v>
      </c>
      <c r="O16" s="5">
        <v>2</v>
      </c>
      <c r="P16" s="3">
        <f>J16-SUM(K16:O16)</f>
        <v>6</v>
      </c>
    </row>
    <row r="17" spans="1:16" s="20" customFormat="1" x14ac:dyDescent="0.15">
      <c r="A17" s="21" t="s">
        <v>4</v>
      </c>
      <c r="B17" s="18"/>
      <c r="C17" s="18">
        <f>C16/B16</f>
        <v>0.11904761904761904</v>
      </c>
      <c r="D17" s="18">
        <f>D16/B16</f>
        <v>0.5</v>
      </c>
      <c r="E17" s="18">
        <f>E16/B16</f>
        <v>0.16666666666666666</v>
      </c>
      <c r="F17" s="37" t="s">
        <v>369</v>
      </c>
      <c r="G17" s="18">
        <f>G16/B16</f>
        <v>7.1428571428571425E-2</v>
      </c>
      <c r="H17" s="19">
        <f>H16/B16</f>
        <v>0.14285714285714285</v>
      </c>
      <c r="J17" s="21"/>
      <c r="K17" s="18">
        <f>K16/J16</f>
        <v>0.23809523809523808</v>
      </c>
      <c r="L17" s="18">
        <f>L16/J16</f>
        <v>0.5</v>
      </c>
      <c r="M17" s="18">
        <f>M16/J16</f>
        <v>7.1428571428571425E-2</v>
      </c>
      <c r="N17" s="37" t="s">
        <v>369</v>
      </c>
      <c r="O17" s="18">
        <f>O16/J16</f>
        <v>4.7619047619047616E-2</v>
      </c>
      <c r="P17" s="19">
        <f>P16/J16</f>
        <v>0.14285714285714285</v>
      </c>
    </row>
    <row r="18" spans="1:16" x14ac:dyDescent="0.15">
      <c r="A18" s="4" t="s">
        <v>25</v>
      </c>
      <c r="B18" s="5">
        <v>147</v>
      </c>
      <c r="C18" s="5">
        <v>25</v>
      </c>
      <c r="D18" s="5">
        <v>64</v>
      </c>
      <c r="E18" s="5">
        <v>28</v>
      </c>
      <c r="F18" s="5">
        <v>7</v>
      </c>
      <c r="G18" s="5">
        <v>19</v>
      </c>
      <c r="H18" s="3">
        <f>B18-SUM(C18:G18)</f>
        <v>4</v>
      </c>
      <c r="J18" s="4">
        <v>147</v>
      </c>
      <c r="K18" s="5">
        <v>38</v>
      </c>
      <c r="L18" s="5">
        <v>66</v>
      </c>
      <c r="M18" s="5">
        <v>25</v>
      </c>
      <c r="N18" s="5">
        <v>7</v>
      </c>
      <c r="O18" s="5">
        <v>7</v>
      </c>
      <c r="P18" s="3">
        <f>J18-SUM(K18:O18)</f>
        <v>4</v>
      </c>
    </row>
    <row r="19" spans="1:16" s="20" customFormat="1" x14ac:dyDescent="0.15">
      <c r="A19" s="21" t="s">
        <v>4</v>
      </c>
      <c r="B19" s="18"/>
      <c r="C19" s="18">
        <f>C18/B18</f>
        <v>0.17006802721088435</v>
      </c>
      <c r="D19" s="18">
        <f>D18/B18</f>
        <v>0.43537414965986393</v>
      </c>
      <c r="E19" s="18">
        <f>E18/B18</f>
        <v>0.19047619047619047</v>
      </c>
      <c r="F19" s="18">
        <f>F18/B18</f>
        <v>4.7619047619047616E-2</v>
      </c>
      <c r="G19" s="18">
        <f>G18/B18</f>
        <v>0.12925170068027211</v>
      </c>
      <c r="H19" s="19">
        <f>H18/B18</f>
        <v>2.7210884353741496E-2</v>
      </c>
      <c r="J19" s="21"/>
      <c r="K19" s="18">
        <f>K18/J18</f>
        <v>0.25850340136054423</v>
      </c>
      <c r="L19" s="18">
        <f>L18/J18</f>
        <v>0.44897959183673469</v>
      </c>
      <c r="M19" s="18">
        <f>M18/J18</f>
        <v>0.17006802721088435</v>
      </c>
      <c r="N19" s="18">
        <f>N18/J18</f>
        <v>4.7619047619047616E-2</v>
      </c>
      <c r="O19" s="18">
        <f>O18/J18</f>
        <v>4.7619047619047616E-2</v>
      </c>
      <c r="P19" s="19">
        <f>P18/J18</f>
        <v>2.7210884353741496E-2</v>
      </c>
    </row>
    <row r="20" spans="1:16" x14ac:dyDescent="0.15">
      <c r="A20" s="4" t="s">
        <v>26</v>
      </c>
      <c r="B20" s="5">
        <v>103</v>
      </c>
      <c r="C20" s="5">
        <v>17</v>
      </c>
      <c r="D20" s="5">
        <v>41</v>
      </c>
      <c r="E20" s="5">
        <v>22</v>
      </c>
      <c r="F20" s="5">
        <v>7</v>
      </c>
      <c r="G20" s="5">
        <v>12</v>
      </c>
      <c r="H20" s="3">
        <f>B20-SUM(C20:G20)</f>
        <v>4</v>
      </c>
      <c r="J20" s="4">
        <v>103</v>
      </c>
      <c r="K20" s="5">
        <v>26</v>
      </c>
      <c r="L20" s="5">
        <v>56</v>
      </c>
      <c r="M20" s="5">
        <v>13</v>
      </c>
      <c r="N20" s="5">
        <v>2</v>
      </c>
      <c r="O20" s="5">
        <v>4</v>
      </c>
      <c r="P20" s="3">
        <f>J20-SUM(K20:O20)</f>
        <v>2</v>
      </c>
    </row>
    <row r="21" spans="1:16" s="20" customFormat="1" x14ac:dyDescent="0.15">
      <c r="A21" s="21" t="s">
        <v>4</v>
      </c>
      <c r="B21" s="18"/>
      <c r="C21" s="18">
        <f>C20/B20</f>
        <v>0.1650485436893204</v>
      </c>
      <c r="D21" s="18">
        <f>D20/B20</f>
        <v>0.39805825242718446</v>
      </c>
      <c r="E21" s="18">
        <f>E20/B20</f>
        <v>0.21359223300970873</v>
      </c>
      <c r="F21" s="18">
        <f>F20/B20</f>
        <v>6.7961165048543687E-2</v>
      </c>
      <c r="G21" s="18">
        <f>G20/B20</f>
        <v>0.11650485436893204</v>
      </c>
      <c r="H21" s="19">
        <f>H20/B20</f>
        <v>3.8834951456310676E-2</v>
      </c>
      <c r="J21" s="21"/>
      <c r="K21" s="18">
        <f>K20/J20</f>
        <v>0.25242718446601942</v>
      </c>
      <c r="L21" s="18">
        <f>L20/J20</f>
        <v>0.5436893203883495</v>
      </c>
      <c r="M21" s="18">
        <f>M20/J20</f>
        <v>0.12621359223300971</v>
      </c>
      <c r="N21" s="18">
        <f>N20/J20</f>
        <v>1.9417475728155338E-2</v>
      </c>
      <c r="O21" s="18">
        <f>O20/J20</f>
        <v>3.8834951456310676E-2</v>
      </c>
      <c r="P21" s="19">
        <f>P20/J20</f>
        <v>1.9417475728155338E-2</v>
      </c>
    </row>
    <row r="22" spans="1:16" x14ac:dyDescent="0.15">
      <c r="A22" s="4" t="s">
        <v>27</v>
      </c>
      <c r="B22" s="5">
        <v>74</v>
      </c>
      <c r="C22" s="5">
        <v>8</v>
      </c>
      <c r="D22" s="5">
        <v>38</v>
      </c>
      <c r="E22" s="5">
        <v>10</v>
      </c>
      <c r="F22" s="5">
        <v>3</v>
      </c>
      <c r="G22" s="5">
        <v>12</v>
      </c>
      <c r="H22" s="3">
        <f>B22-SUM(C22:G22)</f>
        <v>3</v>
      </c>
      <c r="J22" s="4">
        <v>74</v>
      </c>
      <c r="K22" s="5">
        <v>13</v>
      </c>
      <c r="L22" s="5">
        <v>42</v>
      </c>
      <c r="M22" s="5">
        <v>8</v>
      </c>
      <c r="N22" s="5">
        <v>2</v>
      </c>
      <c r="O22" s="5">
        <v>7</v>
      </c>
      <c r="P22" s="3">
        <f>J22-SUM(K22:O22)</f>
        <v>2</v>
      </c>
    </row>
    <row r="23" spans="1:16" s="20" customFormat="1" x14ac:dyDescent="0.15">
      <c r="A23" s="21" t="s">
        <v>4</v>
      </c>
      <c r="B23" s="18"/>
      <c r="C23" s="18">
        <f>C22/B22</f>
        <v>0.10810810810810811</v>
      </c>
      <c r="D23" s="18">
        <f>D22/B22</f>
        <v>0.51351351351351349</v>
      </c>
      <c r="E23" s="18">
        <f>E22/B22</f>
        <v>0.13513513513513514</v>
      </c>
      <c r="F23" s="18">
        <f>F22/B22</f>
        <v>4.0540540540540543E-2</v>
      </c>
      <c r="G23" s="18">
        <f>G22/B22</f>
        <v>0.16216216216216217</v>
      </c>
      <c r="H23" s="19">
        <f>H22/B22</f>
        <v>4.0540540540540543E-2</v>
      </c>
      <c r="J23" s="21"/>
      <c r="K23" s="18">
        <f>K22/J22</f>
        <v>0.17567567567567569</v>
      </c>
      <c r="L23" s="18">
        <f>L22/J22</f>
        <v>0.56756756756756754</v>
      </c>
      <c r="M23" s="18">
        <f>M22/J22</f>
        <v>0.10810810810810811</v>
      </c>
      <c r="N23" s="18">
        <f>N22/J22</f>
        <v>2.7027027027027029E-2</v>
      </c>
      <c r="O23" s="18">
        <f>O22/J22</f>
        <v>9.45945945945946E-2</v>
      </c>
      <c r="P23" s="19">
        <f>P22/J22</f>
        <v>2.7027027027027029E-2</v>
      </c>
    </row>
    <row r="24" spans="1:16" x14ac:dyDescent="0.15">
      <c r="A24" s="4" t="s">
        <v>28</v>
      </c>
      <c r="B24" s="5">
        <v>111</v>
      </c>
      <c r="C24" s="5">
        <v>8</v>
      </c>
      <c r="D24" s="5">
        <v>48</v>
      </c>
      <c r="E24" s="5">
        <v>19</v>
      </c>
      <c r="F24" s="5">
        <v>8</v>
      </c>
      <c r="G24" s="5">
        <v>17</v>
      </c>
      <c r="H24" s="3">
        <f>B24-SUM(C24:G24)</f>
        <v>11</v>
      </c>
      <c r="J24" s="4">
        <v>111</v>
      </c>
      <c r="K24" s="5">
        <v>18</v>
      </c>
      <c r="L24" s="5">
        <v>60</v>
      </c>
      <c r="M24" s="5">
        <v>9</v>
      </c>
      <c r="N24" s="5">
        <v>4</v>
      </c>
      <c r="O24" s="5">
        <v>10</v>
      </c>
      <c r="P24" s="3">
        <f>J24-SUM(K24:O24)</f>
        <v>10</v>
      </c>
    </row>
    <row r="25" spans="1:16" s="20" customFormat="1" x14ac:dyDescent="0.15">
      <c r="A25" s="21" t="s">
        <v>4</v>
      </c>
      <c r="B25" s="18"/>
      <c r="C25" s="18">
        <f>C24/B24</f>
        <v>7.2072072072072071E-2</v>
      </c>
      <c r="D25" s="18">
        <f>D24/B24</f>
        <v>0.43243243243243246</v>
      </c>
      <c r="E25" s="18">
        <f>E24/B24</f>
        <v>0.17117117117117117</v>
      </c>
      <c r="F25" s="18">
        <f>F24/B24</f>
        <v>7.2072072072072071E-2</v>
      </c>
      <c r="G25" s="18">
        <f>G24/B24</f>
        <v>0.15315315315315314</v>
      </c>
      <c r="H25" s="19">
        <f>H24/B24</f>
        <v>9.90990990990991E-2</v>
      </c>
      <c r="J25" s="21"/>
      <c r="K25" s="18">
        <f>K24/J24</f>
        <v>0.16216216216216217</v>
      </c>
      <c r="L25" s="18">
        <f>L24/J24</f>
        <v>0.54054054054054057</v>
      </c>
      <c r="M25" s="18">
        <f>M24/J24</f>
        <v>8.1081081081081086E-2</v>
      </c>
      <c r="N25" s="18">
        <f>N24/J24</f>
        <v>3.6036036036036036E-2</v>
      </c>
      <c r="O25" s="18">
        <f>O24/J24</f>
        <v>9.0090090090090086E-2</v>
      </c>
      <c r="P25" s="19">
        <f>P24/J24</f>
        <v>9.0090090090090086E-2</v>
      </c>
    </row>
    <row r="26" spans="1:16" x14ac:dyDescent="0.15">
      <c r="A26" s="4" t="s">
        <v>29</v>
      </c>
      <c r="B26" s="5">
        <v>55</v>
      </c>
      <c r="C26" s="5">
        <v>11</v>
      </c>
      <c r="D26" s="5">
        <v>29</v>
      </c>
      <c r="E26" s="5">
        <v>6</v>
      </c>
      <c r="F26" s="5">
        <v>1</v>
      </c>
      <c r="G26" s="5">
        <v>4</v>
      </c>
      <c r="H26" s="3">
        <f>B26-SUM(C26:G26)</f>
        <v>4</v>
      </c>
      <c r="J26" s="4">
        <v>55</v>
      </c>
      <c r="K26" s="5">
        <v>11</v>
      </c>
      <c r="L26" s="5">
        <v>25</v>
      </c>
      <c r="M26" s="5">
        <v>7</v>
      </c>
      <c r="N26" s="5">
        <v>1</v>
      </c>
      <c r="O26" s="5">
        <v>6</v>
      </c>
      <c r="P26" s="3">
        <f>J26-SUM(K26:O26)</f>
        <v>5</v>
      </c>
    </row>
    <row r="27" spans="1:16" s="20" customFormat="1" x14ac:dyDescent="0.15">
      <c r="A27" s="23" t="s">
        <v>4</v>
      </c>
      <c r="B27" s="24"/>
      <c r="C27" s="24">
        <f>C26/B26</f>
        <v>0.2</v>
      </c>
      <c r="D27" s="24">
        <f>D26/B26</f>
        <v>0.52727272727272723</v>
      </c>
      <c r="E27" s="24">
        <f>E26/B26</f>
        <v>0.10909090909090909</v>
      </c>
      <c r="F27" s="24">
        <f>F26/B26</f>
        <v>1.8181818181818181E-2</v>
      </c>
      <c r="G27" s="24">
        <f>G26/B26</f>
        <v>7.2727272727272724E-2</v>
      </c>
      <c r="H27" s="25">
        <f>H26/B26</f>
        <v>7.2727272727272724E-2</v>
      </c>
      <c r="J27" s="23"/>
      <c r="K27" s="24">
        <f>K26/J26</f>
        <v>0.2</v>
      </c>
      <c r="L27" s="24">
        <f>L26/J26</f>
        <v>0.45454545454545453</v>
      </c>
      <c r="M27" s="24">
        <f>M26/J26</f>
        <v>0.12727272727272726</v>
      </c>
      <c r="N27" s="24">
        <f>N26/J26</f>
        <v>1.8181818181818181E-2</v>
      </c>
      <c r="O27" s="24">
        <f>O26/J26</f>
        <v>0.10909090909090909</v>
      </c>
      <c r="P27" s="25">
        <f>P26/J26</f>
        <v>9.0909090909090912E-2</v>
      </c>
    </row>
    <row r="28" spans="1:16" x14ac:dyDescent="0.15">
      <c r="A28" s="1" t="s">
        <v>212</v>
      </c>
    </row>
    <row r="29" spans="1:16" x14ac:dyDescent="0.15">
      <c r="A29" s="9" t="s">
        <v>30</v>
      </c>
      <c r="B29" s="10">
        <v>411</v>
      </c>
      <c r="C29" s="10">
        <v>50</v>
      </c>
      <c r="D29" s="10">
        <v>199</v>
      </c>
      <c r="E29" s="10">
        <v>73</v>
      </c>
      <c r="F29" s="10">
        <v>19</v>
      </c>
      <c r="G29" s="10">
        <v>48</v>
      </c>
      <c r="H29" s="11">
        <f>B29-SUM(C29:G29)</f>
        <v>22</v>
      </c>
      <c r="J29" s="9">
        <v>411</v>
      </c>
      <c r="K29" s="10">
        <v>105</v>
      </c>
      <c r="L29" s="10">
        <v>204</v>
      </c>
      <c r="M29" s="10">
        <v>41</v>
      </c>
      <c r="N29" s="10">
        <v>14</v>
      </c>
      <c r="O29" s="10">
        <v>29</v>
      </c>
      <c r="P29" s="11">
        <f>J29-SUM(K29:O29)</f>
        <v>18</v>
      </c>
    </row>
    <row r="30" spans="1:16" s="20" customFormat="1" x14ac:dyDescent="0.15">
      <c r="A30" s="21" t="s">
        <v>31</v>
      </c>
      <c r="B30" s="18"/>
      <c r="C30" s="30">
        <f>C29/B29</f>
        <v>0.12165450121654502</v>
      </c>
      <c r="D30" s="30">
        <f>D29/B29</f>
        <v>0.48418491484184917</v>
      </c>
      <c r="E30" s="30">
        <f>E29/B29</f>
        <v>0.17761557177615572</v>
      </c>
      <c r="F30" s="30">
        <f>F29/B29</f>
        <v>4.6228710462287104E-2</v>
      </c>
      <c r="G30" s="30">
        <f>G29/B29</f>
        <v>0.11678832116788321</v>
      </c>
      <c r="H30" s="27">
        <f>H29/B29</f>
        <v>5.3527980535279802E-2</v>
      </c>
      <c r="J30" s="21"/>
      <c r="K30" s="30">
        <f>K29/J29</f>
        <v>0.25547445255474455</v>
      </c>
      <c r="L30" s="30">
        <f>L29/J29</f>
        <v>0.49635036496350365</v>
      </c>
      <c r="M30" s="30">
        <f>M29/J29</f>
        <v>9.9756690997566913E-2</v>
      </c>
      <c r="N30" s="30">
        <f>N29/J29</f>
        <v>3.4063260340632603E-2</v>
      </c>
      <c r="O30" s="30">
        <f>O29/J29</f>
        <v>7.0559610705596104E-2</v>
      </c>
      <c r="P30" s="27">
        <f>P29/J29</f>
        <v>4.3795620437956206E-2</v>
      </c>
    </row>
    <row r="31" spans="1:16" x14ac:dyDescent="0.15">
      <c r="A31" s="4" t="s">
        <v>32</v>
      </c>
      <c r="B31" s="5">
        <v>196</v>
      </c>
      <c r="C31" s="5">
        <v>34</v>
      </c>
      <c r="D31" s="5">
        <v>87</v>
      </c>
      <c r="E31" s="5">
        <v>38</v>
      </c>
      <c r="F31" s="5">
        <v>13</v>
      </c>
      <c r="G31" s="5">
        <v>16</v>
      </c>
      <c r="H31" s="3">
        <f>B31-SUM(C31:G31)</f>
        <v>8</v>
      </c>
      <c r="J31" s="4">
        <v>196</v>
      </c>
      <c r="K31" s="5">
        <v>45</v>
      </c>
      <c r="L31" s="5">
        <v>105</v>
      </c>
      <c r="M31" s="5">
        <v>30</v>
      </c>
      <c r="N31" s="5">
        <v>4</v>
      </c>
      <c r="O31" s="5">
        <v>4</v>
      </c>
      <c r="P31" s="3">
        <f>J31-SUM(K31:O31)</f>
        <v>8</v>
      </c>
    </row>
    <row r="32" spans="1:16" s="20" customFormat="1" x14ac:dyDescent="0.15">
      <c r="A32" s="21" t="s">
        <v>33</v>
      </c>
      <c r="B32" s="18"/>
      <c r="C32" s="18">
        <f>C31/B31</f>
        <v>0.17346938775510204</v>
      </c>
      <c r="D32" s="18">
        <f>D31/B31</f>
        <v>0.44387755102040816</v>
      </c>
      <c r="E32" s="18">
        <f>E31/B31</f>
        <v>0.19387755102040816</v>
      </c>
      <c r="F32" s="18">
        <f>F31/B31</f>
        <v>6.6326530612244902E-2</v>
      </c>
      <c r="G32" s="18">
        <f>G31/B31</f>
        <v>8.1632653061224483E-2</v>
      </c>
      <c r="H32" s="19">
        <f>H31/B31</f>
        <v>4.0816326530612242E-2</v>
      </c>
      <c r="J32" s="21"/>
      <c r="K32" s="18">
        <f>K31/J31</f>
        <v>0.22959183673469388</v>
      </c>
      <c r="L32" s="18">
        <f>L31/J31</f>
        <v>0.5357142857142857</v>
      </c>
      <c r="M32" s="18">
        <f>M31/J31</f>
        <v>0.15306122448979592</v>
      </c>
      <c r="N32" s="18">
        <f>N31/J31</f>
        <v>2.0408163265306121E-2</v>
      </c>
      <c r="O32" s="18">
        <f>O31/J31</f>
        <v>2.0408163265306121E-2</v>
      </c>
      <c r="P32" s="19">
        <f>P31/J31</f>
        <v>4.0816326530612242E-2</v>
      </c>
    </row>
    <row r="33" spans="1:16" x14ac:dyDescent="0.15">
      <c r="A33" s="4" t="s">
        <v>34</v>
      </c>
      <c r="B33" s="5">
        <v>556</v>
      </c>
      <c r="C33" s="5">
        <v>74</v>
      </c>
      <c r="D33" s="5">
        <v>268</v>
      </c>
      <c r="E33" s="5">
        <v>97</v>
      </c>
      <c r="F33" s="5">
        <v>21</v>
      </c>
      <c r="G33" s="5">
        <v>64</v>
      </c>
      <c r="H33" s="3">
        <f>B33-SUM(C33:G33)</f>
        <v>32</v>
      </c>
      <c r="J33" s="4">
        <v>556</v>
      </c>
      <c r="K33" s="5">
        <v>119</v>
      </c>
      <c r="L33" s="5">
        <v>297</v>
      </c>
      <c r="M33" s="5">
        <v>66</v>
      </c>
      <c r="N33" s="5">
        <v>10</v>
      </c>
      <c r="O33" s="5">
        <v>34</v>
      </c>
      <c r="P33" s="3">
        <f>J33-SUM(K33:O33)</f>
        <v>30</v>
      </c>
    </row>
    <row r="34" spans="1:16" s="20" customFormat="1" x14ac:dyDescent="0.15">
      <c r="A34" s="23" t="s">
        <v>35</v>
      </c>
      <c r="B34" s="24"/>
      <c r="C34" s="24">
        <f>C33/B33</f>
        <v>0.13309352517985612</v>
      </c>
      <c r="D34" s="24">
        <f>D33/B33</f>
        <v>0.48201438848920863</v>
      </c>
      <c r="E34" s="24">
        <f>E33/B33</f>
        <v>0.17446043165467626</v>
      </c>
      <c r="F34" s="24">
        <f>F33/B33</f>
        <v>3.7769784172661872E-2</v>
      </c>
      <c r="G34" s="24">
        <f>G33/B33</f>
        <v>0.11510791366906475</v>
      </c>
      <c r="H34" s="25">
        <f>H33/B33</f>
        <v>5.7553956834532377E-2</v>
      </c>
      <c r="J34" s="23"/>
      <c r="K34" s="24">
        <f>K33/J33</f>
        <v>0.21402877697841727</v>
      </c>
      <c r="L34" s="24">
        <f>L33/J33</f>
        <v>0.53417266187050361</v>
      </c>
      <c r="M34" s="24">
        <f>M33/J33</f>
        <v>0.11870503597122302</v>
      </c>
      <c r="N34" s="24">
        <f>N33/J33</f>
        <v>1.7985611510791366E-2</v>
      </c>
      <c r="O34" s="24">
        <f>O33/J33</f>
        <v>6.1151079136690649E-2</v>
      </c>
      <c r="P34" s="25">
        <f>P33/J33</f>
        <v>5.3956834532374098E-2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P34"/>
  <sheetViews>
    <sheetView view="pageBreakPreview" topLeftCell="A21"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162</v>
      </c>
      <c r="J2" s="1" t="s">
        <v>343</v>
      </c>
    </row>
    <row r="3" spans="1:16" x14ac:dyDescent="0.15">
      <c r="J3" s="1" t="s">
        <v>342</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199</v>
      </c>
      <c r="D6" s="5">
        <v>564</v>
      </c>
      <c r="E6" s="5">
        <v>142</v>
      </c>
      <c r="F6" s="5">
        <v>33</v>
      </c>
      <c r="G6" s="5">
        <v>171</v>
      </c>
      <c r="H6" s="3">
        <f>B6-SUM(C6:G6)</f>
        <v>61</v>
      </c>
      <c r="J6" s="4">
        <v>1170</v>
      </c>
      <c r="K6" s="5">
        <v>58</v>
      </c>
      <c r="L6" s="5">
        <v>360</v>
      </c>
      <c r="M6" s="5">
        <v>264</v>
      </c>
      <c r="N6" s="5">
        <v>66</v>
      </c>
      <c r="O6" s="5">
        <v>361</v>
      </c>
      <c r="P6" s="3">
        <f>J6-SUM(K6:O6)</f>
        <v>61</v>
      </c>
    </row>
    <row r="7" spans="1:16" s="20" customFormat="1" x14ac:dyDescent="0.15">
      <c r="A7" s="21" t="s">
        <v>4</v>
      </c>
      <c r="B7" s="18"/>
      <c r="C7" s="18">
        <f>C6/B6</f>
        <v>0.17008547008547009</v>
      </c>
      <c r="D7" s="18">
        <f>D6/B6</f>
        <v>0.48205128205128206</v>
      </c>
      <c r="E7" s="18">
        <f>E6/B6</f>
        <v>0.12136752136752137</v>
      </c>
      <c r="F7" s="18">
        <f>F6/B6</f>
        <v>2.8205128205128206E-2</v>
      </c>
      <c r="G7" s="18">
        <f>G6/B6</f>
        <v>0.14615384615384616</v>
      </c>
      <c r="H7" s="19">
        <f>H6/B6</f>
        <v>5.2136752136752139E-2</v>
      </c>
      <c r="J7" s="21"/>
      <c r="K7" s="18">
        <f>K6/J6</f>
        <v>4.957264957264957E-2</v>
      </c>
      <c r="L7" s="18">
        <f>L6/J6</f>
        <v>0.30769230769230771</v>
      </c>
      <c r="M7" s="18">
        <f>M6/J6</f>
        <v>0.22564102564102564</v>
      </c>
      <c r="N7" s="18">
        <f>N6/J6</f>
        <v>5.6410256410256411E-2</v>
      </c>
      <c r="O7" s="18">
        <f>O6/J6</f>
        <v>0.30854700854700856</v>
      </c>
      <c r="P7" s="19">
        <f>P6/J6</f>
        <v>5.2136752136752139E-2</v>
      </c>
    </row>
    <row r="8" spans="1:16" x14ac:dyDescent="0.15">
      <c r="A8" s="4" t="s">
        <v>20</v>
      </c>
      <c r="B8" s="5">
        <v>200</v>
      </c>
      <c r="C8" s="5">
        <v>31</v>
      </c>
      <c r="D8" s="5">
        <v>97</v>
      </c>
      <c r="E8" s="5">
        <v>30</v>
      </c>
      <c r="F8" s="5">
        <v>5</v>
      </c>
      <c r="G8" s="5">
        <v>27</v>
      </c>
      <c r="H8" s="3">
        <f>B8-SUM(C8:G8)</f>
        <v>10</v>
      </c>
      <c r="J8" s="4">
        <v>200</v>
      </c>
      <c r="K8" s="5">
        <v>10</v>
      </c>
      <c r="L8" s="5">
        <v>60</v>
      </c>
      <c r="M8" s="5">
        <v>49</v>
      </c>
      <c r="N8" s="5">
        <v>12</v>
      </c>
      <c r="O8" s="5">
        <v>60</v>
      </c>
      <c r="P8" s="3">
        <f>J8-SUM(K8:O8)</f>
        <v>9</v>
      </c>
    </row>
    <row r="9" spans="1:16" s="20" customFormat="1" x14ac:dyDescent="0.15">
      <c r="A9" s="21" t="s">
        <v>4</v>
      </c>
      <c r="B9" s="18"/>
      <c r="C9" s="18">
        <f>C8/B8</f>
        <v>0.155</v>
      </c>
      <c r="D9" s="18">
        <f>D8/B8</f>
        <v>0.48499999999999999</v>
      </c>
      <c r="E9" s="18">
        <f>E8/B8</f>
        <v>0.15</v>
      </c>
      <c r="F9" s="18">
        <f>F8/B8</f>
        <v>2.5000000000000001E-2</v>
      </c>
      <c r="G9" s="18">
        <f>G8/B8</f>
        <v>0.13500000000000001</v>
      </c>
      <c r="H9" s="19">
        <f>H8/B8</f>
        <v>0.05</v>
      </c>
      <c r="J9" s="21"/>
      <c r="K9" s="18">
        <f>K8/J8</f>
        <v>0.05</v>
      </c>
      <c r="L9" s="18">
        <f>L8/J8</f>
        <v>0.3</v>
      </c>
      <c r="M9" s="18">
        <f>M8/J8</f>
        <v>0.245</v>
      </c>
      <c r="N9" s="18">
        <f>N8/J8</f>
        <v>0.06</v>
      </c>
      <c r="O9" s="18">
        <f>O8/J8</f>
        <v>0.3</v>
      </c>
      <c r="P9" s="19">
        <f>P8/J8</f>
        <v>4.4999999999999998E-2</v>
      </c>
    </row>
    <row r="10" spans="1:16" x14ac:dyDescent="0.15">
      <c r="A10" s="4" t="s">
        <v>21</v>
      </c>
      <c r="B10" s="5">
        <v>208</v>
      </c>
      <c r="C10" s="5">
        <v>36</v>
      </c>
      <c r="D10" s="5">
        <v>104</v>
      </c>
      <c r="E10" s="5">
        <v>24</v>
      </c>
      <c r="F10" s="5">
        <v>6</v>
      </c>
      <c r="G10" s="5">
        <v>29</v>
      </c>
      <c r="H10" s="3">
        <f>B10-SUM(C10:G10)</f>
        <v>9</v>
      </c>
      <c r="J10" s="4">
        <v>208</v>
      </c>
      <c r="K10" s="5">
        <v>11</v>
      </c>
      <c r="L10" s="5">
        <v>70</v>
      </c>
      <c r="M10" s="5">
        <v>45</v>
      </c>
      <c r="N10" s="5">
        <v>7</v>
      </c>
      <c r="O10" s="5">
        <v>65</v>
      </c>
      <c r="P10" s="3">
        <f>J10-SUM(K10:O10)</f>
        <v>10</v>
      </c>
    </row>
    <row r="11" spans="1:16" s="20" customFormat="1" x14ac:dyDescent="0.15">
      <c r="A11" s="21" t="s">
        <v>4</v>
      </c>
      <c r="B11" s="18"/>
      <c r="C11" s="18">
        <f>C10/B10</f>
        <v>0.17307692307692307</v>
      </c>
      <c r="D11" s="18">
        <f>D10/B10</f>
        <v>0.5</v>
      </c>
      <c r="E11" s="18">
        <f>E10/B10</f>
        <v>0.11538461538461539</v>
      </c>
      <c r="F11" s="18">
        <f>F10/B10</f>
        <v>2.8846153846153848E-2</v>
      </c>
      <c r="G11" s="18">
        <f>G10/B10</f>
        <v>0.13942307692307693</v>
      </c>
      <c r="H11" s="19">
        <f>H10/B10</f>
        <v>4.3269230769230768E-2</v>
      </c>
      <c r="J11" s="21"/>
      <c r="K11" s="18">
        <f>K10/J10</f>
        <v>5.2884615384615384E-2</v>
      </c>
      <c r="L11" s="18">
        <f>L10/J10</f>
        <v>0.33653846153846156</v>
      </c>
      <c r="M11" s="18">
        <f>M10/J10</f>
        <v>0.21634615384615385</v>
      </c>
      <c r="N11" s="18">
        <f>N10/J10</f>
        <v>3.3653846153846152E-2</v>
      </c>
      <c r="O11" s="18">
        <f>O10/J10</f>
        <v>0.3125</v>
      </c>
      <c r="P11" s="19">
        <f>P10/J10</f>
        <v>4.807692307692308E-2</v>
      </c>
    </row>
    <row r="12" spans="1:16" x14ac:dyDescent="0.15">
      <c r="A12" s="4" t="s">
        <v>22</v>
      </c>
      <c r="B12" s="5">
        <v>44</v>
      </c>
      <c r="C12" s="5">
        <v>9</v>
      </c>
      <c r="D12" s="5">
        <v>20</v>
      </c>
      <c r="E12" s="5">
        <v>4</v>
      </c>
      <c r="F12" s="5">
        <v>2</v>
      </c>
      <c r="G12" s="5">
        <v>8</v>
      </c>
      <c r="H12" s="3">
        <f>B12-SUM(C12:G12)</f>
        <v>1</v>
      </c>
      <c r="J12" s="4">
        <v>44</v>
      </c>
      <c r="K12" s="5">
        <v>2</v>
      </c>
      <c r="L12" s="5">
        <v>15</v>
      </c>
      <c r="M12" s="5">
        <v>7</v>
      </c>
      <c r="N12" s="5">
        <v>2</v>
      </c>
      <c r="O12" s="5">
        <v>17</v>
      </c>
      <c r="P12" s="3">
        <f>J12-SUM(K12:O12)</f>
        <v>1</v>
      </c>
    </row>
    <row r="13" spans="1:16" s="20" customFormat="1" x14ac:dyDescent="0.15">
      <c r="A13" s="21" t="s">
        <v>4</v>
      </c>
      <c r="B13" s="18"/>
      <c r="C13" s="18">
        <f>C12/B12</f>
        <v>0.20454545454545456</v>
      </c>
      <c r="D13" s="18">
        <f>D12/B12</f>
        <v>0.45454545454545453</v>
      </c>
      <c r="E13" s="18">
        <f>E12/B12</f>
        <v>9.0909090909090912E-2</v>
      </c>
      <c r="F13" s="18">
        <f>F12/B12</f>
        <v>4.5454545454545456E-2</v>
      </c>
      <c r="G13" s="18">
        <f>G12/B12</f>
        <v>0.18181818181818182</v>
      </c>
      <c r="H13" s="19">
        <f>H12/B12</f>
        <v>2.2727272727272728E-2</v>
      </c>
      <c r="J13" s="21"/>
      <c r="K13" s="18">
        <f>K12/J12</f>
        <v>4.5454545454545456E-2</v>
      </c>
      <c r="L13" s="18">
        <f>L12/J12</f>
        <v>0.34090909090909088</v>
      </c>
      <c r="M13" s="18">
        <f>M12/J12</f>
        <v>0.15909090909090909</v>
      </c>
      <c r="N13" s="18">
        <f>N12/J12</f>
        <v>4.5454545454545456E-2</v>
      </c>
      <c r="O13" s="18">
        <f>O12/J12</f>
        <v>0.38636363636363635</v>
      </c>
      <c r="P13" s="19">
        <f>P12/J12</f>
        <v>2.2727272727272728E-2</v>
      </c>
    </row>
    <row r="14" spans="1:16" x14ac:dyDescent="0.15">
      <c r="A14" s="4" t="s">
        <v>23</v>
      </c>
      <c r="B14" s="5">
        <v>172</v>
      </c>
      <c r="C14" s="5">
        <v>29</v>
      </c>
      <c r="D14" s="5">
        <v>95</v>
      </c>
      <c r="E14" s="5">
        <v>9</v>
      </c>
      <c r="F14" s="5">
        <v>8</v>
      </c>
      <c r="G14" s="5">
        <v>23</v>
      </c>
      <c r="H14" s="3">
        <f>B14-SUM(C14:G14)</f>
        <v>8</v>
      </c>
      <c r="J14" s="4">
        <v>172</v>
      </c>
      <c r="K14" s="5">
        <v>9</v>
      </c>
      <c r="L14" s="5">
        <v>56</v>
      </c>
      <c r="M14" s="5">
        <v>36</v>
      </c>
      <c r="N14" s="5">
        <v>10</v>
      </c>
      <c r="O14" s="5">
        <v>53</v>
      </c>
      <c r="P14" s="3">
        <f>J14-SUM(K14:O14)</f>
        <v>8</v>
      </c>
    </row>
    <row r="15" spans="1:16" s="20" customFormat="1" x14ac:dyDescent="0.15">
      <c r="A15" s="21" t="s">
        <v>4</v>
      </c>
      <c r="B15" s="18"/>
      <c r="C15" s="18">
        <f>C14/B14</f>
        <v>0.16860465116279069</v>
      </c>
      <c r="D15" s="18">
        <f>D14/B14</f>
        <v>0.55232558139534882</v>
      </c>
      <c r="E15" s="18">
        <f>E14/B14</f>
        <v>5.232558139534884E-2</v>
      </c>
      <c r="F15" s="18">
        <f>F14/B14</f>
        <v>4.6511627906976744E-2</v>
      </c>
      <c r="G15" s="18">
        <f>G14/B14</f>
        <v>0.13372093023255813</v>
      </c>
      <c r="H15" s="19">
        <f>H14/B14</f>
        <v>4.6511627906976744E-2</v>
      </c>
      <c r="J15" s="21"/>
      <c r="K15" s="18">
        <f>K14/J14</f>
        <v>5.232558139534884E-2</v>
      </c>
      <c r="L15" s="18">
        <f>L14/J14</f>
        <v>0.32558139534883723</v>
      </c>
      <c r="M15" s="18">
        <f>M14/J14</f>
        <v>0.20930232558139536</v>
      </c>
      <c r="N15" s="18">
        <f>N14/J14</f>
        <v>5.8139534883720929E-2</v>
      </c>
      <c r="O15" s="18">
        <f>O14/J14</f>
        <v>0.30813953488372092</v>
      </c>
      <c r="P15" s="19">
        <f>P14/J14</f>
        <v>4.6511627906976744E-2</v>
      </c>
    </row>
    <row r="16" spans="1:16" x14ac:dyDescent="0.15">
      <c r="A16" s="4" t="s">
        <v>24</v>
      </c>
      <c r="B16" s="5">
        <v>42</v>
      </c>
      <c r="C16" s="5">
        <v>8</v>
      </c>
      <c r="D16" s="5">
        <v>20</v>
      </c>
      <c r="E16" s="5">
        <v>4</v>
      </c>
      <c r="F16" s="5">
        <v>1</v>
      </c>
      <c r="G16" s="5">
        <v>3</v>
      </c>
      <c r="H16" s="3">
        <f>B16-SUM(C16:G16)</f>
        <v>6</v>
      </c>
      <c r="J16" s="4">
        <v>42</v>
      </c>
      <c r="K16" s="5">
        <v>4</v>
      </c>
      <c r="L16" s="5">
        <v>10</v>
      </c>
      <c r="M16" s="5">
        <v>9</v>
      </c>
      <c r="N16" s="5">
        <v>2</v>
      </c>
      <c r="O16" s="5">
        <v>11</v>
      </c>
      <c r="P16" s="3">
        <f>J16-SUM(K16:O16)</f>
        <v>6</v>
      </c>
    </row>
    <row r="17" spans="1:16" s="20" customFormat="1" x14ac:dyDescent="0.15">
      <c r="A17" s="21" t="s">
        <v>4</v>
      </c>
      <c r="B17" s="18"/>
      <c r="C17" s="18">
        <f>C16/B16</f>
        <v>0.19047619047619047</v>
      </c>
      <c r="D17" s="18">
        <f>D16/B16</f>
        <v>0.47619047619047616</v>
      </c>
      <c r="E17" s="18">
        <f>E16/B16</f>
        <v>9.5238095238095233E-2</v>
      </c>
      <c r="F17" s="18">
        <f>F16/B16</f>
        <v>2.3809523809523808E-2</v>
      </c>
      <c r="G17" s="18">
        <f>G16/B16</f>
        <v>7.1428571428571425E-2</v>
      </c>
      <c r="H17" s="19">
        <f>H16/B16</f>
        <v>0.14285714285714285</v>
      </c>
      <c r="J17" s="21"/>
      <c r="K17" s="18">
        <f>K16/J16</f>
        <v>9.5238095238095233E-2</v>
      </c>
      <c r="L17" s="18">
        <f>L16/J16</f>
        <v>0.23809523809523808</v>
      </c>
      <c r="M17" s="18">
        <f>M16/J16</f>
        <v>0.21428571428571427</v>
      </c>
      <c r="N17" s="18">
        <f>N16/J16</f>
        <v>4.7619047619047616E-2</v>
      </c>
      <c r="O17" s="18">
        <f>O16/J16</f>
        <v>0.26190476190476192</v>
      </c>
      <c r="P17" s="19">
        <f>P16/J16</f>
        <v>0.14285714285714285</v>
      </c>
    </row>
    <row r="18" spans="1:16" x14ac:dyDescent="0.15">
      <c r="A18" s="4" t="s">
        <v>25</v>
      </c>
      <c r="B18" s="5">
        <v>147</v>
      </c>
      <c r="C18" s="5">
        <v>27</v>
      </c>
      <c r="D18" s="5">
        <v>67</v>
      </c>
      <c r="E18" s="5">
        <v>28</v>
      </c>
      <c r="F18" s="5">
        <v>3</v>
      </c>
      <c r="G18" s="5">
        <v>18</v>
      </c>
      <c r="H18" s="3">
        <f>B18-SUM(C18:G18)</f>
        <v>4</v>
      </c>
      <c r="J18" s="4">
        <v>147</v>
      </c>
      <c r="K18" s="5">
        <v>8</v>
      </c>
      <c r="L18" s="5">
        <v>46</v>
      </c>
      <c r="M18" s="5">
        <v>39</v>
      </c>
      <c r="N18" s="5">
        <v>7</v>
      </c>
      <c r="O18" s="5">
        <v>43</v>
      </c>
      <c r="P18" s="3">
        <f>J18-SUM(K18:O18)</f>
        <v>4</v>
      </c>
    </row>
    <row r="19" spans="1:16" s="20" customFormat="1" x14ac:dyDescent="0.15">
      <c r="A19" s="21" t="s">
        <v>4</v>
      </c>
      <c r="B19" s="18"/>
      <c r="C19" s="18">
        <f>C18/B18</f>
        <v>0.18367346938775511</v>
      </c>
      <c r="D19" s="18">
        <f>D18/B18</f>
        <v>0.45578231292517007</v>
      </c>
      <c r="E19" s="18">
        <f>E18/B18</f>
        <v>0.19047619047619047</v>
      </c>
      <c r="F19" s="18">
        <f>F18/B18</f>
        <v>2.0408163265306121E-2</v>
      </c>
      <c r="G19" s="18">
        <f>G18/B18</f>
        <v>0.12244897959183673</v>
      </c>
      <c r="H19" s="19">
        <f>H18/B18</f>
        <v>2.7210884353741496E-2</v>
      </c>
      <c r="J19" s="21"/>
      <c r="K19" s="18">
        <f>K18/J18</f>
        <v>5.4421768707482991E-2</v>
      </c>
      <c r="L19" s="18">
        <f>L18/J18</f>
        <v>0.31292517006802723</v>
      </c>
      <c r="M19" s="18">
        <f>M18/J18</f>
        <v>0.26530612244897961</v>
      </c>
      <c r="N19" s="18">
        <f>N18/J18</f>
        <v>4.7619047619047616E-2</v>
      </c>
      <c r="O19" s="18">
        <f>O18/J18</f>
        <v>0.29251700680272108</v>
      </c>
      <c r="P19" s="19">
        <f>P18/J18</f>
        <v>2.7210884353741496E-2</v>
      </c>
    </row>
    <row r="20" spans="1:16" x14ac:dyDescent="0.15">
      <c r="A20" s="4" t="s">
        <v>26</v>
      </c>
      <c r="B20" s="5">
        <v>103</v>
      </c>
      <c r="C20" s="5">
        <v>19</v>
      </c>
      <c r="D20" s="5">
        <v>40</v>
      </c>
      <c r="E20" s="5">
        <v>19</v>
      </c>
      <c r="F20" s="5">
        <v>3</v>
      </c>
      <c r="G20" s="5">
        <v>18</v>
      </c>
      <c r="H20" s="3">
        <f>B20-SUM(C20:G20)</f>
        <v>4</v>
      </c>
      <c r="J20" s="4">
        <v>103</v>
      </c>
      <c r="K20" s="5">
        <v>6</v>
      </c>
      <c r="L20" s="5">
        <v>29</v>
      </c>
      <c r="M20" s="5">
        <v>23</v>
      </c>
      <c r="N20" s="5">
        <v>9</v>
      </c>
      <c r="O20" s="5">
        <v>32</v>
      </c>
      <c r="P20" s="3">
        <f>J20-SUM(K20:O20)</f>
        <v>4</v>
      </c>
    </row>
    <row r="21" spans="1:16" s="20" customFormat="1" x14ac:dyDescent="0.15">
      <c r="A21" s="21" t="s">
        <v>4</v>
      </c>
      <c r="B21" s="18"/>
      <c r="C21" s="18">
        <f>C20/B20</f>
        <v>0.18446601941747573</v>
      </c>
      <c r="D21" s="18">
        <f>D20/B20</f>
        <v>0.38834951456310679</v>
      </c>
      <c r="E21" s="18">
        <f>E20/B20</f>
        <v>0.18446601941747573</v>
      </c>
      <c r="F21" s="18">
        <f>F20/B20</f>
        <v>2.9126213592233011E-2</v>
      </c>
      <c r="G21" s="18">
        <f>G20/B20</f>
        <v>0.17475728155339806</v>
      </c>
      <c r="H21" s="19">
        <f>H20/B20</f>
        <v>3.8834951456310676E-2</v>
      </c>
      <c r="J21" s="21"/>
      <c r="K21" s="18">
        <f>K20/J20</f>
        <v>5.8252427184466021E-2</v>
      </c>
      <c r="L21" s="18">
        <f>L20/J20</f>
        <v>0.28155339805825241</v>
      </c>
      <c r="M21" s="18">
        <f>M20/J20</f>
        <v>0.22330097087378642</v>
      </c>
      <c r="N21" s="18">
        <f>N20/J20</f>
        <v>8.7378640776699032E-2</v>
      </c>
      <c r="O21" s="18">
        <f>O20/J20</f>
        <v>0.31067961165048541</v>
      </c>
      <c r="P21" s="19">
        <f>P20/J20</f>
        <v>3.8834951456310676E-2</v>
      </c>
    </row>
    <row r="22" spans="1:16" x14ac:dyDescent="0.15">
      <c r="A22" s="4" t="s">
        <v>27</v>
      </c>
      <c r="B22" s="5">
        <v>74</v>
      </c>
      <c r="C22" s="5">
        <v>11</v>
      </c>
      <c r="D22" s="5">
        <v>37</v>
      </c>
      <c r="E22" s="5">
        <v>3</v>
      </c>
      <c r="F22" s="5">
        <v>2</v>
      </c>
      <c r="G22" s="5">
        <v>18</v>
      </c>
      <c r="H22" s="3">
        <f>B22-SUM(C22:G22)</f>
        <v>3</v>
      </c>
      <c r="J22" s="4">
        <v>74</v>
      </c>
      <c r="K22" s="5">
        <v>2</v>
      </c>
      <c r="L22" s="5">
        <v>22</v>
      </c>
      <c r="M22" s="5">
        <v>14</v>
      </c>
      <c r="N22" s="5">
        <v>5</v>
      </c>
      <c r="O22" s="5">
        <v>28</v>
      </c>
      <c r="P22" s="3">
        <f>J22-SUM(K22:O22)</f>
        <v>3</v>
      </c>
    </row>
    <row r="23" spans="1:16" s="20" customFormat="1" x14ac:dyDescent="0.15">
      <c r="A23" s="21" t="s">
        <v>4</v>
      </c>
      <c r="B23" s="18"/>
      <c r="C23" s="18">
        <f>C22/B22</f>
        <v>0.14864864864864866</v>
      </c>
      <c r="D23" s="18">
        <f>D22/B22</f>
        <v>0.5</v>
      </c>
      <c r="E23" s="18">
        <f>E22/B22</f>
        <v>4.0540540540540543E-2</v>
      </c>
      <c r="F23" s="18">
        <f>F22/B22</f>
        <v>2.7027027027027029E-2</v>
      </c>
      <c r="G23" s="18">
        <f>G22/B22</f>
        <v>0.24324324324324326</v>
      </c>
      <c r="H23" s="19">
        <f>H22/B22</f>
        <v>4.0540540540540543E-2</v>
      </c>
      <c r="J23" s="21"/>
      <c r="K23" s="18">
        <f>K22/J22</f>
        <v>2.7027027027027029E-2</v>
      </c>
      <c r="L23" s="18">
        <f>L22/J22</f>
        <v>0.29729729729729731</v>
      </c>
      <c r="M23" s="18">
        <f>M22/J22</f>
        <v>0.1891891891891892</v>
      </c>
      <c r="N23" s="18">
        <f>N22/J22</f>
        <v>6.7567567567567571E-2</v>
      </c>
      <c r="O23" s="18">
        <f>O22/J22</f>
        <v>0.3783783783783784</v>
      </c>
      <c r="P23" s="19">
        <f>P22/J22</f>
        <v>4.0540540540540543E-2</v>
      </c>
    </row>
    <row r="24" spans="1:16" x14ac:dyDescent="0.15">
      <c r="A24" s="4" t="s">
        <v>28</v>
      </c>
      <c r="B24" s="5">
        <v>111</v>
      </c>
      <c r="C24" s="5">
        <v>16</v>
      </c>
      <c r="D24" s="5">
        <v>53</v>
      </c>
      <c r="E24" s="5">
        <v>13</v>
      </c>
      <c r="F24" s="5">
        <v>2</v>
      </c>
      <c r="G24" s="5">
        <v>19</v>
      </c>
      <c r="H24" s="3">
        <f>B24-SUM(C24:G24)</f>
        <v>8</v>
      </c>
      <c r="J24" s="4">
        <v>111</v>
      </c>
      <c r="K24" s="5">
        <v>2</v>
      </c>
      <c r="L24" s="5">
        <v>31</v>
      </c>
      <c r="M24" s="5">
        <v>27</v>
      </c>
      <c r="N24" s="5">
        <v>8</v>
      </c>
      <c r="O24" s="5">
        <v>35</v>
      </c>
      <c r="P24" s="3">
        <f>J24-SUM(K24:O24)</f>
        <v>8</v>
      </c>
    </row>
    <row r="25" spans="1:16" s="20" customFormat="1" x14ac:dyDescent="0.15">
      <c r="A25" s="21" t="s">
        <v>4</v>
      </c>
      <c r="B25" s="18"/>
      <c r="C25" s="18">
        <f>C24/B24</f>
        <v>0.14414414414414414</v>
      </c>
      <c r="D25" s="18">
        <f>D24/B24</f>
        <v>0.47747747747747749</v>
      </c>
      <c r="E25" s="18">
        <f>E24/B24</f>
        <v>0.11711711711711711</v>
      </c>
      <c r="F25" s="18">
        <f>F24/B24</f>
        <v>1.8018018018018018E-2</v>
      </c>
      <c r="G25" s="18">
        <f>G24/B24</f>
        <v>0.17117117117117117</v>
      </c>
      <c r="H25" s="19">
        <f>H24/B24</f>
        <v>7.2072072072072071E-2</v>
      </c>
      <c r="J25" s="21"/>
      <c r="K25" s="18">
        <f>K24/J24</f>
        <v>1.8018018018018018E-2</v>
      </c>
      <c r="L25" s="18">
        <f>L24/J24</f>
        <v>0.27927927927927926</v>
      </c>
      <c r="M25" s="18">
        <f>M24/J24</f>
        <v>0.24324324324324326</v>
      </c>
      <c r="N25" s="18">
        <f>N24/J24</f>
        <v>7.2072072072072071E-2</v>
      </c>
      <c r="O25" s="18">
        <f>O24/J24</f>
        <v>0.31531531531531531</v>
      </c>
      <c r="P25" s="19">
        <f>P24/J24</f>
        <v>7.2072072072072071E-2</v>
      </c>
    </row>
    <row r="26" spans="1:16" x14ac:dyDescent="0.15">
      <c r="A26" s="4" t="s">
        <v>29</v>
      </c>
      <c r="B26" s="5">
        <v>55</v>
      </c>
      <c r="C26" s="5">
        <v>12</v>
      </c>
      <c r="D26" s="5">
        <v>23</v>
      </c>
      <c r="E26" s="5">
        <v>7</v>
      </c>
      <c r="F26" s="5">
        <v>1</v>
      </c>
      <c r="G26" s="5">
        <v>7</v>
      </c>
      <c r="H26" s="3">
        <f>B26-SUM(C26:G26)</f>
        <v>5</v>
      </c>
      <c r="J26" s="4">
        <v>55</v>
      </c>
      <c r="K26" s="5">
        <v>4</v>
      </c>
      <c r="L26" s="5">
        <v>17</v>
      </c>
      <c r="M26" s="5">
        <v>12</v>
      </c>
      <c r="N26" s="5">
        <v>3</v>
      </c>
      <c r="O26" s="5">
        <v>14</v>
      </c>
      <c r="P26" s="3">
        <f>J26-SUM(K26:O26)</f>
        <v>5</v>
      </c>
    </row>
    <row r="27" spans="1:16" s="20" customFormat="1" x14ac:dyDescent="0.15">
      <c r="A27" s="23" t="s">
        <v>4</v>
      </c>
      <c r="B27" s="24"/>
      <c r="C27" s="24">
        <f>C26/B26</f>
        <v>0.21818181818181817</v>
      </c>
      <c r="D27" s="24">
        <f>D26/B26</f>
        <v>0.41818181818181815</v>
      </c>
      <c r="E27" s="24">
        <f>E26/B26</f>
        <v>0.12727272727272726</v>
      </c>
      <c r="F27" s="24">
        <f>F26/B26</f>
        <v>1.8181818181818181E-2</v>
      </c>
      <c r="G27" s="24">
        <f>G26/B26</f>
        <v>0.12727272727272726</v>
      </c>
      <c r="H27" s="25">
        <f>H26/B26</f>
        <v>9.0909090909090912E-2</v>
      </c>
      <c r="J27" s="23"/>
      <c r="K27" s="24">
        <f>K26/J26</f>
        <v>7.2727272727272724E-2</v>
      </c>
      <c r="L27" s="24">
        <f>L26/J26</f>
        <v>0.30909090909090908</v>
      </c>
      <c r="M27" s="24">
        <f>M26/J26</f>
        <v>0.21818181818181817</v>
      </c>
      <c r="N27" s="24">
        <f>N26/J26</f>
        <v>5.4545454545454543E-2</v>
      </c>
      <c r="O27" s="24">
        <f>O26/J26</f>
        <v>0.25454545454545452</v>
      </c>
      <c r="P27" s="25">
        <f>P26/J26</f>
        <v>9.0909090909090912E-2</v>
      </c>
    </row>
    <row r="28" spans="1:16" x14ac:dyDescent="0.15">
      <c r="A28" s="1" t="s">
        <v>212</v>
      </c>
    </row>
    <row r="29" spans="1:16" x14ac:dyDescent="0.15">
      <c r="A29" s="9" t="s">
        <v>30</v>
      </c>
      <c r="B29" s="10">
        <v>411</v>
      </c>
      <c r="C29" s="10">
        <v>70</v>
      </c>
      <c r="D29" s="10">
        <v>188</v>
      </c>
      <c r="E29" s="10">
        <v>49</v>
      </c>
      <c r="F29" s="10">
        <v>16</v>
      </c>
      <c r="G29" s="10">
        <v>72</v>
      </c>
      <c r="H29" s="11">
        <f>B29-SUM(C29:G29)</f>
        <v>16</v>
      </c>
      <c r="J29" s="9">
        <v>411</v>
      </c>
      <c r="K29" s="10">
        <v>22</v>
      </c>
      <c r="L29" s="10">
        <v>114</v>
      </c>
      <c r="M29" s="10">
        <v>90</v>
      </c>
      <c r="N29" s="10">
        <v>23</v>
      </c>
      <c r="O29" s="10">
        <v>144</v>
      </c>
      <c r="P29" s="11">
        <f>J29-SUM(K29:O29)</f>
        <v>18</v>
      </c>
    </row>
    <row r="30" spans="1:16" s="20" customFormat="1" x14ac:dyDescent="0.15">
      <c r="A30" s="21" t="s">
        <v>31</v>
      </c>
      <c r="B30" s="18"/>
      <c r="C30" s="30">
        <f>C29/B29</f>
        <v>0.170316301703163</v>
      </c>
      <c r="D30" s="30">
        <f>D29/B29</f>
        <v>0.45742092457420924</v>
      </c>
      <c r="E30" s="30">
        <f>E29/B29</f>
        <v>0.11922141119221411</v>
      </c>
      <c r="F30" s="30">
        <f>F29/B29</f>
        <v>3.8929440389294405E-2</v>
      </c>
      <c r="G30" s="30">
        <f>G29/B29</f>
        <v>0.17518248175182483</v>
      </c>
      <c r="H30" s="27">
        <f>H29/B29</f>
        <v>3.8929440389294405E-2</v>
      </c>
      <c r="J30" s="21"/>
      <c r="K30" s="30">
        <f>K29/J29</f>
        <v>5.3527980535279802E-2</v>
      </c>
      <c r="L30" s="30">
        <f>L29/J29</f>
        <v>0.27737226277372262</v>
      </c>
      <c r="M30" s="30">
        <f>M29/J29</f>
        <v>0.21897810218978103</v>
      </c>
      <c r="N30" s="30">
        <f>N29/J29</f>
        <v>5.5961070559610707E-2</v>
      </c>
      <c r="O30" s="30">
        <f>O29/J29</f>
        <v>0.35036496350364965</v>
      </c>
      <c r="P30" s="27">
        <f>P29/J29</f>
        <v>4.3795620437956206E-2</v>
      </c>
    </row>
    <row r="31" spans="1:16" x14ac:dyDescent="0.15">
      <c r="A31" s="4" t="s">
        <v>32</v>
      </c>
      <c r="B31" s="5">
        <v>196</v>
      </c>
      <c r="C31" s="5">
        <v>33</v>
      </c>
      <c r="D31" s="5">
        <v>101</v>
      </c>
      <c r="E31" s="5">
        <v>31</v>
      </c>
      <c r="F31" s="5">
        <v>5</v>
      </c>
      <c r="G31" s="5">
        <v>17</v>
      </c>
      <c r="H31" s="3">
        <f>B31-SUM(C31:G31)</f>
        <v>9</v>
      </c>
      <c r="J31" s="4">
        <v>196</v>
      </c>
      <c r="K31" s="5">
        <v>15</v>
      </c>
      <c r="L31" s="5">
        <v>68</v>
      </c>
      <c r="M31" s="5">
        <v>44</v>
      </c>
      <c r="N31" s="5">
        <v>14</v>
      </c>
      <c r="O31" s="5">
        <v>46</v>
      </c>
      <c r="P31" s="3">
        <f>J31-SUM(K31:O31)</f>
        <v>9</v>
      </c>
    </row>
    <row r="32" spans="1:16" s="20" customFormat="1" x14ac:dyDescent="0.15">
      <c r="A32" s="21" t="s">
        <v>33</v>
      </c>
      <c r="B32" s="18"/>
      <c r="C32" s="18">
        <f>C31/B31</f>
        <v>0.1683673469387755</v>
      </c>
      <c r="D32" s="18">
        <f>D31/B31</f>
        <v>0.51530612244897955</v>
      </c>
      <c r="E32" s="18">
        <f>E31/B31</f>
        <v>0.15816326530612246</v>
      </c>
      <c r="F32" s="18">
        <f>F31/B31</f>
        <v>2.5510204081632654E-2</v>
      </c>
      <c r="G32" s="18">
        <f>G31/B31</f>
        <v>8.673469387755102E-2</v>
      </c>
      <c r="H32" s="19">
        <f>H31/B31</f>
        <v>4.5918367346938778E-2</v>
      </c>
      <c r="J32" s="21"/>
      <c r="K32" s="18">
        <f>K31/J31</f>
        <v>7.6530612244897961E-2</v>
      </c>
      <c r="L32" s="18">
        <f>L31/J31</f>
        <v>0.34693877551020408</v>
      </c>
      <c r="M32" s="18">
        <f>M31/J31</f>
        <v>0.22448979591836735</v>
      </c>
      <c r="N32" s="18">
        <f>N31/J31</f>
        <v>7.1428571428571425E-2</v>
      </c>
      <c r="O32" s="18">
        <f>O31/J31</f>
        <v>0.23469387755102042</v>
      </c>
      <c r="P32" s="19">
        <f>P31/J31</f>
        <v>4.5918367346938778E-2</v>
      </c>
    </row>
    <row r="33" spans="1:16" x14ac:dyDescent="0.15">
      <c r="A33" s="4" t="s">
        <v>34</v>
      </c>
      <c r="B33" s="5">
        <v>556</v>
      </c>
      <c r="C33" s="5">
        <v>96</v>
      </c>
      <c r="D33" s="5">
        <v>272</v>
      </c>
      <c r="E33" s="5">
        <v>61</v>
      </c>
      <c r="F33" s="5">
        <v>12</v>
      </c>
      <c r="G33" s="5">
        <v>81</v>
      </c>
      <c r="H33" s="3">
        <f>B33-SUM(C33:G33)</f>
        <v>34</v>
      </c>
      <c r="J33" s="4">
        <v>556</v>
      </c>
      <c r="K33" s="5">
        <v>21</v>
      </c>
      <c r="L33" s="5">
        <v>177</v>
      </c>
      <c r="M33" s="5">
        <v>129</v>
      </c>
      <c r="N33" s="5">
        <v>28</v>
      </c>
      <c r="O33" s="5">
        <v>169</v>
      </c>
      <c r="P33" s="3">
        <f>J33-SUM(K33:O33)</f>
        <v>32</v>
      </c>
    </row>
    <row r="34" spans="1:16" s="20" customFormat="1" x14ac:dyDescent="0.15">
      <c r="A34" s="23" t="s">
        <v>35</v>
      </c>
      <c r="B34" s="24"/>
      <c r="C34" s="24">
        <f>C33/B33</f>
        <v>0.17266187050359713</v>
      </c>
      <c r="D34" s="24">
        <f>D33/B33</f>
        <v>0.48920863309352519</v>
      </c>
      <c r="E34" s="24">
        <f>E33/B33</f>
        <v>0.10971223021582734</v>
      </c>
      <c r="F34" s="24">
        <f>F33/B33</f>
        <v>2.1582733812949641E-2</v>
      </c>
      <c r="G34" s="24">
        <f>G33/B33</f>
        <v>0.14568345323741008</v>
      </c>
      <c r="H34" s="25">
        <f>H33/B33</f>
        <v>6.1151079136690649E-2</v>
      </c>
      <c r="J34" s="23"/>
      <c r="K34" s="24">
        <f>K33/J33</f>
        <v>3.7769784172661872E-2</v>
      </c>
      <c r="L34" s="24">
        <f>L33/J33</f>
        <v>0.31834532374100721</v>
      </c>
      <c r="M34" s="24">
        <f>M33/J33</f>
        <v>0.23201438848920863</v>
      </c>
      <c r="N34" s="24">
        <f>N33/J33</f>
        <v>5.0359712230215826E-2</v>
      </c>
      <c r="O34" s="24">
        <f>O33/J33</f>
        <v>0.3039568345323741</v>
      </c>
      <c r="P34" s="25">
        <f>P33/J33</f>
        <v>5.7553956834532377E-2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view="pageBreakPreview" topLeftCell="A10" zoomScale="60" zoomScaleNormal="100" workbookViewId="0">
      <selection activeCell="U5" sqref="U5"/>
    </sheetView>
  </sheetViews>
  <sheetFormatPr defaultColWidth="6.125" defaultRowHeight="11.25" x14ac:dyDescent="0.15"/>
  <cols>
    <col min="1" max="1" width="23.375" style="1" customWidth="1"/>
    <col min="2" max="2" width="5" style="1" customWidth="1"/>
    <col min="3" max="3" width="5" style="33" customWidth="1"/>
    <col min="4" max="32" width="5" style="1" customWidth="1"/>
    <col min="33" max="16384" width="6.125" style="1"/>
  </cols>
  <sheetData>
    <row r="1" spans="1:14" x14ac:dyDescent="0.15">
      <c r="A1" s="1" t="s">
        <v>214</v>
      </c>
      <c r="G1" s="1" t="s">
        <v>214</v>
      </c>
    </row>
    <row r="2" spans="1:14" x14ac:dyDescent="0.15">
      <c r="A2" s="1" t="s">
        <v>3</v>
      </c>
    </row>
    <row r="3" spans="1:14" s="2" customFormat="1" ht="127.5" customHeight="1" x14ac:dyDescent="0.15">
      <c r="A3" s="6" t="s">
        <v>4</v>
      </c>
      <c r="B3" s="7" t="s">
        <v>5</v>
      </c>
      <c r="C3" s="35" t="s">
        <v>262</v>
      </c>
      <c r="D3" s="7" t="s">
        <v>10</v>
      </c>
      <c r="E3" s="8" t="s">
        <v>11</v>
      </c>
      <c r="G3" s="6" t="s">
        <v>5</v>
      </c>
      <c r="H3" s="7" t="s">
        <v>71</v>
      </c>
      <c r="I3" s="7" t="s">
        <v>72</v>
      </c>
      <c r="J3" s="7" t="s">
        <v>73</v>
      </c>
      <c r="K3" s="7" t="s">
        <v>74</v>
      </c>
      <c r="L3" s="7" t="s">
        <v>75</v>
      </c>
      <c r="M3" s="7" t="s">
        <v>76</v>
      </c>
      <c r="N3" s="8" t="s">
        <v>9</v>
      </c>
    </row>
    <row r="4" spans="1:14" x14ac:dyDescent="0.15">
      <c r="A4" s="4" t="s">
        <v>19</v>
      </c>
      <c r="B4" s="5">
        <v>1170</v>
      </c>
      <c r="C4" s="28">
        <v>3.3</v>
      </c>
      <c r="D4" s="5">
        <v>1</v>
      </c>
      <c r="E4" s="3">
        <v>10</v>
      </c>
      <c r="G4" s="4">
        <v>1170</v>
      </c>
      <c r="H4" s="5">
        <v>76</v>
      </c>
      <c r="I4" s="5">
        <v>367</v>
      </c>
      <c r="J4" s="5">
        <v>289</v>
      </c>
      <c r="K4" s="5">
        <v>199</v>
      </c>
      <c r="L4" s="5">
        <v>105</v>
      </c>
      <c r="M4" s="5">
        <v>127</v>
      </c>
      <c r="N4" s="3">
        <f>G4-SUM(H4:M4)</f>
        <v>7</v>
      </c>
    </row>
    <row r="5" spans="1:14" s="20" customFormat="1" x14ac:dyDescent="0.15">
      <c r="A5" s="21" t="s">
        <v>4</v>
      </c>
      <c r="B5" s="18"/>
      <c r="C5" s="29"/>
      <c r="D5" s="18"/>
      <c r="E5" s="19"/>
      <c r="G5" s="21"/>
      <c r="H5" s="18">
        <f>H4/G4</f>
        <v>6.4957264957264962E-2</v>
      </c>
      <c r="I5" s="18">
        <f>I4/G4</f>
        <v>0.31367521367521367</v>
      </c>
      <c r="J5" s="18">
        <f>J4/G4</f>
        <v>0.24700854700854702</v>
      </c>
      <c r="K5" s="18">
        <f>K4/G4</f>
        <v>0.17008547008547009</v>
      </c>
      <c r="L5" s="18">
        <f>L4/G4</f>
        <v>8.9743589743589744E-2</v>
      </c>
      <c r="M5" s="18">
        <f>M4/G4</f>
        <v>0.10854700854700855</v>
      </c>
      <c r="N5" s="19">
        <f>N4/G4</f>
        <v>5.9829059829059833E-3</v>
      </c>
    </row>
    <row r="6" spans="1:14" x14ac:dyDescent="0.15">
      <c r="A6" s="4" t="s">
        <v>20</v>
      </c>
      <c r="B6" s="5">
        <v>200</v>
      </c>
      <c r="C6" s="28">
        <v>3.19</v>
      </c>
      <c r="D6" s="5">
        <v>1</v>
      </c>
      <c r="E6" s="3">
        <v>8</v>
      </c>
      <c r="G6" s="4">
        <v>200</v>
      </c>
      <c r="H6" s="5">
        <v>15</v>
      </c>
      <c r="I6" s="5">
        <v>58</v>
      </c>
      <c r="J6" s="5">
        <v>54</v>
      </c>
      <c r="K6" s="5">
        <v>39</v>
      </c>
      <c r="L6" s="5">
        <v>15</v>
      </c>
      <c r="M6" s="5">
        <v>18</v>
      </c>
      <c r="N6" s="3">
        <f>G6-SUM(H6:M6)</f>
        <v>1</v>
      </c>
    </row>
    <row r="7" spans="1:14" s="20" customFormat="1" x14ac:dyDescent="0.15">
      <c r="A7" s="21" t="s">
        <v>4</v>
      </c>
      <c r="B7" s="18"/>
      <c r="C7" s="29"/>
      <c r="D7" s="18"/>
      <c r="E7" s="19"/>
      <c r="G7" s="21"/>
      <c r="H7" s="18">
        <f>H6/G6</f>
        <v>7.4999999999999997E-2</v>
      </c>
      <c r="I7" s="18">
        <f>I6/G6</f>
        <v>0.28999999999999998</v>
      </c>
      <c r="J7" s="18">
        <f>J6/G6</f>
        <v>0.27</v>
      </c>
      <c r="K7" s="18">
        <f>K6/G6</f>
        <v>0.19500000000000001</v>
      </c>
      <c r="L7" s="18">
        <f>L6/G6</f>
        <v>7.4999999999999997E-2</v>
      </c>
      <c r="M7" s="18">
        <f>M6/G6</f>
        <v>0.09</v>
      </c>
      <c r="N7" s="19">
        <f>N6/G6</f>
        <v>5.0000000000000001E-3</v>
      </c>
    </row>
    <row r="8" spans="1:14" x14ac:dyDescent="0.15">
      <c r="A8" s="4" t="s">
        <v>21</v>
      </c>
      <c r="B8" s="5">
        <v>208</v>
      </c>
      <c r="C8" s="28">
        <v>3.37</v>
      </c>
      <c r="D8" s="5">
        <v>1</v>
      </c>
      <c r="E8" s="3">
        <v>9</v>
      </c>
      <c r="G8" s="4">
        <v>208</v>
      </c>
      <c r="H8" s="5">
        <v>15</v>
      </c>
      <c r="I8" s="5">
        <v>59</v>
      </c>
      <c r="J8" s="5">
        <v>56</v>
      </c>
      <c r="K8" s="5">
        <v>33</v>
      </c>
      <c r="L8" s="5">
        <v>20</v>
      </c>
      <c r="M8" s="5">
        <v>25</v>
      </c>
      <c r="N8" s="41" t="s">
        <v>369</v>
      </c>
    </row>
    <row r="9" spans="1:14" s="20" customFormat="1" x14ac:dyDescent="0.15">
      <c r="A9" s="21" t="s">
        <v>4</v>
      </c>
      <c r="B9" s="18"/>
      <c r="C9" s="29"/>
      <c r="D9" s="18"/>
      <c r="E9" s="19"/>
      <c r="G9" s="21"/>
      <c r="H9" s="18">
        <f>H8/G8</f>
        <v>7.2115384615384609E-2</v>
      </c>
      <c r="I9" s="18">
        <f>I8/G8</f>
        <v>0.28365384615384615</v>
      </c>
      <c r="J9" s="18">
        <f>J8/G8</f>
        <v>0.26923076923076922</v>
      </c>
      <c r="K9" s="18">
        <f>K8/G8</f>
        <v>0.15865384615384615</v>
      </c>
      <c r="L9" s="18">
        <f>L8/G8</f>
        <v>9.6153846153846159E-2</v>
      </c>
      <c r="M9" s="18">
        <f>M8/G8</f>
        <v>0.1201923076923077</v>
      </c>
      <c r="N9" s="45" t="s">
        <v>369</v>
      </c>
    </row>
    <row r="10" spans="1:14" x14ac:dyDescent="0.15">
      <c r="A10" s="4" t="s">
        <v>22</v>
      </c>
      <c r="B10" s="5">
        <v>44</v>
      </c>
      <c r="C10" s="28">
        <v>3.56</v>
      </c>
      <c r="D10" s="5">
        <v>1</v>
      </c>
      <c r="E10" s="3">
        <v>7</v>
      </c>
      <c r="G10" s="4">
        <v>44</v>
      </c>
      <c r="H10" s="5">
        <v>3</v>
      </c>
      <c r="I10" s="5">
        <v>9</v>
      </c>
      <c r="J10" s="5">
        <v>12</v>
      </c>
      <c r="K10" s="5">
        <v>8</v>
      </c>
      <c r="L10" s="5">
        <v>7</v>
      </c>
      <c r="M10" s="5">
        <v>5</v>
      </c>
      <c r="N10" s="41" t="s">
        <v>369</v>
      </c>
    </row>
    <row r="11" spans="1:14" s="20" customFormat="1" x14ac:dyDescent="0.15">
      <c r="A11" s="21" t="s">
        <v>4</v>
      </c>
      <c r="B11" s="18"/>
      <c r="C11" s="29"/>
      <c r="D11" s="18"/>
      <c r="E11" s="19"/>
      <c r="G11" s="21"/>
      <c r="H11" s="18">
        <f>H10/G10</f>
        <v>6.8181818181818177E-2</v>
      </c>
      <c r="I11" s="18">
        <f>I10/G10</f>
        <v>0.20454545454545456</v>
      </c>
      <c r="J11" s="18">
        <f>J10/G10</f>
        <v>0.27272727272727271</v>
      </c>
      <c r="K11" s="18">
        <f>K10/G10</f>
        <v>0.18181818181818182</v>
      </c>
      <c r="L11" s="18">
        <f>L10/G10</f>
        <v>0.15909090909090909</v>
      </c>
      <c r="M11" s="18">
        <f>M10/G10</f>
        <v>0.11363636363636363</v>
      </c>
      <c r="N11" s="45" t="s">
        <v>369</v>
      </c>
    </row>
    <row r="12" spans="1:14" x14ac:dyDescent="0.15">
      <c r="A12" s="4" t="s">
        <v>23</v>
      </c>
      <c r="B12" s="5">
        <v>172</v>
      </c>
      <c r="C12" s="28">
        <v>3.25</v>
      </c>
      <c r="D12" s="5">
        <v>1</v>
      </c>
      <c r="E12" s="3">
        <v>9</v>
      </c>
      <c r="G12" s="4">
        <v>172</v>
      </c>
      <c r="H12" s="5">
        <v>6</v>
      </c>
      <c r="I12" s="5">
        <v>59</v>
      </c>
      <c r="J12" s="5">
        <v>44</v>
      </c>
      <c r="K12" s="5">
        <v>35</v>
      </c>
      <c r="L12" s="5">
        <v>12</v>
      </c>
      <c r="M12" s="5">
        <v>16</v>
      </c>
      <c r="N12" s="41" t="s">
        <v>369</v>
      </c>
    </row>
    <row r="13" spans="1:14" s="20" customFormat="1" x14ac:dyDescent="0.15">
      <c r="A13" s="21" t="s">
        <v>4</v>
      </c>
      <c r="B13" s="18"/>
      <c r="C13" s="29"/>
      <c r="D13" s="18"/>
      <c r="E13" s="19"/>
      <c r="G13" s="21"/>
      <c r="H13" s="18">
        <f>H12/G12</f>
        <v>3.4883720930232558E-2</v>
      </c>
      <c r="I13" s="18">
        <f>I12/G12</f>
        <v>0.34302325581395349</v>
      </c>
      <c r="J13" s="18">
        <f>J12/G12</f>
        <v>0.2558139534883721</v>
      </c>
      <c r="K13" s="18">
        <f>K12/G12</f>
        <v>0.20348837209302326</v>
      </c>
      <c r="L13" s="18">
        <f>L12/G12</f>
        <v>6.9767441860465115E-2</v>
      </c>
      <c r="M13" s="18">
        <f>M12/G12</f>
        <v>9.3023255813953487E-2</v>
      </c>
      <c r="N13" s="45" t="s">
        <v>369</v>
      </c>
    </row>
    <row r="14" spans="1:14" x14ac:dyDescent="0.15">
      <c r="A14" s="4" t="s">
        <v>24</v>
      </c>
      <c r="B14" s="5">
        <v>42</v>
      </c>
      <c r="C14" s="28">
        <v>3.33</v>
      </c>
      <c r="D14" s="5">
        <v>1</v>
      </c>
      <c r="E14" s="3">
        <v>9</v>
      </c>
      <c r="G14" s="4">
        <v>42</v>
      </c>
      <c r="H14" s="5">
        <v>1</v>
      </c>
      <c r="I14" s="5">
        <v>16</v>
      </c>
      <c r="J14" s="5">
        <v>11</v>
      </c>
      <c r="K14" s="5">
        <v>6</v>
      </c>
      <c r="L14" s="5">
        <v>2</v>
      </c>
      <c r="M14" s="5">
        <v>6</v>
      </c>
      <c r="N14" s="41" t="s">
        <v>369</v>
      </c>
    </row>
    <row r="15" spans="1:14" s="20" customFormat="1" x14ac:dyDescent="0.15">
      <c r="A15" s="21" t="s">
        <v>4</v>
      </c>
      <c r="B15" s="18"/>
      <c r="C15" s="29"/>
      <c r="D15" s="18"/>
      <c r="E15" s="19"/>
      <c r="G15" s="21"/>
      <c r="H15" s="18">
        <f>H14/G14</f>
        <v>2.3809523809523808E-2</v>
      </c>
      <c r="I15" s="18">
        <f>I14/G14</f>
        <v>0.38095238095238093</v>
      </c>
      <c r="J15" s="18">
        <f>J14/G14</f>
        <v>0.26190476190476192</v>
      </c>
      <c r="K15" s="18">
        <f>K14/G14</f>
        <v>0.14285714285714285</v>
      </c>
      <c r="L15" s="18">
        <f>L14/G14</f>
        <v>4.7619047619047616E-2</v>
      </c>
      <c r="M15" s="18">
        <f>M14/G14</f>
        <v>0.14285714285714285</v>
      </c>
      <c r="N15" s="45" t="s">
        <v>369</v>
      </c>
    </row>
    <row r="16" spans="1:14" x14ac:dyDescent="0.15">
      <c r="A16" s="4" t="s">
        <v>25</v>
      </c>
      <c r="B16" s="5">
        <v>147</v>
      </c>
      <c r="C16" s="28">
        <v>3.42</v>
      </c>
      <c r="D16" s="5">
        <v>1</v>
      </c>
      <c r="E16" s="3">
        <v>8</v>
      </c>
      <c r="G16" s="4">
        <v>147</v>
      </c>
      <c r="H16" s="5">
        <v>3</v>
      </c>
      <c r="I16" s="5">
        <v>38</v>
      </c>
      <c r="J16" s="5">
        <v>43</v>
      </c>
      <c r="K16" s="5">
        <v>34</v>
      </c>
      <c r="L16" s="5">
        <v>20</v>
      </c>
      <c r="M16" s="5">
        <v>9</v>
      </c>
      <c r="N16" s="41" t="s">
        <v>369</v>
      </c>
    </row>
    <row r="17" spans="1:14" s="20" customFormat="1" x14ac:dyDescent="0.15">
      <c r="A17" s="21" t="s">
        <v>4</v>
      </c>
      <c r="B17" s="18"/>
      <c r="C17" s="29"/>
      <c r="D17" s="18"/>
      <c r="E17" s="19"/>
      <c r="G17" s="21"/>
      <c r="H17" s="18">
        <f>H16/G16</f>
        <v>2.0408163265306121E-2</v>
      </c>
      <c r="I17" s="18">
        <f>I16/G16</f>
        <v>0.25850340136054423</v>
      </c>
      <c r="J17" s="18">
        <f>J16/G16</f>
        <v>0.29251700680272108</v>
      </c>
      <c r="K17" s="18">
        <f>K16/G16</f>
        <v>0.23129251700680273</v>
      </c>
      <c r="L17" s="18">
        <f>L16/G16</f>
        <v>0.1360544217687075</v>
      </c>
      <c r="M17" s="18">
        <f>M16/G16</f>
        <v>6.1224489795918366E-2</v>
      </c>
      <c r="N17" s="45" t="s">
        <v>369</v>
      </c>
    </row>
    <row r="18" spans="1:14" x14ac:dyDescent="0.15">
      <c r="A18" s="4" t="s">
        <v>26</v>
      </c>
      <c r="B18" s="5">
        <v>103</v>
      </c>
      <c r="C18" s="28">
        <v>3.29</v>
      </c>
      <c r="D18" s="5">
        <v>1</v>
      </c>
      <c r="E18" s="3">
        <v>9</v>
      </c>
      <c r="G18" s="4">
        <v>103</v>
      </c>
      <c r="H18" s="5">
        <v>3</v>
      </c>
      <c r="I18" s="5">
        <v>44</v>
      </c>
      <c r="J18" s="5">
        <v>19</v>
      </c>
      <c r="K18" s="5">
        <v>13</v>
      </c>
      <c r="L18" s="5">
        <v>11</v>
      </c>
      <c r="M18" s="5">
        <v>12</v>
      </c>
      <c r="N18" s="3">
        <f>G18-SUM(H18:M18)</f>
        <v>1</v>
      </c>
    </row>
    <row r="19" spans="1:14" s="20" customFormat="1" x14ac:dyDescent="0.15">
      <c r="A19" s="21" t="s">
        <v>4</v>
      </c>
      <c r="B19" s="18"/>
      <c r="C19" s="29"/>
      <c r="D19" s="18"/>
      <c r="E19" s="19"/>
      <c r="G19" s="21"/>
      <c r="H19" s="18">
        <f>H18/G18</f>
        <v>2.9126213592233011E-2</v>
      </c>
      <c r="I19" s="18">
        <f>I18/G18</f>
        <v>0.42718446601941745</v>
      </c>
      <c r="J19" s="18">
        <f>J18/G18</f>
        <v>0.18446601941747573</v>
      </c>
      <c r="K19" s="18">
        <f>K18/G18</f>
        <v>0.12621359223300971</v>
      </c>
      <c r="L19" s="18">
        <f>L18/G18</f>
        <v>0.10679611650485436</v>
      </c>
      <c r="M19" s="18">
        <f>M18/G18</f>
        <v>0.11650485436893204</v>
      </c>
      <c r="N19" s="19">
        <f>N18/G18</f>
        <v>9.7087378640776691E-3</v>
      </c>
    </row>
    <row r="20" spans="1:14" x14ac:dyDescent="0.15">
      <c r="A20" s="4" t="s">
        <v>27</v>
      </c>
      <c r="B20" s="5">
        <v>74</v>
      </c>
      <c r="C20" s="28">
        <v>3.67</v>
      </c>
      <c r="D20" s="5">
        <v>1</v>
      </c>
      <c r="E20" s="3">
        <v>9</v>
      </c>
      <c r="G20" s="4">
        <v>74</v>
      </c>
      <c r="H20" s="5">
        <v>4</v>
      </c>
      <c r="I20" s="5">
        <v>23</v>
      </c>
      <c r="J20" s="5">
        <v>17</v>
      </c>
      <c r="K20" s="5">
        <v>9</v>
      </c>
      <c r="L20" s="5">
        <v>8</v>
      </c>
      <c r="M20" s="5">
        <v>13</v>
      </c>
      <c r="N20" s="41" t="s">
        <v>369</v>
      </c>
    </row>
    <row r="21" spans="1:14" s="20" customFormat="1" x14ac:dyDescent="0.15">
      <c r="A21" s="21" t="s">
        <v>4</v>
      </c>
      <c r="B21" s="18"/>
      <c r="C21" s="29"/>
      <c r="D21" s="18"/>
      <c r="E21" s="19"/>
      <c r="G21" s="21"/>
      <c r="H21" s="18">
        <f>H20/G20</f>
        <v>5.4054054054054057E-2</v>
      </c>
      <c r="I21" s="18">
        <f>I20/G20</f>
        <v>0.3108108108108108</v>
      </c>
      <c r="J21" s="18">
        <f>J20/G20</f>
        <v>0.22972972972972974</v>
      </c>
      <c r="K21" s="18">
        <f>K20/G20</f>
        <v>0.12162162162162163</v>
      </c>
      <c r="L21" s="18">
        <f>L20/G20</f>
        <v>0.10810810810810811</v>
      </c>
      <c r="M21" s="18">
        <f>M20/G20</f>
        <v>0.17567567567567569</v>
      </c>
      <c r="N21" s="45" t="s">
        <v>369</v>
      </c>
    </row>
    <row r="22" spans="1:14" x14ac:dyDescent="0.15">
      <c r="A22" s="4" t="s">
        <v>28</v>
      </c>
      <c r="B22" s="5">
        <v>111</v>
      </c>
      <c r="C22" s="28">
        <v>3.66</v>
      </c>
      <c r="D22" s="5">
        <v>1</v>
      </c>
      <c r="E22" s="3">
        <v>10</v>
      </c>
      <c r="G22" s="4">
        <v>111</v>
      </c>
      <c r="H22" s="5">
        <v>4</v>
      </c>
      <c r="I22" s="5">
        <v>34</v>
      </c>
      <c r="J22" s="5">
        <v>23</v>
      </c>
      <c r="K22" s="5">
        <v>19</v>
      </c>
      <c r="L22" s="5">
        <v>9</v>
      </c>
      <c r="M22" s="5">
        <v>22</v>
      </c>
      <c r="N22" s="41" t="s">
        <v>369</v>
      </c>
    </row>
    <row r="23" spans="1:14" s="20" customFormat="1" x14ac:dyDescent="0.15">
      <c r="A23" s="21" t="s">
        <v>4</v>
      </c>
      <c r="B23" s="18"/>
      <c r="C23" s="29"/>
      <c r="D23" s="18"/>
      <c r="E23" s="19"/>
      <c r="G23" s="21"/>
      <c r="H23" s="18">
        <f>H22/G22</f>
        <v>3.6036036036036036E-2</v>
      </c>
      <c r="I23" s="18">
        <f>I22/G22</f>
        <v>0.30630630630630629</v>
      </c>
      <c r="J23" s="18">
        <f>J22/G22</f>
        <v>0.2072072072072072</v>
      </c>
      <c r="K23" s="18">
        <f>K22/G22</f>
        <v>0.17117117117117117</v>
      </c>
      <c r="L23" s="18">
        <f>L22/G22</f>
        <v>8.1081081081081086E-2</v>
      </c>
      <c r="M23" s="18">
        <f>M22/G22</f>
        <v>0.1981981981981982</v>
      </c>
      <c r="N23" s="45" t="s">
        <v>369</v>
      </c>
    </row>
    <row r="24" spans="1:14" x14ac:dyDescent="0.15">
      <c r="A24" s="4" t="s">
        <v>29</v>
      </c>
      <c r="B24" s="5">
        <v>55</v>
      </c>
      <c r="C24" s="28">
        <v>1.81</v>
      </c>
      <c r="D24" s="5">
        <v>1</v>
      </c>
      <c r="E24" s="3">
        <v>5</v>
      </c>
      <c r="G24" s="4">
        <v>55</v>
      </c>
      <c r="H24" s="5">
        <v>21</v>
      </c>
      <c r="I24" s="5">
        <v>25</v>
      </c>
      <c r="J24" s="5">
        <v>8</v>
      </c>
      <c r="K24" s="36" t="s">
        <v>369</v>
      </c>
      <c r="L24" s="5">
        <v>1</v>
      </c>
      <c r="M24" s="36" t="s">
        <v>369</v>
      </c>
      <c r="N24" s="41" t="s">
        <v>369</v>
      </c>
    </row>
    <row r="25" spans="1:14" s="20" customFormat="1" x14ac:dyDescent="0.15">
      <c r="A25" s="23" t="s">
        <v>4</v>
      </c>
      <c r="B25" s="24"/>
      <c r="C25" s="32"/>
      <c r="D25" s="24"/>
      <c r="E25" s="25"/>
      <c r="G25" s="23"/>
      <c r="H25" s="24">
        <f>H24/G24</f>
        <v>0.38181818181818183</v>
      </c>
      <c r="I25" s="24">
        <f>I24/G24</f>
        <v>0.45454545454545453</v>
      </c>
      <c r="J25" s="24">
        <f>J24/G24</f>
        <v>0.14545454545454545</v>
      </c>
      <c r="K25" s="38" t="s">
        <v>369</v>
      </c>
      <c r="L25" s="24">
        <f>L24/G24</f>
        <v>1.8181818181818181E-2</v>
      </c>
      <c r="M25" s="38" t="s">
        <v>369</v>
      </c>
      <c r="N25" s="42" t="s">
        <v>369</v>
      </c>
    </row>
    <row r="26" spans="1:14" x14ac:dyDescent="0.15">
      <c r="A26" s="1" t="s">
        <v>212</v>
      </c>
    </row>
    <row r="27" spans="1:14" x14ac:dyDescent="0.15">
      <c r="A27" s="9" t="s">
        <v>30</v>
      </c>
      <c r="B27" s="10">
        <v>411</v>
      </c>
      <c r="C27" s="34">
        <v>3.72</v>
      </c>
      <c r="D27" s="10">
        <v>1</v>
      </c>
      <c r="E27" s="11">
        <v>10</v>
      </c>
      <c r="G27" s="9">
        <v>411</v>
      </c>
      <c r="H27" s="10">
        <v>12</v>
      </c>
      <c r="I27" s="10">
        <v>108</v>
      </c>
      <c r="J27" s="10">
        <v>102</v>
      </c>
      <c r="K27" s="10">
        <v>74</v>
      </c>
      <c r="L27" s="10">
        <v>44</v>
      </c>
      <c r="M27" s="10">
        <v>69</v>
      </c>
      <c r="N27" s="11">
        <f>G27-SUM(H27:M27)</f>
        <v>2</v>
      </c>
    </row>
    <row r="28" spans="1:14" s="20" customFormat="1" x14ac:dyDescent="0.15">
      <c r="A28" s="21" t="s">
        <v>31</v>
      </c>
      <c r="B28" s="18"/>
      <c r="C28" s="29"/>
      <c r="D28" s="18"/>
      <c r="E28" s="19"/>
      <c r="G28" s="21"/>
      <c r="H28" s="18">
        <f>H27/G27</f>
        <v>2.9197080291970802E-2</v>
      </c>
      <c r="I28" s="18">
        <f>I27/G27</f>
        <v>0.26277372262773724</v>
      </c>
      <c r="J28" s="18">
        <f>J27/G27</f>
        <v>0.24817518248175183</v>
      </c>
      <c r="K28" s="18">
        <f>K27/G27</f>
        <v>0.18004866180048662</v>
      </c>
      <c r="L28" s="18">
        <f>L27/G27</f>
        <v>0.1070559610705596</v>
      </c>
      <c r="M28" s="18">
        <f>M27/G27</f>
        <v>0.16788321167883211</v>
      </c>
      <c r="N28" s="19">
        <f>N27/G27</f>
        <v>4.8661800486618006E-3</v>
      </c>
    </row>
    <row r="29" spans="1:14" x14ac:dyDescent="0.15">
      <c r="A29" s="4" t="s">
        <v>32</v>
      </c>
      <c r="B29" s="5">
        <v>196</v>
      </c>
      <c r="C29" s="28">
        <v>3.14</v>
      </c>
      <c r="D29" s="5">
        <v>1</v>
      </c>
      <c r="E29" s="3">
        <v>8</v>
      </c>
      <c r="G29" s="4">
        <v>196</v>
      </c>
      <c r="H29" s="5">
        <v>16</v>
      </c>
      <c r="I29" s="5">
        <v>66</v>
      </c>
      <c r="J29" s="5">
        <v>51</v>
      </c>
      <c r="K29" s="5">
        <v>31</v>
      </c>
      <c r="L29" s="5">
        <v>10</v>
      </c>
      <c r="M29" s="5">
        <v>22</v>
      </c>
      <c r="N29" s="41" t="s">
        <v>369</v>
      </c>
    </row>
    <row r="30" spans="1:14" s="20" customFormat="1" x14ac:dyDescent="0.15">
      <c r="A30" s="21" t="s">
        <v>33</v>
      </c>
      <c r="B30" s="18"/>
      <c r="C30" s="29"/>
      <c r="D30" s="18"/>
      <c r="E30" s="19"/>
      <c r="G30" s="21"/>
      <c r="H30" s="18">
        <f>H29/G29</f>
        <v>8.1632653061224483E-2</v>
      </c>
      <c r="I30" s="18">
        <f>I29/G29</f>
        <v>0.33673469387755101</v>
      </c>
      <c r="J30" s="18">
        <f>J29/G29</f>
        <v>0.26020408163265307</v>
      </c>
      <c r="K30" s="18">
        <f>K29/G29</f>
        <v>0.15816326530612246</v>
      </c>
      <c r="L30" s="18">
        <f>L29/G29</f>
        <v>5.1020408163265307E-2</v>
      </c>
      <c r="M30" s="18">
        <f>M29/G29</f>
        <v>0.11224489795918367</v>
      </c>
      <c r="N30" s="45" t="s">
        <v>369</v>
      </c>
    </row>
    <row r="31" spans="1:14" x14ac:dyDescent="0.15">
      <c r="A31" s="4" t="s">
        <v>34</v>
      </c>
      <c r="B31" s="5">
        <v>556</v>
      </c>
      <c r="C31" s="28">
        <v>3.05</v>
      </c>
      <c r="D31" s="5">
        <v>1</v>
      </c>
      <c r="E31" s="3">
        <v>9</v>
      </c>
      <c r="G31" s="4">
        <v>556</v>
      </c>
      <c r="H31" s="5">
        <v>48</v>
      </c>
      <c r="I31" s="5">
        <v>192</v>
      </c>
      <c r="J31" s="5">
        <v>135</v>
      </c>
      <c r="K31" s="5">
        <v>94</v>
      </c>
      <c r="L31" s="5">
        <v>51</v>
      </c>
      <c r="M31" s="5">
        <v>36</v>
      </c>
      <c r="N31" s="41" t="s">
        <v>369</v>
      </c>
    </row>
    <row r="32" spans="1:14" s="20" customFormat="1" x14ac:dyDescent="0.15">
      <c r="A32" s="23" t="s">
        <v>35</v>
      </c>
      <c r="B32" s="24"/>
      <c r="C32" s="32"/>
      <c r="D32" s="24"/>
      <c r="E32" s="25"/>
      <c r="G32" s="23"/>
      <c r="H32" s="24">
        <f>H31/G31</f>
        <v>8.6330935251798566E-2</v>
      </c>
      <c r="I32" s="24">
        <f>I31/G31</f>
        <v>0.34532374100719426</v>
      </c>
      <c r="J32" s="24">
        <f>J31/G31</f>
        <v>0.24280575539568344</v>
      </c>
      <c r="K32" s="24">
        <f>K31/G31</f>
        <v>0.16906474820143885</v>
      </c>
      <c r="L32" s="24">
        <f>L31/G31</f>
        <v>9.172661870503597E-2</v>
      </c>
      <c r="M32" s="24">
        <f>M31/G31</f>
        <v>6.4748201438848921E-2</v>
      </c>
      <c r="N32" s="42" t="s">
        <v>369</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P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163</v>
      </c>
      <c r="J2" s="1" t="s">
        <v>286</v>
      </c>
    </row>
    <row r="3" spans="1:16" x14ac:dyDescent="0.15">
      <c r="J3" s="1" t="s">
        <v>287</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68</v>
      </c>
      <c r="D6" s="5">
        <v>377</v>
      </c>
      <c r="E6" s="5">
        <v>216</v>
      </c>
      <c r="F6" s="5">
        <v>50</v>
      </c>
      <c r="G6" s="5">
        <v>395</v>
      </c>
      <c r="H6" s="3">
        <f>B6-SUM(C6:G6)</f>
        <v>64</v>
      </c>
      <c r="J6" s="4">
        <v>1170</v>
      </c>
      <c r="K6" s="5">
        <v>64</v>
      </c>
      <c r="L6" s="5">
        <v>427</v>
      </c>
      <c r="M6" s="5">
        <v>227</v>
      </c>
      <c r="N6" s="5">
        <v>42</v>
      </c>
      <c r="O6" s="5">
        <v>341</v>
      </c>
      <c r="P6" s="3">
        <f>J6-SUM(K6:O6)</f>
        <v>69</v>
      </c>
    </row>
    <row r="7" spans="1:16" s="20" customFormat="1" x14ac:dyDescent="0.15">
      <c r="A7" s="21" t="s">
        <v>4</v>
      </c>
      <c r="B7" s="18"/>
      <c r="C7" s="18">
        <f>C6/B6</f>
        <v>5.8119658119658121E-2</v>
      </c>
      <c r="D7" s="18">
        <f>D6/B6</f>
        <v>0.32222222222222224</v>
      </c>
      <c r="E7" s="18">
        <f>E6/B6</f>
        <v>0.18461538461538463</v>
      </c>
      <c r="F7" s="18">
        <f>F6/B6</f>
        <v>4.2735042735042736E-2</v>
      </c>
      <c r="G7" s="18">
        <f>G6/B6</f>
        <v>0.33760683760683763</v>
      </c>
      <c r="H7" s="19">
        <f>H6/B6</f>
        <v>5.4700854700854701E-2</v>
      </c>
      <c r="J7" s="21"/>
      <c r="K7" s="18">
        <f>K6/J6</f>
        <v>5.4700854700854701E-2</v>
      </c>
      <c r="L7" s="18">
        <f>L6/J6</f>
        <v>0.36495726495726494</v>
      </c>
      <c r="M7" s="18">
        <f>M6/J6</f>
        <v>0.19401709401709402</v>
      </c>
      <c r="N7" s="18">
        <f>N6/J6</f>
        <v>3.5897435897435895E-2</v>
      </c>
      <c r="O7" s="18">
        <f>O6/J6</f>
        <v>0.29145299145299147</v>
      </c>
      <c r="P7" s="19">
        <f>P6/J6</f>
        <v>5.8974358974358973E-2</v>
      </c>
    </row>
    <row r="8" spans="1:16" x14ac:dyDescent="0.15">
      <c r="A8" s="4" t="s">
        <v>20</v>
      </c>
      <c r="B8" s="5">
        <v>200</v>
      </c>
      <c r="C8" s="5">
        <v>15</v>
      </c>
      <c r="D8" s="5">
        <v>64</v>
      </c>
      <c r="E8" s="5">
        <v>35</v>
      </c>
      <c r="F8" s="5">
        <v>6</v>
      </c>
      <c r="G8" s="5">
        <v>68</v>
      </c>
      <c r="H8" s="3">
        <f>B8-SUM(C8:G8)</f>
        <v>12</v>
      </c>
      <c r="J8" s="4">
        <v>200</v>
      </c>
      <c r="K8" s="5">
        <v>13</v>
      </c>
      <c r="L8" s="5">
        <v>64</v>
      </c>
      <c r="M8" s="5">
        <v>44</v>
      </c>
      <c r="N8" s="5">
        <v>8</v>
      </c>
      <c r="O8" s="5">
        <v>60</v>
      </c>
      <c r="P8" s="3">
        <f>J8-SUM(K8:O8)</f>
        <v>11</v>
      </c>
    </row>
    <row r="9" spans="1:16" s="20" customFormat="1" x14ac:dyDescent="0.15">
      <c r="A9" s="21" t="s">
        <v>4</v>
      </c>
      <c r="B9" s="18"/>
      <c r="C9" s="18">
        <f>C8/B8</f>
        <v>7.4999999999999997E-2</v>
      </c>
      <c r="D9" s="18">
        <f>D8/B8</f>
        <v>0.32</v>
      </c>
      <c r="E9" s="18">
        <f>E8/B8</f>
        <v>0.17499999999999999</v>
      </c>
      <c r="F9" s="18">
        <f>F8/B8</f>
        <v>0.03</v>
      </c>
      <c r="G9" s="18">
        <f>G8/B8</f>
        <v>0.34</v>
      </c>
      <c r="H9" s="19">
        <f>H8/B8</f>
        <v>0.06</v>
      </c>
      <c r="J9" s="21"/>
      <c r="K9" s="18">
        <f>K8/J8</f>
        <v>6.5000000000000002E-2</v>
      </c>
      <c r="L9" s="18">
        <f>L8/J8</f>
        <v>0.32</v>
      </c>
      <c r="M9" s="18">
        <f>M8/J8</f>
        <v>0.22</v>
      </c>
      <c r="N9" s="18">
        <f>N8/J8</f>
        <v>0.04</v>
      </c>
      <c r="O9" s="18">
        <f>O8/J8</f>
        <v>0.3</v>
      </c>
      <c r="P9" s="19">
        <f>P8/J8</f>
        <v>5.5E-2</v>
      </c>
    </row>
    <row r="10" spans="1:16" x14ac:dyDescent="0.15">
      <c r="A10" s="4" t="s">
        <v>21</v>
      </c>
      <c r="B10" s="5">
        <v>208</v>
      </c>
      <c r="C10" s="5">
        <v>12</v>
      </c>
      <c r="D10" s="5">
        <v>72</v>
      </c>
      <c r="E10" s="5">
        <v>36</v>
      </c>
      <c r="F10" s="5">
        <v>8</v>
      </c>
      <c r="G10" s="5">
        <v>71</v>
      </c>
      <c r="H10" s="3">
        <f>B10-SUM(C10:G10)</f>
        <v>9</v>
      </c>
      <c r="J10" s="4">
        <v>208</v>
      </c>
      <c r="K10" s="5">
        <v>15</v>
      </c>
      <c r="L10" s="5">
        <v>74</v>
      </c>
      <c r="M10" s="5">
        <v>44</v>
      </c>
      <c r="N10" s="5">
        <v>6</v>
      </c>
      <c r="O10" s="5">
        <v>58</v>
      </c>
      <c r="P10" s="3">
        <f>J10-SUM(K10:O10)</f>
        <v>11</v>
      </c>
    </row>
    <row r="11" spans="1:16" s="20" customFormat="1" x14ac:dyDescent="0.15">
      <c r="A11" s="21" t="s">
        <v>4</v>
      </c>
      <c r="B11" s="18"/>
      <c r="C11" s="18">
        <f>C10/B10</f>
        <v>5.7692307692307696E-2</v>
      </c>
      <c r="D11" s="18">
        <f>D10/B10</f>
        <v>0.34615384615384615</v>
      </c>
      <c r="E11" s="18">
        <f>E10/B10</f>
        <v>0.17307692307692307</v>
      </c>
      <c r="F11" s="18">
        <f>F10/B10</f>
        <v>3.8461538461538464E-2</v>
      </c>
      <c r="G11" s="18">
        <f>G10/B10</f>
        <v>0.34134615384615385</v>
      </c>
      <c r="H11" s="19">
        <f>H10/B10</f>
        <v>4.3269230769230768E-2</v>
      </c>
      <c r="J11" s="21"/>
      <c r="K11" s="18">
        <f>K10/J10</f>
        <v>7.2115384615384609E-2</v>
      </c>
      <c r="L11" s="18">
        <f>L10/J10</f>
        <v>0.35576923076923078</v>
      </c>
      <c r="M11" s="18">
        <f>M10/J10</f>
        <v>0.21153846153846154</v>
      </c>
      <c r="N11" s="18">
        <f>N10/J10</f>
        <v>2.8846153846153848E-2</v>
      </c>
      <c r="O11" s="18">
        <f>O10/J10</f>
        <v>0.27884615384615385</v>
      </c>
      <c r="P11" s="19">
        <f>P10/J10</f>
        <v>5.2884615384615384E-2</v>
      </c>
    </row>
    <row r="12" spans="1:16" x14ac:dyDescent="0.15">
      <c r="A12" s="4" t="s">
        <v>22</v>
      </c>
      <c r="B12" s="5">
        <v>44</v>
      </c>
      <c r="C12" s="5">
        <v>3</v>
      </c>
      <c r="D12" s="5">
        <v>16</v>
      </c>
      <c r="E12" s="5">
        <v>11</v>
      </c>
      <c r="F12" s="5">
        <v>1</v>
      </c>
      <c r="G12" s="5">
        <v>12</v>
      </c>
      <c r="H12" s="3">
        <f>B12-SUM(C12:G12)</f>
        <v>1</v>
      </c>
      <c r="J12" s="4">
        <v>44</v>
      </c>
      <c r="K12" s="5">
        <v>2</v>
      </c>
      <c r="L12" s="5">
        <v>20</v>
      </c>
      <c r="M12" s="5">
        <v>10</v>
      </c>
      <c r="N12" s="5">
        <v>1</v>
      </c>
      <c r="O12" s="5">
        <v>9</v>
      </c>
      <c r="P12" s="3">
        <f>J12-SUM(K12:O12)</f>
        <v>2</v>
      </c>
    </row>
    <row r="13" spans="1:16" s="20" customFormat="1" x14ac:dyDescent="0.15">
      <c r="A13" s="21" t="s">
        <v>4</v>
      </c>
      <c r="B13" s="18"/>
      <c r="C13" s="18">
        <f>C12/B12</f>
        <v>6.8181818181818177E-2</v>
      </c>
      <c r="D13" s="18">
        <f>D12/B12</f>
        <v>0.36363636363636365</v>
      </c>
      <c r="E13" s="18">
        <f>E12/B12</f>
        <v>0.25</v>
      </c>
      <c r="F13" s="18">
        <f>F12/B12</f>
        <v>2.2727272727272728E-2</v>
      </c>
      <c r="G13" s="18">
        <f>G12/B12</f>
        <v>0.27272727272727271</v>
      </c>
      <c r="H13" s="19">
        <f>H12/B12</f>
        <v>2.2727272727272728E-2</v>
      </c>
      <c r="J13" s="21"/>
      <c r="K13" s="18">
        <f>K12/J12</f>
        <v>4.5454545454545456E-2</v>
      </c>
      <c r="L13" s="18">
        <f>L12/J12</f>
        <v>0.45454545454545453</v>
      </c>
      <c r="M13" s="18">
        <f>M12/J12</f>
        <v>0.22727272727272727</v>
      </c>
      <c r="N13" s="18">
        <f>N12/J12</f>
        <v>2.2727272727272728E-2</v>
      </c>
      <c r="O13" s="18">
        <f>O12/J12</f>
        <v>0.20454545454545456</v>
      </c>
      <c r="P13" s="19">
        <f>P12/J12</f>
        <v>4.5454545454545456E-2</v>
      </c>
    </row>
    <row r="14" spans="1:16" x14ac:dyDescent="0.15">
      <c r="A14" s="4" t="s">
        <v>23</v>
      </c>
      <c r="B14" s="5">
        <v>172</v>
      </c>
      <c r="C14" s="5">
        <v>11</v>
      </c>
      <c r="D14" s="5">
        <v>57</v>
      </c>
      <c r="E14" s="5">
        <v>34</v>
      </c>
      <c r="F14" s="5">
        <v>8</v>
      </c>
      <c r="G14" s="5">
        <v>53</v>
      </c>
      <c r="H14" s="3">
        <f>B14-SUM(C14:G14)</f>
        <v>9</v>
      </c>
      <c r="J14" s="4">
        <v>172</v>
      </c>
      <c r="K14" s="5">
        <v>11</v>
      </c>
      <c r="L14" s="5">
        <v>72</v>
      </c>
      <c r="M14" s="5">
        <v>29</v>
      </c>
      <c r="N14" s="5">
        <v>4</v>
      </c>
      <c r="O14" s="5">
        <v>48</v>
      </c>
      <c r="P14" s="3">
        <f>J14-SUM(K14:O14)</f>
        <v>8</v>
      </c>
    </row>
    <row r="15" spans="1:16" s="20" customFormat="1" x14ac:dyDescent="0.15">
      <c r="A15" s="21" t="s">
        <v>4</v>
      </c>
      <c r="B15" s="18"/>
      <c r="C15" s="18">
        <f>C14/B14</f>
        <v>6.3953488372093026E-2</v>
      </c>
      <c r="D15" s="18">
        <f>D14/B14</f>
        <v>0.33139534883720928</v>
      </c>
      <c r="E15" s="18">
        <f>E14/B14</f>
        <v>0.19767441860465115</v>
      </c>
      <c r="F15" s="18">
        <f>F14/B14</f>
        <v>4.6511627906976744E-2</v>
      </c>
      <c r="G15" s="18">
        <f>G14/B14</f>
        <v>0.30813953488372092</v>
      </c>
      <c r="H15" s="19">
        <f>H14/B14</f>
        <v>5.232558139534884E-2</v>
      </c>
      <c r="J15" s="21"/>
      <c r="K15" s="18">
        <f>K14/J14</f>
        <v>6.3953488372093026E-2</v>
      </c>
      <c r="L15" s="18">
        <f>L14/J14</f>
        <v>0.41860465116279072</v>
      </c>
      <c r="M15" s="18">
        <f>M14/J14</f>
        <v>0.16860465116279069</v>
      </c>
      <c r="N15" s="18">
        <f>N14/J14</f>
        <v>2.3255813953488372E-2</v>
      </c>
      <c r="O15" s="18">
        <f>O14/J14</f>
        <v>0.27906976744186046</v>
      </c>
      <c r="P15" s="19">
        <f>P14/J14</f>
        <v>4.6511627906976744E-2</v>
      </c>
    </row>
    <row r="16" spans="1:16" x14ac:dyDescent="0.15">
      <c r="A16" s="4" t="s">
        <v>24</v>
      </c>
      <c r="B16" s="5">
        <v>42</v>
      </c>
      <c r="C16" s="5">
        <v>5</v>
      </c>
      <c r="D16" s="5">
        <v>12</v>
      </c>
      <c r="E16" s="5">
        <v>4</v>
      </c>
      <c r="F16" s="5">
        <v>1</v>
      </c>
      <c r="G16" s="5">
        <v>14</v>
      </c>
      <c r="H16" s="3">
        <f>B16-SUM(C16:G16)</f>
        <v>6</v>
      </c>
      <c r="J16" s="4">
        <v>42</v>
      </c>
      <c r="K16" s="5">
        <v>1</v>
      </c>
      <c r="L16" s="5">
        <v>17</v>
      </c>
      <c r="M16" s="5">
        <v>6</v>
      </c>
      <c r="N16" s="5">
        <v>1</v>
      </c>
      <c r="O16" s="5">
        <v>11</v>
      </c>
      <c r="P16" s="3">
        <f>J16-SUM(K16:O16)</f>
        <v>6</v>
      </c>
    </row>
    <row r="17" spans="1:16" s="20" customFormat="1" x14ac:dyDescent="0.15">
      <c r="A17" s="21" t="s">
        <v>4</v>
      </c>
      <c r="B17" s="18"/>
      <c r="C17" s="18">
        <f>C16/B16</f>
        <v>0.11904761904761904</v>
      </c>
      <c r="D17" s="18">
        <f>D16/B16</f>
        <v>0.2857142857142857</v>
      </c>
      <c r="E17" s="18">
        <f>E16/B16</f>
        <v>9.5238095238095233E-2</v>
      </c>
      <c r="F17" s="18">
        <f>F16/B16</f>
        <v>2.3809523809523808E-2</v>
      </c>
      <c r="G17" s="18">
        <f>G16/B16</f>
        <v>0.33333333333333331</v>
      </c>
      <c r="H17" s="19">
        <f>H16/B16</f>
        <v>0.14285714285714285</v>
      </c>
      <c r="J17" s="21"/>
      <c r="K17" s="18">
        <f>K16/J16</f>
        <v>2.3809523809523808E-2</v>
      </c>
      <c r="L17" s="18">
        <f>L16/J16</f>
        <v>0.40476190476190477</v>
      </c>
      <c r="M17" s="18">
        <f>M16/J16</f>
        <v>0.14285714285714285</v>
      </c>
      <c r="N17" s="18">
        <f>N16/J16</f>
        <v>2.3809523809523808E-2</v>
      </c>
      <c r="O17" s="18">
        <f>O16/J16</f>
        <v>0.26190476190476192</v>
      </c>
      <c r="P17" s="19">
        <f>P16/J16</f>
        <v>0.14285714285714285</v>
      </c>
    </row>
    <row r="18" spans="1:16" x14ac:dyDescent="0.15">
      <c r="A18" s="4" t="s">
        <v>25</v>
      </c>
      <c r="B18" s="5">
        <v>147</v>
      </c>
      <c r="C18" s="5">
        <v>6</v>
      </c>
      <c r="D18" s="5">
        <v>51</v>
      </c>
      <c r="E18" s="5">
        <v>34</v>
      </c>
      <c r="F18" s="5">
        <v>8</v>
      </c>
      <c r="G18" s="5">
        <v>44</v>
      </c>
      <c r="H18" s="3">
        <f>B18-SUM(C18:G18)</f>
        <v>4</v>
      </c>
      <c r="J18" s="4">
        <v>147</v>
      </c>
      <c r="K18" s="5">
        <v>5</v>
      </c>
      <c r="L18" s="5">
        <v>55</v>
      </c>
      <c r="M18" s="5">
        <v>36</v>
      </c>
      <c r="N18" s="5">
        <v>5</v>
      </c>
      <c r="O18" s="5">
        <v>41</v>
      </c>
      <c r="P18" s="3">
        <f>J18-SUM(K18:O18)</f>
        <v>5</v>
      </c>
    </row>
    <row r="19" spans="1:16" s="20" customFormat="1" x14ac:dyDescent="0.15">
      <c r="A19" s="21" t="s">
        <v>4</v>
      </c>
      <c r="B19" s="18"/>
      <c r="C19" s="18">
        <f>C18/B18</f>
        <v>4.0816326530612242E-2</v>
      </c>
      <c r="D19" s="18">
        <f>D18/B18</f>
        <v>0.34693877551020408</v>
      </c>
      <c r="E19" s="18">
        <f>E18/B18</f>
        <v>0.23129251700680273</v>
      </c>
      <c r="F19" s="18">
        <f>F18/B18</f>
        <v>5.4421768707482991E-2</v>
      </c>
      <c r="G19" s="18">
        <f>G18/B18</f>
        <v>0.29931972789115646</v>
      </c>
      <c r="H19" s="19">
        <f>H18/B18</f>
        <v>2.7210884353741496E-2</v>
      </c>
      <c r="J19" s="21"/>
      <c r="K19" s="18">
        <f>K18/J18</f>
        <v>3.4013605442176874E-2</v>
      </c>
      <c r="L19" s="18">
        <f>L18/J18</f>
        <v>0.37414965986394561</v>
      </c>
      <c r="M19" s="18">
        <f>M18/J18</f>
        <v>0.24489795918367346</v>
      </c>
      <c r="N19" s="18">
        <f>N18/J18</f>
        <v>3.4013605442176874E-2</v>
      </c>
      <c r="O19" s="18">
        <f>O18/J18</f>
        <v>0.27891156462585032</v>
      </c>
      <c r="P19" s="19">
        <f>P18/J18</f>
        <v>3.4013605442176874E-2</v>
      </c>
    </row>
    <row r="20" spans="1:16" x14ac:dyDescent="0.15">
      <c r="A20" s="4" t="s">
        <v>26</v>
      </c>
      <c r="B20" s="5">
        <v>103</v>
      </c>
      <c r="C20" s="5">
        <v>6</v>
      </c>
      <c r="D20" s="5">
        <v>30</v>
      </c>
      <c r="E20" s="5">
        <v>19</v>
      </c>
      <c r="F20" s="5">
        <v>5</v>
      </c>
      <c r="G20" s="5">
        <v>39</v>
      </c>
      <c r="H20" s="3">
        <f>B20-SUM(C20:G20)</f>
        <v>4</v>
      </c>
      <c r="J20" s="4">
        <v>103</v>
      </c>
      <c r="K20" s="5">
        <v>5</v>
      </c>
      <c r="L20" s="5">
        <v>32</v>
      </c>
      <c r="M20" s="5">
        <v>23</v>
      </c>
      <c r="N20" s="5">
        <v>3</v>
      </c>
      <c r="O20" s="5">
        <v>36</v>
      </c>
      <c r="P20" s="3">
        <f>J20-SUM(K20:O20)</f>
        <v>4</v>
      </c>
    </row>
    <row r="21" spans="1:16" s="20" customFormat="1" x14ac:dyDescent="0.15">
      <c r="A21" s="21" t="s">
        <v>4</v>
      </c>
      <c r="B21" s="18"/>
      <c r="C21" s="18">
        <f>C20/B20</f>
        <v>5.8252427184466021E-2</v>
      </c>
      <c r="D21" s="18">
        <f>D20/B20</f>
        <v>0.29126213592233008</v>
      </c>
      <c r="E21" s="18">
        <f>E20/B20</f>
        <v>0.18446601941747573</v>
      </c>
      <c r="F21" s="18">
        <f>F20/B20</f>
        <v>4.8543689320388349E-2</v>
      </c>
      <c r="G21" s="18">
        <f>G20/B20</f>
        <v>0.37864077669902912</v>
      </c>
      <c r="H21" s="19">
        <f>H20/B20</f>
        <v>3.8834951456310676E-2</v>
      </c>
      <c r="J21" s="21"/>
      <c r="K21" s="18">
        <f>K20/J20</f>
        <v>4.8543689320388349E-2</v>
      </c>
      <c r="L21" s="18">
        <f>L20/J20</f>
        <v>0.31067961165048541</v>
      </c>
      <c r="M21" s="18">
        <f>M20/J20</f>
        <v>0.22330097087378642</v>
      </c>
      <c r="N21" s="18">
        <f>N20/J20</f>
        <v>2.9126213592233011E-2</v>
      </c>
      <c r="O21" s="18">
        <f>O20/J20</f>
        <v>0.34951456310679613</v>
      </c>
      <c r="P21" s="19">
        <f>P20/J20</f>
        <v>3.8834951456310676E-2</v>
      </c>
    </row>
    <row r="22" spans="1:16" x14ac:dyDescent="0.15">
      <c r="A22" s="4" t="s">
        <v>27</v>
      </c>
      <c r="B22" s="5">
        <v>74</v>
      </c>
      <c r="C22" s="5">
        <v>1</v>
      </c>
      <c r="D22" s="5">
        <v>19</v>
      </c>
      <c r="E22" s="5">
        <v>13</v>
      </c>
      <c r="F22" s="5">
        <v>2</v>
      </c>
      <c r="G22" s="5">
        <v>36</v>
      </c>
      <c r="H22" s="3">
        <f>B22-SUM(C22:G22)</f>
        <v>3</v>
      </c>
      <c r="J22" s="4">
        <v>74</v>
      </c>
      <c r="K22" s="5">
        <v>3</v>
      </c>
      <c r="L22" s="5">
        <v>29</v>
      </c>
      <c r="M22" s="5">
        <v>11</v>
      </c>
      <c r="N22" s="5">
        <v>3</v>
      </c>
      <c r="O22" s="5">
        <v>24</v>
      </c>
      <c r="P22" s="3">
        <f>J22-SUM(K22:O22)</f>
        <v>4</v>
      </c>
    </row>
    <row r="23" spans="1:16" s="20" customFormat="1" x14ac:dyDescent="0.15">
      <c r="A23" s="21" t="s">
        <v>4</v>
      </c>
      <c r="B23" s="18"/>
      <c r="C23" s="18">
        <f>C22/B22</f>
        <v>1.3513513513513514E-2</v>
      </c>
      <c r="D23" s="18">
        <f>D22/B22</f>
        <v>0.25675675675675674</v>
      </c>
      <c r="E23" s="18">
        <f>E22/B22</f>
        <v>0.17567567567567569</v>
      </c>
      <c r="F23" s="18">
        <f>F22/B22</f>
        <v>2.7027027027027029E-2</v>
      </c>
      <c r="G23" s="18">
        <f>G22/B22</f>
        <v>0.48648648648648651</v>
      </c>
      <c r="H23" s="19">
        <f>H22/B22</f>
        <v>4.0540540540540543E-2</v>
      </c>
      <c r="J23" s="21"/>
      <c r="K23" s="18">
        <f>K22/J22</f>
        <v>4.0540540540540543E-2</v>
      </c>
      <c r="L23" s="18">
        <f>L22/J22</f>
        <v>0.39189189189189189</v>
      </c>
      <c r="M23" s="18">
        <f>M22/J22</f>
        <v>0.14864864864864866</v>
      </c>
      <c r="N23" s="18">
        <f>N22/J22</f>
        <v>4.0540540540540543E-2</v>
      </c>
      <c r="O23" s="18">
        <f>O22/J22</f>
        <v>0.32432432432432434</v>
      </c>
      <c r="P23" s="19">
        <f>P22/J22</f>
        <v>5.4054054054054057E-2</v>
      </c>
    </row>
    <row r="24" spans="1:16" x14ac:dyDescent="0.15">
      <c r="A24" s="4" t="s">
        <v>28</v>
      </c>
      <c r="B24" s="5">
        <v>111</v>
      </c>
      <c r="C24" s="5">
        <v>3</v>
      </c>
      <c r="D24" s="5">
        <v>32</v>
      </c>
      <c r="E24" s="5">
        <v>20</v>
      </c>
      <c r="F24" s="5">
        <v>9</v>
      </c>
      <c r="G24" s="5">
        <v>39</v>
      </c>
      <c r="H24" s="3">
        <f>B24-SUM(C24:G24)</f>
        <v>8</v>
      </c>
      <c r="J24" s="4">
        <v>111</v>
      </c>
      <c r="K24" s="5">
        <v>6</v>
      </c>
      <c r="L24" s="5">
        <v>43</v>
      </c>
      <c r="M24" s="5">
        <v>12</v>
      </c>
      <c r="N24" s="5">
        <v>8</v>
      </c>
      <c r="O24" s="5">
        <v>32</v>
      </c>
      <c r="P24" s="3">
        <f>J24-SUM(K24:O24)</f>
        <v>10</v>
      </c>
    </row>
    <row r="25" spans="1:16" s="20" customFormat="1" x14ac:dyDescent="0.15">
      <c r="A25" s="21" t="s">
        <v>4</v>
      </c>
      <c r="B25" s="18"/>
      <c r="C25" s="18">
        <f>C24/B24</f>
        <v>2.7027027027027029E-2</v>
      </c>
      <c r="D25" s="18">
        <f>D24/B24</f>
        <v>0.28828828828828829</v>
      </c>
      <c r="E25" s="18">
        <f>E24/B24</f>
        <v>0.18018018018018017</v>
      </c>
      <c r="F25" s="18">
        <f>F24/B24</f>
        <v>8.1081081081081086E-2</v>
      </c>
      <c r="G25" s="18">
        <f>G24/B24</f>
        <v>0.35135135135135137</v>
      </c>
      <c r="H25" s="19">
        <f>H24/B24</f>
        <v>7.2072072072072071E-2</v>
      </c>
      <c r="J25" s="21"/>
      <c r="K25" s="18">
        <f>K24/J24</f>
        <v>5.4054054054054057E-2</v>
      </c>
      <c r="L25" s="18">
        <f>L24/J24</f>
        <v>0.38738738738738737</v>
      </c>
      <c r="M25" s="18">
        <f>M24/J24</f>
        <v>0.10810810810810811</v>
      </c>
      <c r="N25" s="18">
        <f>N24/J24</f>
        <v>7.2072072072072071E-2</v>
      </c>
      <c r="O25" s="18">
        <f>O24/J24</f>
        <v>0.28828828828828829</v>
      </c>
      <c r="P25" s="19">
        <f>P24/J24</f>
        <v>9.0090090090090086E-2</v>
      </c>
    </row>
    <row r="26" spans="1:16" x14ac:dyDescent="0.15">
      <c r="A26" s="4" t="s">
        <v>29</v>
      </c>
      <c r="B26" s="5">
        <v>55</v>
      </c>
      <c r="C26" s="5">
        <v>5</v>
      </c>
      <c r="D26" s="5">
        <v>20</v>
      </c>
      <c r="E26" s="5">
        <v>7</v>
      </c>
      <c r="F26" s="5">
        <v>1</v>
      </c>
      <c r="G26" s="5">
        <v>17</v>
      </c>
      <c r="H26" s="3">
        <f>B26-SUM(C26:G26)</f>
        <v>5</v>
      </c>
      <c r="J26" s="4">
        <v>55</v>
      </c>
      <c r="K26" s="5">
        <v>1</v>
      </c>
      <c r="L26" s="5">
        <v>18</v>
      </c>
      <c r="M26" s="5">
        <v>10</v>
      </c>
      <c r="N26" s="5">
        <v>2</v>
      </c>
      <c r="O26" s="5">
        <v>19</v>
      </c>
      <c r="P26" s="3">
        <f>J26-SUM(K26:O26)</f>
        <v>5</v>
      </c>
    </row>
    <row r="27" spans="1:16" s="20" customFormat="1" x14ac:dyDescent="0.15">
      <c r="A27" s="23" t="s">
        <v>4</v>
      </c>
      <c r="B27" s="24"/>
      <c r="C27" s="24">
        <f>C26/B26</f>
        <v>9.0909090909090912E-2</v>
      </c>
      <c r="D27" s="24">
        <f>D26/B26</f>
        <v>0.36363636363636365</v>
      </c>
      <c r="E27" s="24">
        <f>E26/B26</f>
        <v>0.12727272727272726</v>
      </c>
      <c r="F27" s="24">
        <f>F26/B26</f>
        <v>1.8181818181818181E-2</v>
      </c>
      <c r="G27" s="24">
        <f>G26/B26</f>
        <v>0.30909090909090908</v>
      </c>
      <c r="H27" s="25">
        <f>H26/B26</f>
        <v>9.0909090909090912E-2</v>
      </c>
      <c r="J27" s="23"/>
      <c r="K27" s="24">
        <f>K26/J26</f>
        <v>1.8181818181818181E-2</v>
      </c>
      <c r="L27" s="24">
        <f>L26/J26</f>
        <v>0.32727272727272727</v>
      </c>
      <c r="M27" s="24">
        <f>M26/J26</f>
        <v>0.18181818181818182</v>
      </c>
      <c r="N27" s="24">
        <f>N26/J26</f>
        <v>3.6363636363636362E-2</v>
      </c>
      <c r="O27" s="24">
        <f>O26/J26</f>
        <v>0.34545454545454546</v>
      </c>
      <c r="P27" s="25">
        <f>P26/J26</f>
        <v>9.0909090909090912E-2</v>
      </c>
    </row>
    <row r="28" spans="1:16" x14ac:dyDescent="0.15">
      <c r="A28" s="1" t="s">
        <v>212</v>
      </c>
    </row>
    <row r="29" spans="1:16" x14ac:dyDescent="0.15">
      <c r="A29" s="9" t="s">
        <v>30</v>
      </c>
      <c r="B29" s="10">
        <v>411</v>
      </c>
      <c r="C29" s="10">
        <v>25</v>
      </c>
      <c r="D29" s="10">
        <v>128</v>
      </c>
      <c r="E29" s="10">
        <v>70</v>
      </c>
      <c r="F29" s="10">
        <v>19</v>
      </c>
      <c r="G29" s="10">
        <v>151</v>
      </c>
      <c r="H29" s="11">
        <f>B29-SUM(C29:G29)</f>
        <v>18</v>
      </c>
      <c r="J29" s="9">
        <v>411</v>
      </c>
      <c r="K29" s="10">
        <v>28</v>
      </c>
      <c r="L29" s="10">
        <v>142</v>
      </c>
      <c r="M29" s="10">
        <v>74</v>
      </c>
      <c r="N29" s="10">
        <v>12</v>
      </c>
      <c r="O29" s="10">
        <v>132</v>
      </c>
      <c r="P29" s="11">
        <f>J29-SUM(K29:O29)</f>
        <v>23</v>
      </c>
    </row>
    <row r="30" spans="1:16" s="20" customFormat="1" x14ac:dyDescent="0.15">
      <c r="A30" s="21" t="s">
        <v>31</v>
      </c>
      <c r="B30" s="18"/>
      <c r="C30" s="30">
        <f>C29/B29</f>
        <v>6.0827250608272508E-2</v>
      </c>
      <c r="D30" s="30">
        <f>D29/B29</f>
        <v>0.31143552311435524</v>
      </c>
      <c r="E30" s="30">
        <f>E29/B29</f>
        <v>0.170316301703163</v>
      </c>
      <c r="F30" s="30">
        <f>F29/B29</f>
        <v>4.6228710462287104E-2</v>
      </c>
      <c r="G30" s="30">
        <f>G29/B29</f>
        <v>0.36739659367396593</v>
      </c>
      <c r="H30" s="27">
        <f>H29/B29</f>
        <v>4.3795620437956206E-2</v>
      </c>
      <c r="J30" s="21"/>
      <c r="K30" s="30">
        <f>K29/J29</f>
        <v>6.8126520681265207E-2</v>
      </c>
      <c r="L30" s="30">
        <f>L29/J29</f>
        <v>0.34549878345498786</v>
      </c>
      <c r="M30" s="30">
        <f>M29/J29</f>
        <v>0.18004866180048662</v>
      </c>
      <c r="N30" s="30">
        <f>N29/J29</f>
        <v>2.9197080291970802E-2</v>
      </c>
      <c r="O30" s="30">
        <f>O29/J29</f>
        <v>0.32116788321167883</v>
      </c>
      <c r="P30" s="27">
        <f>P29/J29</f>
        <v>5.5961070559610707E-2</v>
      </c>
    </row>
    <row r="31" spans="1:16" x14ac:dyDescent="0.15">
      <c r="A31" s="4" t="s">
        <v>32</v>
      </c>
      <c r="B31" s="5">
        <v>196</v>
      </c>
      <c r="C31" s="5">
        <v>16</v>
      </c>
      <c r="D31" s="5">
        <v>70</v>
      </c>
      <c r="E31" s="5">
        <v>29</v>
      </c>
      <c r="F31" s="5">
        <v>9</v>
      </c>
      <c r="G31" s="5">
        <v>62</v>
      </c>
      <c r="H31" s="3">
        <f>B31-SUM(C31:G31)</f>
        <v>10</v>
      </c>
      <c r="J31" s="4">
        <v>196</v>
      </c>
      <c r="K31" s="5">
        <v>6</v>
      </c>
      <c r="L31" s="5">
        <v>93</v>
      </c>
      <c r="M31" s="5">
        <v>31</v>
      </c>
      <c r="N31" s="5">
        <v>9</v>
      </c>
      <c r="O31" s="5">
        <v>47</v>
      </c>
      <c r="P31" s="3">
        <f>J31-SUM(K31:O31)</f>
        <v>10</v>
      </c>
    </row>
    <row r="32" spans="1:16" s="20" customFormat="1" x14ac:dyDescent="0.15">
      <c r="A32" s="21" t="s">
        <v>33</v>
      </c>
      <c r="B32" s="18"/>
      <c r="C32" s="18">
        <f>C31/B31</f>
        <v>8.1632653061224483E-2</v>
      </c>
      <c r="D32" s="18">
        <f>D31/B31</f>
        <v>0.35714285714285715</v>
      </c>
      <c r="E32" s="18">
        <f>E31/B31</f>
        <v>0.14795918367346939</v>
      </c>
      <c r="F32" s="18">
        <f>F31/B31</f>
        <v>4.5918367346938778E-2</v>
      </c>
      <c r="G32" s="18">
        <f>G31/B31</f>
        <v>0.31632653061224492</v>
      </c>
      <c r="H32" s="19">
        <f>H31/B31</f>
        <v>5.1020408163265307E-2</v>
      </c>
      <c r="J32" s="21"/>
      <c r="K32" s="18">
        <f>K31/J31</f>
        <v>3.0612244897959183E-2</v>
      </c>
      <c r="L32" s="18">
        <f>L31/J31</f>
        <v>0.47448979591836737</v>
      </c>
      <c r="M32" s="18">
        <f>M31/J31</f>
        <v>0.15816326530612246</v>
      </c>
      <c r="N32" s="18">
        <f>N31/J31</f>
        <v>4.5918367346938778E-2</v>
      </c>
      <c r="O32" s="18">
        <f>O31/J31</f>
        <v>0.23979591836734693</v>
      </c>
      <c r="P32" s="19">
        <f>P31/J31</f>
        <v>5.1020408163265307E-2</v>
      </c>
    </row>
    <row r="33" spans="1:16" x14ac:dyDescent="0.15">
      <c r="A33" s="4" t="s">
        <v>34</v>
      </c>
      <c r="B33" s="5">
        <v>556</v>
      </c>
      <c r="C33" s="5">
        <v>27</v>
      </c>
      <c r="D33" s="5">
        <v>178</v>
      </c>
      <c r="E33" s="5">
        <v>115</v>
      </c>
      <c r="F33" s="5">
        <v>21</v>
      </c>
      <c r="G33" s="5">
        <v>181</v>
      </c>
      <c r="H33" s="3">
        <f>B33-SUM(C33:G33)</f>
        <v>34</v>
      </c>
      <c r="J33" s="4">
        <v>556</v>
      </c>
      <c r="K33" s="5">
        <v>30</v>
      </c>
      <c r="L33" s="5">
        <v>190</v>
      </c>
      <c r="M33" s="5">
        <v>120</v>
      </c>
      <c r="N33" s="5">
        <v>21</v>
      </c>
      <c r="O33" s="5">
        <v>161</v>
      </c>
      <c r="P33" s="3">
        <f>J33-SUM(K33:O33)</f>
        <v>34</v>
      </c>
    </row>
    <row r="34" spans="1:16" s="20" customFormat="1" x14ac:dyDescent="0.15">
      <c r="A34" s="23" t="s">
        <v>35</v>
      </c>
      <c r="B34" s="24"/>
      <c r="C34" s="24">
        <f>C33/B33</f>
        <v>4.8561151079136694E-2</v>
      </c>
      <c r="D34" s="24">
        <f>D33/B33</f>
        <v>0.32014388489208634</v>
      </c>
      <c r="E34" s="24">
        <f>E33/B33</f>
        <v>0.20683453237410071</v>
      </c>
      <c r="F34" s="24">
        <f>F33/B33</f>
        <v>3.7769784172661872E-2</v>
      </c>
      <c r="G34" s="24">
        <f>G33/B33</f>
        <v>0.32553956834532372</v>
      </c>
      <c r="H34" s="25">
        <f>H33/B33</f>
        <v>6.1151079136690649E-2</v>
      </c>
      <c r="J34" s="23"/>
      <c r="K34" s="24">
        <f>K33/J33</f>
        <v>5.3956834532374098E-2</v>
      </c>
      <c r="L34" s="24">
        <f>L33/J33</f>
        <v>0.34172661870503596</v>
      </c>
      <c r="M34" s="24">
        <f>M33/J33</f>
        <v>0.21582733812949639</v>
      </c>
      <c r="N34" s="24">
        <f>N33/J33</f>
        <v>3.7769784172661872E-2</v>
      </c>
      <c r="O34" s="24">
        <f>O33/J33</f>
        <v>0.28956834532374098</v>
      </c>
      <c r="P34" s="25">
        <f>P33/J33</f>
        <v>6.1151079136690649E-2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P34"/>
  <sheetViews>
    <sheetView view="pageBreakPreview" topLeftCell="A21"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232</v>
      </c>
    </row>
    <row r="2" spans="1:16" x14ac:dyDescent="0.15">
      <c r="A2" s="1" t="s">
        <v>164</v>
      </c>
      <c r="J2" s="1" t="s">
        <v>314</v>
      </c>
    </row>
    <row r="3" spans="1:16" x14ac:dyDescent="0.15">
      <c r="J3" s="1" t="s">
        <v>313</v>
      </c>
    </row>
    <row r="4" spans="1:16" x14ac:dyDescent="0.15">
      <c r="A4" s="1" t="s">
        <v>3</v>
      </c>
    </row>
    <row r="5" spans="1:16" s="2" customFormat="1" ht="127.5" customHeight="1" x14ac:dyDescent="0.15">
      <c r="A5" s="6" t="s">
        <v>4</v>
      </c>
      <c r="B5" s="7" t="s">
        <v>5</v>
      </c>
      <c r="C5" s="7" t="s">
        <v>165</v>
      </c>
      <c r="D5" s="7" t="s">
        <v>166</v>
      </c>
      <c r="E5" s="7" t="s">
        <v>167</v>
      </c>
      <c r="F5" s="7" t="s">
        <v>168</v>
      </c>
      <c r="G5" s="7" t="s">
        <v>49</v>
      </c>
      <c r="H5" s="8" t="s">
        <v>9</v>
      </c>
      <c r="J5" s="6" t="s">
        <v>5</v>
      </c>
      <c r="K5" s="7" t="s">
        <v>165</v>
      </c>
      <c r="L5" s="7" t="s">
        <v>166</v>
      </c>
      <c r="M5" s="7" t="s">
        <v>167</v>
      </c>
      <c r="N5" s="7" t="s">
        <v>168</v>
      </c>
      <c r="O5" s="7" t="s">
        <v>49</v>
      </c>
      <c r="P5" s="8" t="s">
        <v>9</v>
      </c>
    </row>
    <row r="6" spans="1:16" x14ac:dyDescent="0.15">
      <c r="A6" s="4" t="s">
        <v>19</v>
      </c>
      <c r="B6" s="5">
        <v>1170</v>
      </c>
      <c r="C6" s="5">
        <v>264</v>
      </c>
      <c r="D6" s="5">
        <v>454</v>
      </c>
      <c r="E6" s="5">
        <v>97</v>
      </c>
      <c r="F6" s="5">
        <v>15</v>
      </c>
      <c r="G6" s="5">
        <v>278</v>
      </c>
      <c r="H6" s="3">
        <f>B6-SUM(C6:G6)</f>
        <v>62</v>
      </c>
      <c r="J6" s="4">
        <v>1170</v>
      </c>
      <c r="K6" s="5">
        <v>162</v>
      </c>
      <c r="L6" s="5">
        <v>483</v>
      </c>
      <c r="M6" s="5">
        <v>177</v>
      </c>
      <c r="N6" s="5">
        <v>33</v>
      </c>
      <c r="O6" s="5">
        <v>254</v>
      </c>
      <c r="P6" s="3">
        <f>J6-SUM(K6:O6)</f>
        <v>61</v>
      </c>
    </row>
    <row r="7" spans="1:16" s="20" customFormat="1" x14ac:dyDescent="0.15">
      <c r="A7" s="21" t="s">
        <v>4</v>
      </c>
      <c r="B7" s="18"/>
      <c r="C7" s="18">
        <f>C6/B6</f>
        <v>0.22564102564102564</v>
      </c>
      <c r="D7" s="18">
        <f>D6/B6</f>
        <v>0.38803418803418804</v>
      </c>
      <c r="E7" s="18">
        <f>E6/B6</f>
        <v>8.2905982905982903E-2</v>
      </c>
      <c r="F7" s="18">
        <f>F6/B6</f>
        <v>1.282051282051282E-2</v>
      </c>
      <c r="G7" s="18">
        <f>G6/B6</f>
        <v>0.2376068376068376</v>
      </c>
      <c r="H7" s="19">
        <f>H6/B6</f>
        <v>5.2991452991452991E-2</v>
      </c>
      <c r="J7" s="21"/>
      <c r="K7" s="18">
        <f>K6/J6</f>
        <v>0.13846153846153847</v>
      </c>
      <c r="L7" s="18">
        <f>L6/J6</f>
        <v>0.4128205128205128</v>
      </c>
      <c r="M7" s="18">
        <f>M6/J6</f>
        <v>0.15128205128205127</v>
      </c>
      <c r="N7" s="18">
        <f>N6/J6</f>
        <v>2.8205128205128206E-2</v>
      </c>
      <c r="O7" s="18">
        <f>O6/J6</f>
        <v>0.2170940170940171</v>
      </c>
      <c r="P7" s="19">
        <f>P6/J6</f>
        <v>5.2136752136752139E-2</v>
      </c>
    </row>
    <row r="8" spans="1:16" x14ac:dyDescent="0.15">
      <c r="A8" s="4" t="s">
        <v>20</v>
      </c>
      <c r="B8" s="5">
        <v>200</v>
      </c>
      <c r="C8" s="5">
        <v>50</v>
      </c>
      <c r="D8" s="5">
        <v>77</v>
      </c>
      <c r="E8" s="5">
        <v>12</v>
      </c>
      <c r="F8" s="5">
        <v>5</v>
      </c>
      <c r="G8" s="5">
        <v>46</v>
      </c>
      <c r="H8" s="3">
        <f>B8-SUM(C8:G8)</f>
        <v>10</v>
      </c>
      <c r="J8" s="4">
        <v>200</v>
      </c>
      <c r="K8" s="5">
        <v>31</v>
      </c>
      <c r="L8" s="5">
        <v>87</v>
      </c>
      <c r="M8" s="5">
        <v>29</v>
      </c>
      <c r="N8" s="5">
        <v>7</v>
      </c>
      <c r="O8" s="5">
        <v>36</v>
      </c>
      <c r="P8" s="3">
        <f>J8-SUM(K8:O8)</f>
        <v>10</v>
      </c>
    </row>
    <row r="9" spans="1:16" s="20" customFormat="1" x14ac:dyDescent="0.15">
      <c r="A9" s="21" t="s">
        <v>4</v>
      </c>
      <c r="B9" s="18"/>
      <c r="C9" s="18">
        <f>C8/B8</f>
        <v>0.25</v>
      </c>
      <c r="D9" s="18">
        <f>D8/B8</f>
        <v>0.38500000000000001</v>
      </c>
      <c r="E9" s="18">
        <f>E8/B8</f>
        <v>0.06</v>
      </c>
      <c r="F9" s="18">
        <f>F8/B8</f>
        <v>2.5000000000000001E-2</v>
      </c>
      <c r="G9" s="18">
        <f>G8/B8</f>
        <v>0.23</v>
      </c>
      <c r="H9" s="19">
        <f>H8/B8</f>
        <v>0.05</v>
      </c>
      <c r="J9" s="21"/>
      <c r="K9" s="18">
        <f>K8/J8</f>
        <v>0.155</v>
      </c>
      <c r="L9" s="18">
        <f>L8/J8</f>
        <v>0.435</v>
      </c>
      <c r="M9" s="18">
        <f>M8/J8</f>
        <v>0.14499999999999999</v>
      </c>
      <c r="N9" s="18">
        <f>N8/J8</f>
        <v>3.5000000000000003E-2</v>
      </c>
      <c r="O9" s="18">
        <f>O8/J8</f>
        <v>0.18</v>
      </c>
      <c r="P9" s="19">
        <f>P8/J8</f>
        <v>0.05</v>
      </c>
    </row>
    <row r="10" spans="1:16" x14ac:dyDescent="0.15">
      <c r="A10" s="4" t="s">
        <v>21</v>
      </c>
      <c r="B10" s="5">
        <v>208</v>
      </c>
      <c r="C10" s="5">
        <v>49</v>
      </c>
      <c r="D10" s="5">
        <v>92</v>
      </c>
      <c r="E10" s="5">
        <v>13</v>
      </c>
      <c r="F10" s="5">
        <v>2</v>
      </c>
      <c r="G10" s="5">
        <v>43</v>
      </c>
      <c r="H10" s="3">
        <f>B10-SUM(C10:G10)</f>
        <v>9</v>
      </c>
      <c r="J10" s="4">
        <v>208</v>
      </c>
      <c r="K10" s="5">
        <v>31</v>
      </c>
      <c r="L10" s="5">
        <v>79</v>
      </c>
      <c r="M10" s="5">
        <v>35</v>
      </c>
      <c r="N10" s="5">
        <v>7</v>
      </c>
      <c r="O10" s="5">
        <v>48</v>
      </c>
      <c r="P10" s="3">
        <f>J10-SUM(K10:O10)</f>
        <v>8</v>
      </c>
    </row>
    <row r="11" spans="1:16" s="20" customFormat="1" x14ac:dyDescent="0.15">
      <c r="A11" s="21" t="s">
        <v>4</v>
      </c>
      <c r="B11" s="18"/>
      <c r="C11" s="18">
        <f>C10/B10</f>
        <v>0.23557692307692307</v>
      </c>
      <c r="D11" s="18">
        <f>D10/B10</f>
        <v>0.44230769230769229</v>
      </c>
      <c r="E11" s="18">
        <f>E10/B10</f>
        <v>6.25E-2</v>
      </c>
      <c r="F11" s="18">
        <f>F10/B10</f>
        <v>9.6153846153846159E-3</v>
      </c>
      <c r="G11" s="18">
        <f>G10/B10</f>
        <v>0.20673076923076922</v>
      </c>
      <c r="H11" s="19">
        <f>H10/B10</f>
        <v>4.3269230769230768E-2</v>
      </c>
      <c r="J11" s="21"/>
      <c r="K11" s="18">
        <f>K10/J10</f>
        <v>0.14903846153846154</v>
      </c>
      <c r="L11" s="18">
        <f>L10/J10</f>
        <v>0.37980769230769229</v>
      </c>
      <c r="M11" s="18">
        <f>M10/J10</f>
        <v>0.16826923076923078</v>
      </c>
      <c r="N11" s="18">
        <f>N10/J10</f>
        <v>3.3653846153846152E-2</v>
      </c>
      <c r="O11" s="18">
        <f>O10/J10</f>
        <v>0.23076923076923078</v>
      </c>
      <c r="P11" s="19">
        <f>P10/J10</f>
        <v>3.8461538461538464E-2</v>
      </c>
    </row>
    <row r="12" spans="1:16" x14ac:dyDescent="0.15">
      <c r="A12" s="4" t="s">
        <v>22</v>
      </c>
      <c r="B12" s="5">
        <v>44</v>
      </c>
      <c r="C12" s="5">
        <v>9</v>
      </c>
      <c r="D12" s="5">
        <v>19</v>
      </c>
      <c r="E12" s="5">
        <v>5</v>
      </c>
      <c r="F12" s="5">
        <v>1</v>
      </c>
      <c r="G12" s="5">
        <v>9</v>
      </c>
      <c r="H12" s="3">
        <f>B12-SUM(C12:G12)</f>
        <v>1</v>
      </c>
      <c r="J12" s="4">
        <v>44</v>
      </c>
      <c r="K12" s="5">
        <v>6</v>
      </c>
      <c r="L12" s="5">
        <v>17</v>
      </c>
      <c r="M12" s="5">
        <v>12</v>
      </c>
      <c r="N12" s="36" t="s">
        <v>369</v>
      </c>
      <c r="O12" s="5">
        <v>8</v>
      </c>
      <c r="P12" s="3">
        <f>J12-SUM(K12:O12)</f>
        <v>1</v>
      </c>
    </row>
    <row r="13" spans="1:16" s="20" customFormat="1" x14ac:dyDescent="0.15">
      <c r="A13" s="21" t="s">
        <v>4</v>
      </c>
      <c r="B13" s="18"/>
      <c r="C13" s="18">
        <f>C12/B12</f>
        <v>0.20454545454545456</v>
      </c>
      <c r="D13" s="18">
        <f>D12/B12</f>
        <v>0.43181818181818182</v>
      </c>
      <c r="E13" s="18">
        <f>E12/B12</f>
        <v>0.11363636363636363</v>
      </c>
      <c r="F13" s="18">
        <f>F12/B12</f>
        <v>2.2727272727272728E-2</v>
      </c>
      <c r="G13" s="18">
        <f>G12/B12</f>
        <v>0.20454545454545456</v>
      </c>
      <c r="H13" s="19">
        <f>H12/B12</f>
        <v>2.2727272727272728E-2</v>
      </c>
      <c r="J13" s="21"/>
      <c r="K13" s="18">
        <f>K12/J12</f>
        <v>0.13636363636363635</v>
      </c>
      <c r="L13" s="18">
        <f>L12/J12</f>
        <v>0.38636363636363635</v>
      </c>
      <c r="M13" s="18">
        <f>M12/J12</f>
        <v>0.27272727272727271</v>
      </c>
      <c r="N13" s="37" t="s">
        <v>369</v>
      </c>
      <c r="O13" s="18">
        <f>O12/J12</f>
        <v>0.18181818181818182</v>
      </c>
      <c r="P13" s="19">
        <f>P12/J12</f>
        <v>2.2727272727272728E-2</v>
      </c>
    </row>
    <row r="14" spans="1:16" x14ac:dyDescent="0.15">
      <c r="A14" s="4" t="s">
        <v>23</v>
      </c>
      <c r="B14" s="5">
        <v>172</v>
      </c>
      <c r="C14" s="5">
        <v>43</v>
      </c>
      <c r="D14" s="5">
        <v>61</v>
      </c>
      <c r="E14" s="5">
        <v>13</v>
      </c>
      <c r="F14" s="5">
        <v>3</v>
      </c>
      <c r="G14" s="5">
        <v>43</v>
      </c>
      <c r="H14" s="3">
        <f>B14-SUM(C14:G14)</f>
        <v>9</v>
      </c>
      <c r="J14" s="4">
        <v>172</v>
      </c>
      <c r="K14" s="5">
        <v>28</v>
      </c>
      <c r="L14" s="5">
        <v>68</v>
      </c>
      <c r="M14" s="5">
        <v>22</v>
      </c>
      <c r="N14" s="5">
        <v>4</v>
      </c>
      <c r="O14" s="5">
        <v>42</v>
      </c>
      <c r="P14" s="3">
        <f>J14-SUM(K14:O14)</f>
        <v>8</v>
      </c>
    </row>
    <row r="15" spans="1:16" s="20" customFormat="1" x14ac:dyDescent="0.15">
      <c r="A15" s="21" t="s">
        <v>4</v>
      </c>
      <c r="B15" s="18"/>
      <c r="C15" s="18">
        <f>C14/B14</f>
        <v>0.25</v>
      </c>
      <c r="D15" s="18">
        <f>D14/B14</f>
        <v>0.35465116279069769</v>
      </c>
      <c r="E15" s="18">
        <f>E14/B14</f>
        <v>7.5581395348837205E-2</v>
      </c>
      <c r="F15" s="18">
        <f>F14/B14</f>
        <v>1.7441860465116279E-2</v>
      </c>
      <c r="G15" s="18">
        <f>G14/B14</f>
        <v>0.25</v>
      </c>
      <c r="H15" s="19">
        <f>H14/B14</f>
        <v>5.232558139534884E-2</v>
      </c>
      <c r="J15" s="21"/>
      <c r="K15" s="18">
        <f>K14/J14</f>
        <v>0.16279069767441862</v>
      </c>
      <c r="L15" s="18">
        <f>L14/J14</f>
        <v>0.39534883720930231</v>
      </c>
      <c r="M15" s="18">
        <f>M14/J14</f>
        <v>0.12790697674418605</v>
      </c>
      <c r="N15" s="18">
        <f>N14/J14</f>
        <v>2.3255813953488372E-2</v>
      </c>
      <c r="O15" s="18">
        <f>O14/J14</f>
        <v>0.2441860465116279</v>
      </c>
      <c r="P15" s="19">
        <f>P14/J14</f>
        <v>4.6511627906976744E-2</v>
      </c>
    </row>
    <row r="16" spans="1:16" x14ac:dyDescent="0.15">
      <c r="A16" s="4" t="s">
        <v>24</v>
      </c>
      <c r="B16" s="5">
        <v>42</v>
      </c>
      <c r="C16" s="5">
        <v>4</v>
      </c>
      <c r="D16" s="5">
        <v>17</v>
      </c>
      <c r="E16" s="5">
        <v>4</v>
      </c>
      <c r="F16" s="5">
        <v>1</v>
      </c>
      <c r="G16" s="5">
        <v>10</v>
      </c>
      <c r="H16" s="3">
        <f>B16-SUM(C16:G16)</f>
        <v>6</v>
      </c>
      <c r="J16" s="4">
        <v>42</v>
      </c>
      <c r="K16" s="5">
        <v>6</v>
      </c>
      <c r="L16" s="5">
        <v>13</v>
      </c>
      <c r="M16" s="5">
        <v>6</v>
      </c>
      <c r="N16" s="5">
        <v>2</v>
      </c>
      <c r="O16" s="5">
        <v>9</v>
      </c>
      <c r="P16" s="3">
        <f>J16-SUM(K16:O16)</f>
        <v>6</v>
      </c>
    </row>
    <row r="17" spans="1:16" s="20" customFormat="1" x14ac:dyDescent="0.15">
      <c r="A17" s="21" t="s">
        <v>4</v>
      </c>
      <c r="B17" s="18"/>
      <c r="C17" s="18">
        <f>C16/B16</f>
        <v>9.5238095238095233E-2</v>
      </c>
      <c r="D17" s="18">
        <f>D16/B16</f>
        <v>0.40476190476190477</v>
      </c>
      <c r="E17" s="18">
        <f>E16/B16</f>
        <v>9.5238095238095233E-2</v>
      </c>
      <c r="F17" s="18">
        <f>F16/B16</f>
        <v>2.3809523809523808E-2</v>
      </c>
      <c r="G17" s="18">
        <f>G16/B16</f>
        <v>0.23809523809523808</v>
      </c>
      <c r="H17" s="19">
        <f>H16/B16</f>
        <v>0.14285714285714285</v>
      </c>
      <c r="J17" s="21"/>
      <c r="K17" s="18">
        <f>K16/J16</f>
        <v>0.14285714285714285</v>
      </c>
      <c r="L17" s="18">
        <f>L16/J16</f>
        <v>0.30952380952380953</v>
      </c>
      <c r="M17" s="18">
        <f>M16/J16</f>
        <v>0.14285714285714285</v>
      </c>
      <c r="N17" s="18">
        <f>N16/J16</f>
        <v>4.7619047619047616E-2</v>
      </c>
      <c r="O17" s="18">
        <f>O16/J16</f>
        <v>0.21428571428571427</v>
      </c>
      <c r="P17" s="19">
        <f>P16/J16</f>
        <v>0.14285714285714285</v>
      </c>
    </row>
    <row r="18" spans="1:16" x14ac:dyDescent="0.15">
      <c r="A18" s="4" t="s">
        <v>25</v>
      </c>
      <c r="B18" s="5">
        <v>147</v>
      </c>
      <c r="C18" s="5">
        <v>32</v>
      </c>
      <c r="D18" s="5">
        <v>62</v>
      </c>
      <c r="E18" s="5">
        <v>22</v>
      </c>
      <c r="F18" s="36" t="s">
        <v>369</v>
      </c>
      <c r="G18" s="5">
        <v>27</v>
      </c>
      <c r="H18" s="3">
        <f>B18-SUM(C18:G18)</f>
        <v>4</v>
      </c>
      <c r="J18" s="4">
        <v>147</v>
      </c>
      <c r="K18" s="5">
        <v>15</v>
      </c>
      <c r="L18" s="5">
        <v>64</v>
      </c>
      <c r="M18" s="5">
        <v>24</v>
      </c>
      <c r="N18" s="5">
        <v>5</v>
      </c>
      <c r="O18" s="5">
        <v>35</v>
      </c>
      <c r="P18" s="3">
        <f>J18-SUM(K18:O18)</f>
        <v>4</v>
      </c>
    </row>
    <row r="19" spans="1:16" s="20" customFormat="1" x14ac:dyDescent="0.15">
      <c r="A19" s="21" t="s">
        <v>4</v>
      </c>
      <c r="B19" s="18"/>
      <c r="C19" s="18">
        <f>C18/B18</f>
        <v>0.21768707482993196</v>
      </c>
      <c r="D19" s="18">
        <f>D18/B18</f>
        <v>0.42176870748299322</v>
      </c>
      <c r="E19" s="18">
        <f>E18/B18</f>
        <v>0.14965986394557823</v>
      </c>
      <c r="F19" s="37" t="s">
        <v>369</v>
      </c>
      <c r="G19" s="18">
        <f>G18/B18</f>
        <v>0.18367346938775511</v>
      </c>
      <c r="H19" s="19">
        <f>H18/B18</f>
        <v>2.7210884353741496E-2</v>
      </c>
      <c r="J19" s="21"/>
      <c r="K19" s="18">
        <f>K18/J18</f>
        <v>0.10204081632653061</v>
      </c>
      <c r="L19" s="18">
        <f>L18/J18</f>
        <v>0.43537414965986393</v>
      </c>
      <c r="M19" s="18">
        <f>M18/J18</f>
        <v>0.16326530612244897</v>
      </c>
      <c r="N19" s="18">
        <f>N18/J18</f>
        <v>3.4013605442176874E-2</v>
      </c>
      <c r="O19" s="18">
        <f>O18/J18</f>
        <v>0.23809523809523808</v>
      </c>
      <c r="P19" s="19">
        <f>P18/J18</f>
        <v>2.7210884353741496E-2</v>
      </c>
    </row>
    <row r="20" spans="1:16" x14ac:dyDescent="0.15">
      <c r="A20" s="4" t="s">
        <v>26</v>
      </c>
      <c r="B20" s="5">
        <v>103</v>
      </c>
      <c r="C20" s="5">
        <v>25</v>
      </c>
      <c r="D20" s="5">
        <v>39</v>
      </c>
      <c r="E20" s="5">
        <v>10</v>
      </c>
      <c r="F20" s="36" t="s">
        <v>369</v>
      </c>
      <c r="G20" s="5">
        <v>26</v>
      </c>
      <c r="H20" s="3">
        <f>B20-SUM(C20:G20)</f>
        <v>3</v>
      </c>
      <c r="J20" s="4">
        <v>103</v>
      </c>
      <c r="K20" s="5">
        <v>15</v>
      </c>
      <c r="L20" s="5">
        <v>47</v>
      </c>
      <c r="M20" s="5">
        <v>15</v>
      </c>
      <c r="N20" s="5">
        <v>2</v>
      </c>
      <c r="O20" s="5">
        <v>22</v>
      </c>
      <c r="P20" s="3">
        <f>J20-SUM(K20:O20)</f>
        <v>2</v>
      </c>
    </row>
    <row r="21" spans="1:16" s="20" customFormat="1" x14ac:dyDescent="0.15">
      <c r="A21" s="21" t="s">
        <v>4</v>
      </c>
      <c r="B21" s="18"/>
      <c r="C21" s="18">
        <f>C20/B20</f>
        <v>0.24271844660194175</v>
      </c>
      <c r="D21" s="18">
        <f>D20/B20</f>
        <v>0.37864077669902912</v>
      </c>
      <c r="E21" s="18">
        <f>E20/B20</f>
        <v>9.7087378640776698E-2</v>
      </c>
      <c r="F21" s="37" t="s">
        <v>369</v>
      </c>
      <c r="G21" s="18">
        <f>G20/B20</f>
        <v>0.25242718446601942</v>
      </c>
      <c r="H21" s="19">
        <f>H20/B20</f>
        <v>2.9126213592233011E-2</v>
      </c>
      <c r="J21" s="21"/>
      <c r="K21" s="18">
        <f>K20/J20</f>
        <v>0.14563106796116504</v>
      </c>
      <c r="L21" s="18">
        <f>L20/J20</f>
        <v>0.4563106796116505</v>
      </c>
      <c r="M21" s="18">
        <f>M20/J20</f>
        <v>0.14563106796116504</v>
      </c>
      <c r="N21" s="18">
        <f>N20/J20</f>
        <v>1.9417475728155338E-2</v>
      </c>
      <c r="O21" s="18">
        <f>O20/J20</f>
        <v>0.21359223300970873</v>
      </c>
      <c r="P21" s="19">
        <f>P20/J20</f>
        <v>1.9417475728155338E-2</v>
      </c>
    </row>
    <row r="22" spans="1:16" x14ac:dyDescent="0.15">
      <c r="A22" s="4" t="s">
        <v>27</v>
      </c>
      <c r="B22" s="5">
        <v>74</v>
      </c>
      <c r="C22" s="5">
        <v>12</v>
      </c>
      <c r="D22" s="5">
        <v>25</v>
      </c>
      <c r="E22" s="5">
        <v>5</v>
      </c>
      <c r="F22" s="5">
        <v>2</v>
      </c>
      <c r="G22" s="5">
        <v>27</v>
      </c>
      <c r="H22" s="3">
        <f>B22-SUM(C22:G22)</f>
        <v>3</v>
      </c>
      <c r="J22" s="4">
        <v>74</v>
      </c>
      <c r="K22" s="5">
        <v>4</v>
      </c>
      <c r="L22" s="5">
        <v>30</v>
      </c>
      <c r="M22" s="5">
        <v>12</v>
      </c>
      <c r="N22" s="5">
        <v>1</v>
      </c>
      <c r="O22" s="5">
        <v>22</v>
      </c>
      <c r="P22" s="3">
        <f>J22-SUM(K22:O22)</f>
        <v>5</v>
      </c>
    </row>
    <row r="23" spans="1:16" s="20" customFormat="1" x14ac:dyDescent="0.15">
      <c r="A23" s="21" t="s">
        <v>4</v>
      </c>
      <c r="B23" s="18"/>
      <c r="C23" s="18">
        <f>C22/B22</f>
        <v>0.16216216216216217</v>
      </c>
      <c r="D23" s="18">
        <f>D22/B22</f>
        <v>0.33783783783783783</v>
      </c>
      <c r="E23" s="18">
        <f>E22/B22</f>
        <v>6.7567567567567571E-2</v>
      </c>
      <c r="F23" s="18">
        <f>F22/B22</f>
        <v>2.7027027027027029E-2</v>
      </c>
      <c r="G23" s="18">
        <f>G22/B22</f>
        <v>0.36486486486486486</v>
      </c>
      <c r="H23" s="19">
        <f>H22/B22</f>
        <v>4.0540540540540543E-2</v>
      </c>
      <c r="J23" s="21"/>
      <c r="K23" s="18">
        <f>K22/J22</f>
        <v>5.4054054054054057E-2</v>
      </c>
      <c r="L23" s="18">
        <f>L22/J22</f>
        <v>0.40540540540540543</v>
      </c>
      <c r="M23" s="18">
        <f>M22/J22</f>
        <v>0.16216216216216217</v>
      </c>
      <c r="N23" s="18">
        <f>N22/J22</f>
        <v>1.3513513513513514E-2</v>
      </c>
      <c r="O23" s="18">
        <f>O22/J22</f>
        <v>0.29729729729729731</v>
      </c>
      <c r="P23" s="19">
        <f>P22/J22</f>
        <v>6.7567567567567571E-2</v>
      </c>
    </row>
    <row r="24" spans="1:16" x14ac:dyDescent="0.15">
      <c r="A24" s="4" t="s">
        <v>28</v>
      </c>
      <c r="B24" s="5">
        <v>111</v>
      </c>
      <c r="C24" s="5">
        <v>20</v>
      </c>
      <c r="D24" s="5">
        <v>43</v>
      </c>
      <c r="E24" s="5">
        <v>10</v>
      </c>
      <c r="F24" s="5">
        <v>1</v>
      </c>
      <c r="G24" s="5">
        <v>27</v>
      </c>
      <c r="H24" s="3">
        <f>B24-SUM(C24:G24)</f>
        <v>10</v>
      </c>
      <c r="J24" s="4">
        <v>111</v>
      </c>
      <c r="K24" s="5">
        <v>12</v>
      </c>
      <c r="L24" s="5">
        <v>48</v>
      </c>
      <c r="M24" s="5">
        <v>18</v>
      </c>
      <c r="N24" s="5">
        <v>5</v>
      </c>
      <c r="O24" s="5">
        <v>20</v>
      </c>
      <c r="P24" s="3">
        <f>J24-SUM(K24:O24)</f>
        <v>8</v>
      </c>
    </row>
    <row r="25" spans="1:16" s="20" customFormat="1" x14ac:dyDescent="0.15">
      <c r="A25" s="21" t="s">
        <v>4</v>
      </c>
      <c r="B25" s="18"/>
      <c r="C25" s="18">
        <f>C24/B24</f>
        <v>0.18018018018018017</v>
      </c>
      <c r="D25" s="18">
        <f>D24/B24</f>
        <v>0.38738738738738737</v>
      </c>
      <c r="E25" s="18">
        <f>E24/B24</f>
        <v>9.0090090090090086E-2</v>
      </c>
      <c r="F25" s="18">
        <f>F24/B24</f>
        <v>9.0090090090090089E-3</v>
      </c>
      <c r="G25" s="18">
        <f>G24/B24</f>
        <v>0.24324324324324326</v>
      </c>
      <c r="H25" s="19">
        <f>H24/B24</f>
        <v>9.0090090090090086E-2</v>
      </c>
      <c r="J25" s="21"/>
      <c r="K25" s="18">
        <f>K24/J24</f>
        <v>0.10810810810810811</v>
      </c>
      <c r="L25" s="18">
        <f>L24/J24</f>
        <v>0.43243243243243246</v>
      </c>
      <c r="M25" s="18">
        <f>M24/J24</f>
        <v>0.16216216216216217</v>
      </c>
      <c r="N25" s="18">
        <f>N24/J24</f>
        <v>4.5045045045045043E-2</v>
      </c>
      <c r="O25" s="18">
        <f>O24/J24</f>
        <v>0.18018018018018017</v>
      </c>
      <c r="P25" s="19">
        <f>P24/J24</f>
        <v>7.2072072072072071E-2</v>
      </c>
    </row>
    <row r="26" spans="1:16" x14ac:dyDescent="0.15">
      <c r="A26" s="4" t="s">
        <v>29</v>
      </c>
      <c r="B26" s="5">
        <v>55</v>
      </c>
      <c r="C26" s="5">
        <v>16</v>
      </c>
      <c r="D26" s="5">
        <v>16</v>
      </c>
      <c r="E26" s="5">
        <v>2</v>
      </c>
      <c r="F26" s="36" t="s">
        <v>369</v>
      </c>
      <c r="G26" s="5">
        <v>17</v>
      </c>
      <c r="H26" s="3">
        <f>B26-SUM(C26:G26)</f>
        <v>4</v>
      </c>
      <c r="J26" s="4">
        <v>55</v>
      </c>
      <c r="K26" s="5">
        <v>11</v>
      </c>
      <c r="L26" s="5">
        <v>25</v>
      </c>
      <c r="M26" s="5">
        <v>4</v>
      </c>
      <c r="N26" s="36" t="s">
        <v>369</v>
      </c>
      <c r="O26" s="5">
        <v>9</v>
      </c>
      <c r="P26" s="3">
        <f>J26-SUM(K26:O26)</f>
        <v>6</v>
      </c>
    </row>
    <row r="27" spans="1:16" s="20" customFormat="1" x14ac:dyDescent="0.15">
      <c r="A27" s="23" t="s">
        <v>4</v>
      </c>
      <c r="B27" s="24"/>
      <c r="C27" s="24">
        <f>C26/B26</f>
        <v>0.29090909090909089</v>
      </c>
      <c r="D27" s="24">
        <f>D26/B26</f>
        <v>0.29090909090909089</v>
      </c>
      <c r="E27" s="24">
        <f>E26/B26</f>
        <v>3.6363636363636362E-2</v>
      </c>
      <c r="F27" s="38" t="s">
        <v>369</v>
      </c>
      <c r="G27" s="24">
        <f>G26/B26</f>
        <v>0.30909090909090908</v>
      </c>
      <c r="H27" s="25">
        <f>H26/B26</f>
        <v>7.2727272727272724E-2</v>
      </c>
      <c r="J27" s="23"/>
      <c r="K27" s="24">
        <f>K26/J26</f>
        <v>0.2</v>
      </c>
      <c r="L27" s="24">
        <f>L26/J26</f>
        <v>0.45454545454545453</v>
      </c>
      <c r="M27" s="24">
        <f>M26/J26</f>
        <v>7.2727272727272724E-2</v>
      </c>
      <c r="N27" s="38" t="s">
        <v>369</v>
      </c>
      <c r="O27" s="24">
        <f>O26/J26</f>
        <v>0.16363636363636364</v>
      </c>
      <c r="P27" s="25">
        <f>P26/J26</f>
        <v>0.10909090909090909</v>
      </c>
    </row>
    <row r="28" spans="1:16" x14ac:dyDescent="0.15">
      <c r="A28" s="1" t="s">
        <v>212</v>
      </c>
    </row>
    <row r="29" spans="1:16" x14ac:dyDescent="0.15">
      <c r="A29" s="9" t="s">
        <v>30</v>
      </c>
      <c r="B29" s="10">
        <v>411</v>
      </c>
      <c r="C29" s="10">
        <v>94</v>
      </c>
      <c r="D29" s="10">
        <v>155</v>
      </c>
      <c r="E29" s="10">
        <v>29</v>
      </c>
      <c r="F29" s="10">
        <v>6</v>
      </c>
      <c r="G29" s="10">
        <v>108</v>
      </c>
      <c r="H29" s="11">
        <f>B29-SUM(C29:G29)</f>
        <v>19</v>
      </c>
      <c r="J29" s="9">
        <v>411</v>
      </c>
      <c r="K29" s="10">
        <v>52</v>
      </c>
      <c r="L29" s="10">
        <v>163</v>
      </c>
      <c r="M29" s="10">
        <v>63</v>
      </c>
      <c r="N29" s="10">
        <v>12</v>
      </c>
      <c r="O29" s="10">
        <v>103</v>
      </c>
      <c r="P29" s="11">
        <f>J29-SUM(K29:O29)</f>
        <v>18</v>
      </c>
    </row>
    <row r="30" spans="1:16" s="20" customFormat="1" x14ac:dyDescent="0.15">
      <c r="A30" s="21" t="s">
        <v>31</v>
      </c>
      <c r="B30" s="18"/>
      <c r="C30" s="30">
        <f>C29/B29</f>
        <v>0.22871046228710462</v>
      </c>
      <c r="D30" s="30">
        <f>D29/B29</f>
        <v>0.37712895377128952</v>
      </c>
      <c r="E30" s="30">
        <f>E29/B29</f>
        <v>7.0559610705596104E-2</v>
      </c>
      <c r="F30" s="30">
        <f>F29/B29</f>
        <v>1.4598540145985401E-2</v>
      </c>
      <c r="G30" s="30">
        <f>G29/B29</f>
        <v>0.26277372262773724</v>
      </c>
      <c r="H30" s="27">
        <f>H29/B29</f>
        <v>4.6228710462287104E-2</v>
      </c>
      <c r="J30" s="21"/>
      <c r="K30" s="30">
        <f>K29/J29</f>
        <v>0.12652068126520682</v>
      </c>
      <c r="L30" s="30">
        <f>L29/J29</f>
        <v>0.39659367396593675</v>
      </c>
      <c r="M30" s="30">
        <f>M29/J29</f>
        <v>0.15328467153284672</v>
      </c>
      <c r="N30" s="30">
        <f>N29/J29</f>
        <v>2.9197080291970802E-2</v>
      </c>
      <c r="O30" s="30">
        <f>O29/J29</f>
        <v>0.25060827250608275</v>
      </c>
      <c r="P30" s="27">
        <f>P29/J29</f>
        <v>4.3795620437956206E-2</v>
      </c>
    </row>
    <row r="31" spans="1:16" x14ac:dyDescent="0.15">
      <c r="A31" s="4" t="s">
        <v>32</v>
      </c>
      <c r="B31" s="5">
        <v>196</v>
      </c>
      <c r="C31" s="5">
        <v>42</v>
      </c>
      <c r="D31" s="5">
        <v>88</v>
      </c>
      <c r="E31" s="5">
        <v>14</v>
      </c>
      <c r="F31" s="5">
        <v>4</v>
      </c>
      <c r="G31" s="5">
        <v>38</v>
      </c>
      <c r="H31" s="3">
        <f>B31-SUM(C31:G31)</f>
        <v>10</v>
      </c>
      <c r="J31" s="4">
        <v>196</v>
      </c>
      <c r="K31" s="5">
        <v>23</v>
      </c>
      <c r="L31" s="5">
        <v>92</v>
      </c>
      <c r="M31" s="5">
        <v>26</v>
      </c>
      <c r="N31" s="5">
        <v>6</v>
      </c>
      <c r="O31" s="5">
        <v>41</v>
      </c>
      <c r="P31" s="3">
        <f>J31-SUM(K31:O31)</f>
        <v>8</v>
      </c>
    </row>
    <row r="32" spans="1:16" s="20" customFormat="1" x14ac:dyDescent="0.15">
      <c r="A32" s="21" t="s">
        <v>33</v>
      </c>
      <c r="B32" s="18"/>
      <c r="C32" s="18">
        <f>C31/B31</f>
        <v>0.21428571428571427</v>
      </c>
      <c r="D32" s="18">
        <f>D31/B31</f>
        <v>0.44897959183673469</v>
      </c>
      <c r="E32" s="18">
        <f>E31/B31</f>
        <v>7.1428571428571425E-2</v>
      </c>
      <c r="F32" s="18">
        <f>F31/B31</f>
        <v>2.0408163265306121E-2</v>
      </c>
      <c r="G32" s="18">
        <f>G31/B31</f>
        <v>0.19387755102040816</v>
      </c>
      <c r="H32" s="19">
        <f>H31/B31</f>
        <v>5.1020408163265307E-2</v>
      </c>
      <c r="J32" s="21"/>
      <c r="K32" s="18">
        <f>K31/J31</f>
        <v>0.11734693877551021</v>
      </c>
      <c r="L32" s="18">
        <f>L31/J31</f>
        <v>0.46938775510204084</v>
      </c>
      <c r="M32" s="18">
        <f>M31/J31</f>
        <v>0.1326530612244898</v>
      </c>
      <c r="N32" s="18">
        <f>N31/J31</f>
        <v>3.0612244897959183E-2</v>
      </c>
      <c r="O32" s="18">
        <f>O31/J31</f>
        <v>0.20918367346938777</v>
      </c>
      <c r="P32" s="19">
        <f>P31/J31</f>
        <v>4.0816326530612242E-2</v>
      </c>
    </row>
    <row r="33" spans="1:16" x14ac:dyDescent="0.15">
      <c r="A33" s="4" t="s">
        <v>34</v>
      </c>
      <c r="B33" s="5">
        <v>556</v>
      </c>
      <c r="C33" s="5">
        <v>128</v>
      </c>
      <c r="D33" s="5">
        <v>210</v>
      </c>
      <c r="E33" s="5">
        <v>52</v>
      </c>
      <c r="F33" s="5">
        <v>5</v>
      </c>
      <c r="G33" s="5">
        <v>130</v>
      </c>
      <c r="H33" s="3">
        <f>B33-SUM(C33:G33)</f>
        <v>31</v>
      </c>
      <c r="J33" s="4">
        <v>556</v>
      </c>
      <c r="K33" s="5">
        <v>87</v>
      </c>
      <c r="L33" s="5">
        <v>226</v>
      </c>
      <c r="M33" s="5">
        <v>87</v>
      </c>
      <c r="N33" s="5">
        <v>15</v>
      </c>
      <c r="O33" s="5">
        <v>108</v>
      </c>
      <c r="P33" s="3">
        <f>J33-SUM(K33:O33)</f>
        <v>33</v>
      </c>
    </row>
    <row r="34" spans="1:16" s="20" customFormat="1" x14ac:dyDescent="0.15">
      <c r="A34" s="23" t="s">
        <v>35</v>
      </c>
      <c r="B34" s="24"/>
      <c r="C34" s="24">
        <f>C33/B33</f>
        <v>0.23021582733812951</v>
      </c>
      <c r="D34" s="24">
        <f>D33/B33</f>
        <v>0.37769784172661869</v>
      </c>
      <c r="E34" s="24">
        <f>E33/B33</f>
        <v>9.3525179856115109E-2</v>
      </c>
      <c r="F34" s="24">
        <f>F33/B33</f>
        <v>8.9928057553956831E-3</v>
      </c>
      <c r="G34" s="24">
        <f>G33/B33</f>
        <v>0.23381294964028776</v>
      </c>
      <c r="H34" s="25">
        <f>H33/B33</f>
        <v>5.5755395683453238E-2</v>
      </c>
      <c r="J34" s="23"/>
      <c r="K34" s="24">
        <f>K33/J33</f>
        <v>0.15647482014388489</v>
      </c>
      <c r="L34" s="24">
        <f>L33/J33</f>
        <v>0.40647482014388492</v>
      </c>
      <c r="M34" s="24">
        <f>M33/J33</f>
        <v>0.15647482014388489</v>
      </c>
      <c r="N34" s="24">
        <f>N33/J33</f>
        <v>2.6978417266187049E-2</v>
      </c>
      <c r="O34" s="24">
        <f>O33/J33</f>
        <v>0.19424460431654678</v>
      </c>
      <c r="P34" s="25">
        <f>P33/J33</f>
        <v>5.935251798561151E-2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S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9" x14ac:dyDescent="0.15">
      <c r="A1" s="1" t="s">
        <v>236</v>
      </c>
    </row>
    <row r="2" spans="1:19" x14ac:dyDescent="0.15">
      <c r="A2" s="1" t="s">
        <v>169</v>
      </c>
      <c r="I2" s="1" t="s">
        <v>289</v>
      </c>
      <c r="N2" s="1" t="s">
        <v>290</v>
      </c>
    </row>
    <row r="3" spans="1:19" x14ac:dyDescent="0.15">
      <c r="I3" s="1" t="s">
        <v>288</v>
      </c>
      <c r="N3" s="1" t="s">
        <v>291</v>
      </c>
    </row>
    <row r="4" spans="1:19" x14ac:dyDescent="0.15">
      <c r="A4" s="1" t="s">
        <v>3</v>
      </c>
    </row>
    <row r="5" spans="1:19" s="2" customFormat="1" ht="127.5" customHeight="1" x14ac:dyDescent="0.15">
      <c r="A5" s="6" t="s">
        <v>4</v>
      </c>
      <c r="B5" s="7" t="s">
        <v>5</v>
      </c>
      <c r="C5" s="7" t="s">
        <v>171</v>
      </c>
      <c r="D5" s="7" t="s">
        <v>172</v>
      </c>
      <c r="E5" s="7" t="s">
        <v>173</v>
      </c>
      <c r="F5" s="7" t="s">
        <v>174</v>
      </c>
      <c r="G5" s="8" t="s">
        <v>9</v>
      </c>
      <c r="I5" s="6" t="s">
        <v>5</v>
      </c>
      <c r="J5" s="7" t="s">
        <v>175</v>
      </c>
      <c r="K5" s="7" t="s">
        <v>174</v>
      </c>
      <c r="L5" s="8" t="s">
        <v>9</v>
      </c>
      <c r="N5" s="6" t="s">
        <v>5</v>
      </c>
      <c r="O5" s="7" t="s">
        <v>171</v>
      </c>
      <c r="P5" s="7" t="s">
        <v>176</v>
      </c>
      <c r="Q5" s="7" t="s">
        <v>177</v>
      </c>
      <c r="R5" s="7" t="s">
        <v>174</v>
      </c>
      <c r="S5" s="8" t="s">
        <v>9</v>
      </c>
    </row>
    <row r="6" spans="1:19" x14ac:dyDescent="0.15">
      <c r="A6" s="4" t="s">
        <v>19</v>
      </c>
      <c r="B6" s="5">
        <v>1170</v>
      </c>
      <c r="C6" s="5">
        <v>116</v>
      </c>
      <c r="D6" s="5">
        <v>290</v>
      </c>
      <c r="E6" s="5">
        <v>87</v>
      </c>
      <c r="F6" s="5">
        <v>663</v>
      </c>
      <c r="G6" s="3">
        <f>B6-SUM(C6:F6)</f>
        <v>14</v>
      </c>
      <c r="I6" s="4">
        <v>1170</v>
      </c>
      <c r="J6" s="5">
        <f>C6+D6+E6</f>
        <v>493</v>
      </c>
      <c r="K6" s="5">
        <f>F6</f>
        <v>663</v>
      </c>
      <c r="L6" s="3">
        <f>I6-J6-K6</f>
        <v>14</v>
      </c>
      <c r="N6" s="4">
        <v>1170</v>
      </c>
      <c r="O6" s="5">
        <v>42</v>
      </c>
      <c r="P6" s="5">
        <v>83</v>
      </c>
      <c r="Q6" s="5">
        <v>210</v>
      </c>
      <c r="R6" s="5">
        <v>822</v>
      </c>
      <c r="S6" s="3">
        <f>N6-SUM(O6:R6)</f>
        <v>13</v>
      </c>
    </row>
    <row r="7" spans="1:19" s="20" customFormat="1" x14ac:dyDescent="0.15">
      <c r="A7" s="21" t="s">
        <v>4</v>
      </c>
      <c r="B7" s="18"/>
      <c r="C7" s="18">
        <f>C6/B6</f>
        <v>9.914529914529914E-2</v>
      </c>
      <c r="D7" s="18">
        <f>D6/B6</f>
        <v>0.24786324786324787</v>
      </c>
      <c r="E7" s="18">
        <f>E6/B6</f>
        <v>7.4358974358974358E-2</v>
      </c>
      <c r="F7" s="18">
        <f>F6/B6</f>
        <v>0.56666666666666665</v>
      </c>
      <c r="G7" s="19">
        <f>G6/B6</f>
        <v>1.1965811965811967E-2</v>
      </c>
      <c r="I7" s="21"/>
      <c r="J7" s="18">
        <f>J6/I6</f>
        <v>0.42136752136752137</v>
      </c>
      <c r="K7" s="18">
        <f>K6/I6</f>
        <v>0.56666666666666665</v>
      </c>
      <c r="L7" s="19">
        <f>L6/I6</f>
        <v>1.1965811965811967E-2</v>
      </c>
      <c r="N7" s="21"/>
      <c r="O7" s="18">
        <f>O6/N6</f>
        <v>3.5897435897435895E-2</v>
      </c>
      <c r="P7" s="18">
        <f>P6/N6</f>
        <v>7.0940170940170938E-2</v>
      </c>
      <c r="Q7" s="18">
        <f>Q6/N6</f>
        <v>0.17948717948717949</v>
      </c>
      <c r="R7" s="18">
        <f>R6/N6</f>
        <v>0.70256410256410251</v>
      </c>
      <c r="S7" s="19">
        <f>S6/N6</f>
        <v>1.1111111111111112E-2</v>
      </c>
    </row>
    <row r="8" spans="1:19" x14ac:dyDescent="0.15">
      <c r="A8" s="4" t="s">
        <v>20</v>
      </c>
      <c r="B8" s="5">
        <v>200</v>
      </c>
      <c r="C8" s="5">
        <v>21</v>
      </c>
      <c r="D8" s="5">
        <v>54</v>
      </c>
      <c r="E8" s="5">
        <v>15</v>
      </c>
      <c r="F8" s="5">
        <v>110</v>
      </c>
      <c r="G8" s="41" t="s">
        <v>369</v>
      </c>
      <c r="I8" s="4">
        <v>200</v>
      </c>
      <c r="J8" s="5">
        <f>C8+D8+E8</f>
        <v>90</v>
      </c>
      <c r="K8" s="5">
        <f>F8</f>
        <v>110</v>
      </c>
      <c r="L8" s="41" t="s">
        <v>369</v>
      </c>
      <c r="N8" s="4">
        <v>200</v>
      </c>
      <c r="O8" s="5">
        <v>9</v>
      </c>
      <c r="P8" s="5">
        <v>18</v>
      </c>
      <c r="Q8" s="5">
        <v>27</v>
      </c>
      <c r="R8" s="5">
        <v>146</v>
      </c>
      <c r="S8" s="41" t="s">
        <v>369</v>
      </c>
    </row>
    <row r="9" spans="1:19" s="20" customFormat="1" x14ac:dyDescent="0.15">
      <c r="A9" s="21" t="s">
        <v>4</v>
      </c>
      <c r="B9" s="18"/>
      <c r="C9" s="18">
        <f>C8/B8</f>
        <v>0.105</v>
      </c>
      <c r="D9" s="18">
        <f>D8/B8</f>
        <v>0.27</v>
      </c>
      <c r="E9" s="18">
        <f>E8/B8</f>
        <v>7.4999999999999997E-2</v>
      </c>
      <c r="F9" s="18">
        <f>F8/B8</f>
        <v>0.55000000000000004</v>
      </c>
      <c r="G9" s="45" t="s">
        <v>369</v>
      </c>
      <c r="I9" s="21"/>
      <c r="J9" s="18">
        <f>J8/I8</f>
        <v>0.45</v>
      </c>
      <c r="K9" s="18">
        <f>K8/I8</f>
        <v>0.55000000000000004</v>
      </c>
      <c r="L9" s="45" t="s">
        <v>369</v>
      </c>
      <c r="N9" s="21"/>
      <c r="O9" s="47">
        <f>O8/N8</f>
        <v>4.4999999999999998E-2</v>
      </c>
      <c r="P9" s="47">
        <f>P8/N8</f>
        <v>0.09</v>
      </c>
      <c r="Q9" s="47">
        <f>Q8/N8</f>
        <v>0.13500000000000001</v>
      </c>
      <c r="R9" s="47">
        <f>R8/N8</f>
        <v>0.73</v>
      </c>
      <c r="S9" s="45" t="s">
        <v>369</v>
      </c>
    </row>
    <row r="10" spans="1:19" x14ac:dyDescent="0.15">
      <c r="A10" s="4" t="s">
        <v>21</v>
      </c>
      <c r="B10" s="5">
        <v>208</v>
      </c>
      <c r="C10" s="5">
        <v>23</v>
      </c>
      <c r="D10" s="5">
        <v>47</v>
      </c>
      <c r="E10" s="5">
        <v>23</v>
      </c>
      <c r="F10" s="5">
        <v>112</v>
      </c>
      <c r="G10" s="3">
        <f>B10-SUM(C10:F10)</f>
        <v>3</v>
      </c>
      <c r="I10" s="4">
        <v>208</v>
      </c>
      <c r="J10" s="5">
        <f>C10+D10+E10</f>
        <v>93</v>
      </c>
      <c r="K10" s="5">
        <f>F10</f>
        <v>112</v>
      </c>
      <c r="L10" s="3">
        <f>I10-J10-K10</f>
        <v>3</v>
      </c>
      <c r="N10" s="4">
        <v>208</v>
      </c>
      <c r="O10" s="5">
        <v>10</v>
      </c>
      <c r="P10" s="5">
        <v>15</v>
      </c>
      <c r="Q10" s="5">
        <v>42</v>
      </c>
      <c r="R10" s="5">
        <v>139</v>
      </c>
      <c r="S10" s="3">
        <f>N10-SUM(O10:R10)</f>
        <v>2</v>
      </c>
    </row>
    <row r="11" spans="1:19" s="20" customFormat="1" x14ac:dyDescent="0.15">
      <c r="A11" s="21" t="s">
        <v>4</v>
      </c>
      <c r="B11" s="18"/>
      <c r="C11" s="18">
        <f>C10/B10</f>
        <v>0.11057692307692307</v>
      </c>
      <c r="D11" s="18">
        <f>D10/B10</f>
        <v>0.22596153846153846</v>
      </c>
      <c r="E11" s="18">
        <f>E10/B10</f>
        <v>0.11057692307692307</v>
      </c>
      <c r="F11" s="18">
        <f>F10/B10</f>
        <v>0.53846153846153844</v>
      </c>
      <c r="G11" s="19">
        <f>G10/B10</f>
        <v>1.4423076923076924E-2</v>
      </c>
      <c r="I11" s="21"/>
      <c r="J11" s="18">
        <f>J10/I10</f>
        <v>0.44711538461538464</v>
      </c>
      <c r="K11" s="18">
        <f>K10/I10</f>
        <v>0.53846153846153844</v>
      </c>
      <c r="L11" s="19">
        <f>L10/I10</f>
        <v>1.4423076923076924E-2</v>
      </c>
      <c r="N11" s="21"/>
      <c r="O11" s="18">
        <f>O10/N10</f>
        <v>4.807692307692308E-2</v>
      </c>
      <c r="P11" s="18">
        <f>P10/N10</f>
        <v>7.2115384615384609E-2</v>
      </c>
      <c r="Q11" s="18">
        <f>Q10/N10</f>
        <v>0.20192307692307693</v>
      </c>
      <c r="R11" s="18">
        <f>R10/N10</f>
        <v>0.66826923076923073</v>
      </c>
      <c r="S11" s="19">
        <f>S10/N10</f>
        <v>9.6153846153846159E-3</v>
      </c>
    </row>
    <row r="12" spans="1:19" x14ac:dyDescent="0.15">
      <c r="A12" s="4" t="s">
        <v>22</v>
      </c>
      <c r="B12" s="5">
        <v>44</v>
      </c>
      <c r="C12" s="5">
        <v>5</v>
      </c>
      <c r="D12" s="5">
        <v>8</v>
      </c>
      <c r="E12" s="5">
        <v>2</v>
      </c>
      <c r="F12" s="5">
        <v>28</v>
      </c>
      <c r="G12" s="3">
        <f>B12-SUM(C12:F12)</f>
        <v>1</v>
      </c>
      <c r="I12" s="4">
        <v>44</v>
      </c>
      <c r="J12" s="5">
        <f>C12+D12+E12</f>
        <v>15</v>
      </c>
      <c r="K12" s="5">
        <f>F12</f>
        <v>28</v>
      </c>
      <c r="L12" s="3">
        <f>I12-J12-K12</f>
        <v>1</v>
      </c>
      <c r="N12" s="4">
        <v>44</v>
      </c>
      <c r="O12" s="5">
        <v>1</v>
      </c>
      <c r="P12" s="5">
        <v>1</v>
      </c>
      <c r="Q12" s="5">
        <v>6</v>
      </c>
      <c r="R12" s="5">
        <v>36</v>
      </c>
      <c r="S12" s="41" t="s">
        <v>369</v>
      </c>
    </row>
    <row r="13" spans="1:19" s="20" customFormat="1" x14ac:dyDescent="0.15">
      <c r="A13" s="21" t="s">
        <v>4</v>
      </c>
      <c r="B13" s="18"/>
      <c r="C13" s="18">
        <f>C12/B12</f>
        <v>0.11363636363636363</v>
      </c>
      <c r="D13" s="18">
        <f>D12/B12</f>
        <v>0.18181818181818182</v>
      </c>
      <c r="E13" s="18">
        <f>E12/B12</f>
        <v>4.5454545454545456E-2</v>
      </c>
      <c r="F13" s="18">
        <f>F12/B12</f>
        <v>0.63636363636363635</v>
      </c>
      <c r="G13" s="19">
        <f>G12/B12</f>
        <v>2.2727272727272728E-2</v>
      </c>
      <c r="I13" s="21"/>
      <c r="J13" s="18">
        <f>J12/I12</f>
        <v>0.34090909090909088</v>
      </c>
      <c r="K13" s="18">
        <f>K12/I12</f>
        <v>0.63636363636363635</v>
      </c>
      <c r="L13" s="19">
        <f>L12/I12</f>
        <v>2.2727272727272728E-2</v>
      </c>
      <c r="N13" s="21"/>
      <c r="O13" s="18">
        <f>O12/N12</f>
        <v>2.2727272727272728E-2</v>
      </c>
      <c r="P13" s="18">
        <f>P12/N12</f>
        <v>2.2727272727272728E-2</v>
      </c>
      <c r="Q13" s="18">
        <f>Q12/N12</f>
        <v>0.13636363636363635</v>
      </c>
      <c r="R13" s="18">
        <f>R12/N12</f>
        <v>0.81818181818181823</v>
      </c>
      <c r="S13" s="45" t="s">
        <v>369</v>
      </c>
    </row>
    <row r="14" spans="1:19" x14ac:dyDescent="0.15">
      <c r="A14" s="4" t="s">
        <v>23</v>
      </c>
      <c r="B14" s="5">
        <v>172</v>
      </c>
      <c r="C14" s="5">
        <v>21</v>
      </c>
      <c r="D14" s="5">
        <v>49</v>
      </c>
      <c r="E14" s="5">
        <v>15</v>
      </c>
      <c r="F14" s="5">
        <v>85</v>
      </c>
      <c r="G14" s="3">
        <f>B14-SUM(C14:F14)</f>
        <v>2</v>
      </c>
      <c r="I14" s="4">
        <v>172</v>
      </c>
      <c r="J14" s="5">
        <f>C14+D14+E14</f>
        <v>85</v>
      </c>
      <c r="K14" s="5">
        <f>F14</f>
        <v>85</v>
      </c>
      <c r="L14" s="3">
        <f>I14-J14-K14</f>
        <v>2</v>
      </c>
      <c r="N14" s="4">
        <v>172</v>
      </c>
      <c r="O14" s="5">
        <v>7</v>
      </c>
      <c r="P14" s="5">
        <v>11</v>
      </c>
      <c r="Q14" s="5">
        <v>32</v>
      </c>
      <c r="R14" s="5">
        <v>120</v>
      </c>
      <c r="S14" s="3">
        <f>N14-SUM(O14:R14)</f>
        <v>2</v>
      </c>
    </row>
    <row r="15" spans="1:19" s="20" customFormat="1" x14ac:dyDescent="0.15">
      <c r="A15" s="21" t="s">
        <v>4</v>
      </c>
      <c r="B15" s="18"/>
      <c r="C15" s="18">
        <f>C14/B14</f>
        <v>0.12209302325581395</v>
      </c>
      <c r="D15" s="18">
        <f>D14/B14</f>
        <v>0.28488372093023256</v>
      </c>
      <c r="E15" s="18">
        <f>E14/B14</f>
        <v>8.7209302325581398E-2</v>
      </c>
      <c r="F15" s="18">
        <f>F14/B14</f>
        <v>0.4941860465116279</v>
      </c>
      <c r="G15" s="19">
        <f>G14/B14</f>
        <v>1.1627906976744186E-2</v>
      </c>
      <c r="I15" s="21"/>
      <c r="J15" s="18">
        <f>J14/I14</f>
        <v>0.4941860465116279</v>
      </c>
      <c r="K15" s="18">
        <f>K14/I14</f>
        <v>0.4941860465116279</v>
      </c>
      <c r="L15" s="19">
        <f>L14/I14</f>
        <v>1.1627906976744186E-2</v>
      </c>
      <c r="N15" s="21"/>
      <c r="O15" s="18">
        <f>O14/N14</f>
        <v>4.0697674418604654E-2</v>
      </c>
      <c r="P15" s="18">
        <f>P14/N14</f>
        <v>6.3953488372093026E-2</v>
      </c>
      <c r="Q15" s="18">
        <f>Q14/N14</f>
        <v>0.18604651162790697</v>
      </c>
      <c r="R15" s="18">
        <f>R14/N14</f>
        <v>0.69767441860465118</v>
      </c>
      <c r="S15" s="19">
        <f>S14/N14</f>
        <v>1.1627906976744186E-2</v>
      </c>
    </row>
    <row r="16" spans="1:19" x14ac:dyDescent="0.15">
      <c r="A16" s="4" t="s">
        <v>24</v>
      </c>
      <c r="B16" s="5">
        <v>42</v>
      </c>
      <c r="C16" s="5">
        <v>1</v>
      </c>
      <c r="D16" s="5">
        <v>7</v>
      </c>
      <c r="E16" s="5">
        <v>3</v>
      </c>
      <c r="F16" s="5">
        <v>28</v>
      </c>
      <c r="G16" s="3">
        <f>B16-SUM(C16:F16)</f>
        <v>3</v>
      </c>
      <c r="I16" s="4">
        <v>42</v>
      </c>
      <c r="J16" s="5">
        <f>C16+D16+E16</f>
        <v>11</v>
      </c>
      <c r="K16" s="5">
        <f>F16</f>
        <v>28</v>
      </c>
      <c r="L16" s="3">
        <f>I16-J16-K16</f>
        <v>3</v>
      </c>
      <c r="N16" s="4">
        <v>42</v>
      </c>
      <c r="O16" s="36" t="s">
        <v>369</v>
      </c>
      <c r="P16" s="5">
        <v>1</v>
      </c>
      <c r="Q16" s="5">
        <v>11</v>
      </c>
      <c r="R16" s="5">
        <v>28</v>
      </c>
      <c r="S16" s="3">
        <f>N16-SUM(O16:R16)</f>
        <v>2</v>
      </c>
    </row>
    <row r="17" spans="1:19" s="20" customFormat="1" x14ac:dyDescent="0.15">
      <c r="A17" s="21" t="s">
        <v>4</v>
      </c>
      <c r="B17" s="18"/>
      <c r="C17" s="18">
        <f>C16/B16</f>
        <v>2.3809523809523808E-2</v>
      </c>
      <c r="D17" s="18">
        <f>D16/B16</f>
        <v>0.16666666666666666</v>
      </c>
      <c r="E17" s="18">
        <f>E16/B16</f>
        <v>7.1428571428571425E-2</v>
      </c>
      <c r="F17" s="18">
        <f>F16/B16</f>
        <v>0.66666666666666663</v>
      </c>
      <c r="G17" s="19">
        <f>G16/B16</f>
        <v>7.1428571428571425E-2</v>
      </c>
      <c r="I17" s="21"/>
      <c r="J17" s="18">
        <f>J16/I16</f>
        <v>0.26190476190476192</v>
      </c>
      <c r="K17" s="18">
        <f>K16/I16</f>
        <v>0.66666666666666663</v>
      </c>
      <c r="L17" s="19">
        <f>L16/I16</f>
        <v>7.1428571428571425E-2</v>
      </c>
      <c r="N17" s="21"/>
      <c r="O17" s="37" t="s">
        <v>369</v>
      </c>
      <c r="P17" s="18">
        <f>P16/N16</f>
        <v>2.3809523809523808E-2</v>
      </c>
      <c r="Q17" s="18">
        <f>Q16/N16</f>
        <v>0.26190476190476192</v>
      </c>
      <c r="R17" s="18">
        <f>R16/N16</f>
        <v>0.66666666666666663</v>
      </c>
      <c r="S17" s="19">
        <f>S16/N16</f>
        <v>4.7619047619047616E-2</v>
      </c>
    </row>
    <row r="18" spans="1:19" x14ac:dyDescent="0.15">
      <c r="A18" s="4" t="s">
        <v>25</v>
      </c>
      <c r="B18" s="5">
        <v>147</v>
      </c>
      <c r="C18" s="5">
        <v>19</v>
      </c>
      <c r="D18" s="5">
        <v>29</v>
      </c>
      <c r="E18" s="5">
        <v>13</v>
      </c>
      <c r="F18" s="5">
        <v>85</v>
      </c>
      <c r="G18" s="3">
        <f>B18-SUM(C18:F18)</f>
        <v>1</v>
      </c>
      <c r="I18" s="4">
        <v>147</v>
      </c>
      <c r="J18" s="5">
        <f>C18+D18+E18</f>
        <v>61</v>
      </c>
      <c r="K18" s="5">
        <f>F18</f>
        <v>85</v>
      </c>
      <c r="L18" s="3">
        <f>I18-J18-K18</f>
        <v>1</v>
      </c>
      <c r="N18" s="4">
        <v>147</v>
      </c>
      <c r="O18" s="5">
        <v>3</v>
      </c>
      <c r="P18" s="5">
        <v>10</v>
      </c>
      <c r="Q18" s="5">
        <v>34</v>
      </c>
      <c r="R18" s="5">
        <v>98</v>
      </c>
      <c r="S18" s="3">
        <f>N18-SUM(O18:R18)</f>
        <v>2</v>
      </c>
    </row>
    <row r="19" spans="1:19" s="20" customFormat="1" x14ac:dyDescent="0.15">
      <c r="A19" s="21" t="s">
        <v>4</v>
      </c>
      <c r="B19" s="18"/>
      <c r="C19" s="18">
        <f>C18/B18</f>
        <v>0.12925170068027211</v>
      </c>
      <c r="D19" s="18">
        <f>D18/B18</f>
        <v>0.19727891156462585</v>
      </c>
      <c r="E19" s="18">
        <f>E18/B18</f>
        <v>8.8435374149659865E-2</v>
      </c>
      <c r="F19" s="18">
        <f>F18/B18</f>
        <v>0.57823129251700678</v>
      </c>
      <c r="G19" s="19">
        <f>G18/B18</f>
        <v>6.8027210884353739E-3</v>
      </c>
      <c r="I19" s="21"/>
      <c r="J19" s="18">
        <f>J18/I18</f>
        <v>0.41496598639455784</v>
      </c>
      <c r="K19" s="18">
        <f>K18/I18</f>
        <v>0.57823129251700678</v>
      </c>
      <c r="L19" s="19">
        <f>L18/I18</f>
        <v>6.8027210884353739E-3</v>
      </c>
      <c r="N19" s="21"/>
      <c r="O19" s="18">
        <f>O18/N18</f>
        <v>2.0408163265306121E-2</v>
      </c>
      <c r="P19" s="18">
        <f>P18/N18</f>
        <v>6.8027210884353748E-2</v>
      </c>
      <c r="Q19" s="18">
        <f>Q18/N18</f>
        <v>0.23129251700680273</v>
      </c>
      <c r="R19" s="18">
        <f>R18/N18</f>
        <v>0.66666666666666663</v>
      </c>
      <c r="S19" s="19">
        <f>S18/N18</f>
        <v>1.3605442176870748E-2</v>
      </c>
    </row>
    <row r="20" spans="1:19" x14ac:dyDescent="0.15">
      <c r="A20" s="4" t="s">
        <v>26</v>
      </c>
      <c r="B20" s="5">
        <v>103</v>
      </c>
      <c r="C20" s="5">
        <v>6</v>
      </c>
      <c r="D20" s="5">
        <v>31</v>
      </c>
      <c r="E20" s="5">
        <v>4</v>
      </c>
      <c r="F20" s="5">
        <v>62</v>
      </c>
      <c r="G20" s="41" t="s">
        <v>369</v>
      </c>
      <c r="I20" s="4">
        <v>103</v>
      </c>
      <c r="J20" s="5">
        <f>C20+D20+E20</f>
        <v>41</v>
      </c>
      <c r="K20" s="5">
        <f>F20</f>
        <v>62</v>
      </c>
      <c r="L20" s="41" t="s">
        <v>369</v>
      </c>
      <c r="N20" s="4">
        <v>103</v>
      </c>
      <c r="O20" s="5">
        <v>2</v>
      </c>
      <c r="P20" s="5">
        <v>6</v>
      </c>
      <c r="Q20" s="5">
        <v>18</v>
      </c>
      <c r="R20" s="5">
        <v>76</v>
      </c>
      <c r="S20" s="3">
        <f>N20-SUM(O20:R20)</f>
        <v>1</v>
      </c>
    </row>
    <row r="21" spans="1:19" s="20" customFormat="1" x14ac:dyDescent="0.15">
      <c r="A21" s="21" t="s">
        <v>4</v>
      </c>
      <c r="B21" s="18"/>
      <c r="C21" s="18">
        <f>C20/B20</f>
        <v>5.8252427184466021E-2</v>
      </c>
      <c r="D21" s="18">
        <f>D20/B20</f>
        <v>0.30097087378640774</v>
      </c>
      <c r="E21" s="18">
        <f>E20/B20</f>
        <v>3.8834951456310676E-2</v>
      </c>
      <c r="F21" s="18">
        <f>F20/B20</f>
        <v>0.60194174757281549</v>
      </c>
      <c r="G21" s="45" t="s">
        <v>369</v>
      </c>
      <c r="I21" s="21"/>
      <c r="J21" s="18">
        <f>J20/I20</f>
        <v>0.39805825242718446</v>
      </c>
      <c r="K21" s="18">
        <f>K20/I20</f>
        <v>0.60194174757281549</v>
      </c>
      <c r="L21" s="45" t="s">
        <v>369</v>
      </c>
      <c r="N21" s="21"/>
      <c r="O21" s="18">
        <f>O20/N20</f>
        <v>1.9417475728155338E-2</v>
      </c>
      <c r="P21" s="18">
        <f>P20/N20</f>
        <v>5.8252427184466021E-2</v>
      </c>
      <c r="Q21" s="18">
        <f>Q20/N20</f>
        <v>0.17475728155339806</v>
      </c>
      <c r="R21" s="18">
        <f>R20/N20</f>
        <v>0.73786407766990292</v>
      </c>
      <c r="S21" s="19">
        <f>S20/N20</f>
        <v>9.7087378640776691E-3</v>
      </c>
    </row>
    <row r="22" spans="1:19" x14ac:dyDescent="0.15">
      <c r="A22" s="4" t="s">
        <v>27</v>
      </c>
      <c r="B22" s="5">
        <v>74</v>
      </c>
      <c r="C22" s="5">
        <v>3</v>
      </c>
      <c r="D22" s="5">
        <v>16</v>
      </c>
      <c r="E22" s="5">
        <v>3</v>
      </c>
      <c r="F22" s="5">
        <v>52</v>
      </c>
      <c r="G22" s="41" t="s">
        <v>369</v>
      </c>
      <c r="I22" s="4">
        <v>74</v>
      </c>
      <c r="J22" s="5">
        <f>C22+D22+E22</f>
        <v>22</v>
      </c>
      <c r="K22" s="5">
        <f>F22</f>
        <v>52</v>
      </c>
      <c r="L22" s="3">
        <f>I22-J22-K22</f>
        <v>0</v>
      </c>
      <c r="N22" s="4">
        <v>74</v>
      </c>
      <c r="O22" s="5">
        <v>4</v>
      </c>
      <c r="P22" s="5">
        <v>6</v>
      </c>
      <c r="Q22" s="5">
        <v>7</v>
      </c>
      <c r="R22" s="5">
        <v>57</v>
      </c>
      <c r="S22" s="41" t="s">
        <v>369</v>
      </c>
    </row>
    <row r="23" spans="1:19" s="20" customFormat="1" x14ac:dyDescent="0.15">
      <c r="A23" s="21" t="s">
        <v>4</v>
      </c>
      <c r="B23" s="18"/>
      <c r="C23" s="18">
        <f>C22/B22</f>
        <v>4.0540540540540543E-2</v>
      </c>
      <c r="D23" s="18">
        <f>D22/B22</f>
        <v>0.21621621621621623</v>
      </c>
      <c r="E23" s="18">
        <f>E22/B22</f>
        <v>4.0540540540540543E-2</v>
      </c>
      <c r="F23" s="18">
        <f>F22/B22</f>
        <v>0.70270270270270274</v>
      </c>
      <c r="G23" s="45" t="s">
        <v>369</v>
      </c>
      <c r="I23" s="21"/>
      <c r="J23" s="18">
        <f>J22/I22</f>
        <v>0.29729729729729731</v>
      </c>
      <c r="K23" s="18">
        <f>K22/I22</f>
        <v>0.70270270270270274</v>
      </c>
      <c r="L23" s="19">
        <f>L22/I22</f>
        <v>0</v>
      </c>
      <c r="N23" s="21"/>
      <c r="O23" s="18">
        <f>O22/N22</f>
        <v>5.4054054054054057E-2</v>
      </c>
      <c r="P23" s="18">
        <f>P22/N22</f>
        <v>8.1081081081081086E-2</v>
      </c>
      <c r="Q23" s="18">
        <f>Q22/N22</f>
        <v>9.45945945945946E-2</v>
      </c>
      <c r="R23" s="18">
        <f>R22/N22</f>
        <v>0.77027027027027029</v>
      </c>
      <c r="S23" s="45" t="s">
        <v>369</v>
      </c>
    </row>
    <row r="24" spans="1:19" x14ac:dyDescent="0.15">
      <c r="A24" s="4" t="s">
        <v>28</v>
      </c>
      <c r="B24" s="5">
        <v>111</v>
      </c>
      <c r="C24" s="5">
        <v>10</v>
      </c>
      <c r="D24" s="5">
        <v>32</v>
      </c>
      <c r="E24" s="5">
        <v>5</v>
      </c>
      <c r="F24" s="5">
        <v>61</v>
      </c>
      <c r="G24" s="3">
        <f>B24-SUM(C24:F24)</f>
        <v>3</v>
      </c>
      <c r="I24" s="4">
        <v>111</v>
      </c>
      <c r="J24" s="5">
        <f>C24+D24+E24</f>
        <v>47</v>
      </c>
      <c r="K24" s="5">
        <f>F24</f>
        <v>61</v>
      </c>
      <c r="L24" s="3">
        <f>I24-J24-K24</f>
        <v>3</v>
      </c>
      <c r="N24" s="4">
        <v>111</v>
      </c>
      <c r="O24" s="5">
        <v>5</v>
      </c>
      <c r="P24" s="5">
        <v>13</v>
      </c>
      <c r="Q24" s="5">
        <v>19</v>
      </c>
      <c r="R24" s="5">
        <v>71</v>
      </c>
      <c r="S24" s="3">
        <f>N24-SUM(O24:R24)</f>
        <v>3</v>
      </c>
    </row>
    <row r="25" spans="1:19" s="20" customFormat="1" x14ac:dyDescent="0.15">
      <c r="A25" s="21" t="s">
        <v>4</v>
      </c>
      <c r="B25" s="18"/>
      <c r="C25" s="18">
        <f>C24/B24</f>
        <v>9.0090090090090086E-2</v>
      </c>
      <c r="D25" s="18">
        <f>D24/B24</f>
        <v>0.28828828828828829</v>
      </c>
      <c r="E25" s="18">
        <f>E24/B24</f>
        <v>4.5045045045045043E-2</v>
      </c>
      <c r="F25" s="18">
        <f>F24/B24</f>
        <v>0.5495495495495496</v>
      </c>
      <c r="G25" s="19">
        <f>G24/B24</f>
        <v>2.7027027027027029E-2</v>
      </c>
      <c r="I25" s="21"/>
      <c r="J25" s="18">
        <f>J24/I24</f>
        <v>0.42342342342342343</v>
      </c>
      <c r="K25" s="18">
        <f>K24/I24</f>
        <v>0.5495495495495496</v>
      </c>
      <c r="L25" s="19">
        <f>L24/I24</f>
        <v>2.7027027027027029E-2</v>
      </c>
      <c r="N25" s="21"/>
      <c r="O25" s="18">
        <f>O24/N24</f>
        <v>4.5045045045045043E-2</v>
      </c>
      <c r="P25" s="18">
        <f>P24/N24</f>
        <v>0.11711711711711711</v>
      </c>
      <c r="Q25" s="18">
        <f>Q24/N24</f>
        <v>0.17117117117117117</v>
      </c>
      <c r="R25" s="18">
        <f>R24/N24</f>
        <v>0.63963963963963966</v>
      </c>
      <c r="S25" s="19">
        <f>S24/N24</f>
        <v>2.7027027027027029E-2</v>
      </c>
    </row>
    <row r="26" spans="1:19" x14ac:dyDescent="0.15">
      <c r="A26" s="4" t="s">
        <v>29</v>
      </c>
      <c r="B26" s="5">
        <v>55</v>
      </c>
      <c r="C26" s="5">
        <v>5</v>
      </c>
      <c r="D26" s="5">
        <v>14</v>
      </c>
      <c r="E26" s="5">
        <v>4</v>
      </c>
      <c r="F26" s="5">
        <v>32</v>
      </c>
      <c r="G26" s="41" t="s">
        <v>369</v>
      </c>
      <c r="I26" s="4">
        <v>55</v>
      </c>
      <c r="J26" s="5">
        <f>C26+D26+E26</f>
        <v>23</v>
      </c>
      <c r="K26" s="5">
        <f>F26</f>
        <v>32</v>
      </c>
      <c r="L26" s="41" t="s">
        <v>369</v>
      </c>
      <c r="N26" s="4">
        <v>55</v>
      </c>
      <c r="O26" s="5">
        <v>1</v>
      </c>
      <c r="P26" s="5">
        <v>1</v>
      </c>
      <c r="Q26" s="5">
        <v>13</v>
      </c>
      <c r="R26" s="5">
        <v>40</v>
      </c>
      <c r="S26" s="41" t="s">
        <v>369</v>
      </c>
    </row>
    <row r="27" spans="1:19" s="20" customFormat="1" x14ac:dyDescent="0.15">
      <c r="A27" s="23" t="s">
        <v>4</v>
      </c>
      <c r="B27" s="24"/>
      <c r="C27" s="24">
        <f>C26/B26</f>
        <v>9.0909090909090912E-2</v>
      </c>
      <c r="D27" s="24">
        <f>D26/B26</f>
        <v>0.25454545454545452</v>
      </c>
      <c r="E27" s="24">
        <f>E26/B26</f>
        <v>7.2727272727272724E-2</v>
      </c>
      <c r="F27" s="24">
        <f>F26/B26</f>
        <v>0.58181818181818179</v>
      </c>
      <c r="G27" s="42" t="s">
        <v>369</v>
      </c>
      <c r="I27" s="23"/>
      <c r="J27" s="24">
        <f>J26/I26</f>
        <v>0.41818181818181815</v>
      </c>
      <c r="K27" s="24">
        <f>K26/I26</f>
        <v>0.58181818181818179</v>
      </c>
      <c r="L27" s="42" t="s">
        <v>369</v>
      </c>
      <c r="N27" s="23"/>
      <c r="O27" s="24">
        <f>O26/N26</f>
        <v>1.8181818181818181E-2</v>
      </c>
      <c r="P27" s="24">
        <f>P26/N26</f>
        <v>1.8181818181818181E-2</v>
      </c>
      <c r="Q27" s="24">
        <f>Q26/N26</f>
        <v>0.23636363636363636</v>
      </c>
      <c r="R27" s="24">
        <f>R26/N26</f>
        <v>0.72727272727272729</v>
      </c>
      <c r="S27" s="42" t="s">
        <v>369</v>
      </c>
    </row>
    <row r="28" spans="1:19" x14ac:dyDescent="0.15">
      <c r="A28" s="1" t="s">
        <v>212</v>
      </c>
    </row>
    <row r="29" spans="1:19" x14ac:dyDescent="0.15">
      <c r="A29" s="9" t="s">
        <v>30</v>
      </c>
      <c r="B29" s="10">
        <v>411</v>
      </c>
      <c r="C29" s="10">
        <v>38</v>
      </c>
      <c r="D29" s="10">
        <v>104</v>
      </c>
      <c r="E29" s="10">
        <v>41</v>
      </c>
      <c r="F29" s="10">
        <v>221</v>
      </c>
      <c r="G29" s="11">
        <f>B29-SUM(C29:F29)</f>
        <v>7</v>
      </c>
      <c r="I29" s="9">
        <v>411</v>
      </c>
      <c r="J29" s="10">
        <f>C29+D29+E29</f>
        <v>183</v>
      </c>
      <c r="K29" s="10">
        <f>F29</f>
        <v>221</v>
      </c>
      <c r="L29" s="11">
        <f>I29-J29-K29</f>
        <v>7</v>
      </c>
      <c r="N29" s="9">
        <v>411</v>
      </c>
      <c r="O29" s="10">
        <v>9</v>
      </c>
      <c r="P29" s="10">
        <v>33</v>
      </c>
      <c r="Q29" s="10">
        <v>76</v>
      </c>
      <c r="R29" s="10">
        <v>287</v>
      </c>
      <c r="S29" s="11">
        <f>N29-SUM(O29:R29)</f>
        <v>6</v>
      </c>
    </row>
    <row r="30" spans="1:19" s="20" customFormat="1" x14ac:dyDescent="0.15">
      <c r="A30" s="21" t="s">
        <v>31</v>
      </c>
      <c r="B30" s="18"/>
      <c r="C30" s="30">
        <f>C29/B29</f>
        <v>9.2457420924574207E-2</v>
      </c>
      <c r="D30" s="30">
        <f>D29/B29</f>
        <v>0.25304136253041365</v>
      </c>
      <c r="E30" s="30">
        <f>E29/B29</f>
        <v>9.9756690997566913E-2</v>
      </c>
      <c r="F30" s="30">
        <f>F29/B29</f>
        <v>0.53771289537712896</v>
      </c>
      <c r="G30" s="19">
        <f>G29/B29</f>
        <v>1.7031630170316302E-2</v>
      </c>
      <c r="I30" s="21"/>
      <c r="J30" s="18">
        <f>J29/I29</f>
        <v>0.44525547445255476</v>
      </c>
      <c r="K30" s="18">
        <f>K29/I29</f>
        <v>0.53771289537712896</v>
      </c>
      <c r="L30" s="19">
        <f>L29/I29</f>
        <v>1.7031630170316302E-2</v>
      </c>
      <c r="N30" s="21"/>
      <c r="O30" s="30">
        <f>O29/N29</f>
        <v>2.1897810218978103E-2</v>
      </c>
      <c r="P30" s="30">
        <f>P29/N29</f>
        <v>8.0291970802919707E-2</v>
      </c>
      <c r="Q30" s="30">
        <f>Q29/N29</f>
        <v>0.18491484184914841</v>
      </c>
      <c r="R30" s="30">
        <f>R29/N29</f>
        <v>0.69829683698296841</v>
      </c>
      <c r="S30" s="19">
        <f>S29/N29</f>
        <v>1.4598540145985401E-2</v>
      </c>
    </row>
    <row r="31" spans="1:19" x14ac:dyDescent="0.15">
      <c r="A31" s="4" t="s">
        <v>32</v>
      </c>
      <c r="B31" s="5">
        <v>196</v>
      </c>
      <c r="C31" s="5">
        <v>20</v>
      </c>
      <c r="D31" s="5">
        <v>58</v>
      </c>
      <c r="E31" s="5">
        <v>13</v>
      </c>
      <c r="F31" s="5">
        <v>105</v>
      </c>
      <c r="G31" s="3">
        <f>B31-SUM(C31:F31)</f>
        <v>0</v>
      </c>
      <c r="I31" s="4">
        <v>196</v>
      </c>
      <c r="J31" s="5">
        <f>C31+D31+E31</f>
        <v>91</v>
      </c>
      <c r="K31" s="5">
        <f>F31</f>
        <v>105</v>
      </c>
      <c r="L31" s="3">
        <f>I31-J31-K31</f>
        <v>0</v>
      </c>
      <c r="N31" s="4">
        <v>196</v>
      </c>
      <c r="O31" s="5">
        <v>10</v>
      </c>
      <c r="P31" s="5">
        <v>17</v>
      </c>
      <c r="Q31" s="5">
        <v>46</v>
      </c>
      <c r="R31" s="5">
        <v>123</v>
      </c>
      <c r="S31" s="3">
        <f>N31-SUM(O31:R31)</f>
        <v>0</v>
      </c>
    </row>
    <row r="32" spans="1:19" s="20" customFormat="1" x14ac:dyDescent="0.15">
      <c r="A32" s="21" t="s">
        <v>33</v>
      </c>
      <c r="B32" s="18"/>
      <c r="C32" s="18">
        <f>C31/B31</f>
        <v>0.10204081632653061</v>
      </c>
      <c r="D32" s="18">
        <f>D31/B31</f>
        <v>0.29591836734693877</v>
      </c>
      <c r="E32" s="18">
        <f>E31/B31</f>
        <v>6.6326530612244902E-2</v>
      </c>
      <c r="F32" s="18">
        <f>F31/B31</f>
        <v>0.5357142857142857</v>
      </c>
      <c r="G32" s="19">
        <f>G31/B31</f>
        <v>0</v>
      </c>
      <c r="I32" s="21"/>
      <c r="J32" s="18">
        <f>J31/I31</f>
        <v>0.4642857142857143</v>
      </c>
      <c r="K32" s="18">
        <f>K31/I31</f>
        <v>0.5357142857142857</v>
      </c>
      <c r="L32" s="19">
        <f>L31/I31</f>
        <v>0</v>
      </c>
      <c r="N32" s="21"/>
      <c r="O32" s="18">
        <f>O31/N31</f>
        <v>5.1020408163265307E-2</v>
      </c>
      <c r="P32" s="18">
        <f>P31/N31</f>
        <v>8.673469387755102E-2</v>
      </c>
      <c r="Q32" s="18">
        <f>Q31/N31</f>
        <v>0.23469387755102042</v>
      </c>
      <c r="R32" s="18">
        <f>R31/N31</f>
        <v>0.62755102040816324</v>
      </c>
      <c r="S32" s="19">
        <f>S31/N31</f>
        <v>0</v>
      </c>
    </row>
    <row r="33" spans="1:19" x14ac:dyDescent="0.15">
      <c r="A33" s="4" t="s">
        <v>34</v>
      </c>
      <c r="B33" s="5">
        <v>556</v>
      </c>
      <c r="C33" s="5">
        <v>58</v>
      </c>
      <c r="D33" s="5">
        <v>127</v>
      </c>
      <c r="E33" s="5">
        <v>33</v>
      </c>
      <c r="F33" s="5">
        <v>332</v>
      </c>
      <c r="G33" s="3">
        <f>B33-SUM(C33:F33)</f>
        <v>6</v>
      </c>
      <c r="I33" s="4">
        <v>556</v>
      </c>
      <c r="J33" s="5">
        <f>C33+D33+E33</f>
        <v>218</v>
      </c>
      <c r="K33" s="5">
        <f>F33</f>
        <v>332</v>
      </c>
      <c r="L33" s="3">
        <f>I33-J33-K33</f>
        <v>6</v>
      </c>
      <c r="N33" s="4">
        <v>556</v>
      </c>
      <c r="O33" s="5">
        <v>23</v>
      </c>
      <c r="P33" s="5">
        <v>32</v>
      </c>
      <c r="Q33" s="5">
        <v>87</v>
      </c>
      <c r="R33" s="5">
        <v>408</v>
      </c>
      <c r="S33" s="3">
        <f>N33-SUM(O33:R33)</f>
        <v>6</v>
      </c>
    </row>
    <row r="34" spans="1:19" s="20" customFormat="1" x14ac:dyDescent="0.15">
      <c r="A34" s="23" t="s">
        <v>35</v>
      </c>
      <c r="B34" s="24"/>
      <c r="C34" s="24">
        <f>C33/B33</f>
        <v>0.10431654676258993</v>
      </c>
      <c r="D34" s="24">
        <f>D33/B33</f>
        <v>0.22841726618705036</v>
      </c>
      <c r="E34" s="24">
        <f>E33/B33</f>
        <v>5.935251798561151E-2</v>
      </c>
      <c r="F34" s="24">
        <f>F33/B33</f>
        <v>0.59712230215827333</v>
      </c>
      <c r="G34" s="25">
        <f>G33/B33</f>
        <v>1.0791366906474821E-2</v>
      </c>
      <c r="I34" s="23"/>
      <c r="J34" s="24">
        <f>J33/I33</f>
        <v>0.3920863309352518</v>
      </c>
      <c r="K34" s="24">
        <f>K33/I33</f>
        <v>0.59712230215827333</v>
      </c>
      <c r="L34" s="25">
        <f>L33/I33</f>
        <v>1.0791366906474821E-2</v>
      </c>
      <c r="N34" s="23"/>
      <c r="O34" s="24">
        <f>O33/N33</f>
        <v>4.1366906474820143E-2</v>
      </c>
      <c r="P34" s="24">
        <f>P33/N33</f>
        <v>5.7553956834532377E-2</v>
      </c>
      <c r="Q34" s="24">
        <f>Q33/N33</f>
        <v>0.15647482014388489</v>
      </c>
      <c r="R34" s="24">
        <f>R33/N33</f>
        <v>0.73381294964028776</v>
      </c>
      <c r="S34" s="25">
        <f>S33/N33</f>
        <v>1.0791366906474821E-2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S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9" x14ac:dyDescent="0.15">
      <c r="A1" s="1" t="s">
        <v>236</v>
      </c>
    </row>
    <row r="2" spans="1:19" x14ac:dyDescent="0.15">
      <c r="A2" s="1" t="s">
        <v>170</v>
      </c>
      <c r="G2" s="1" t="s">
        <v>336</v>
      </c>
      <c r="O2" s="1" t="s">
        <v>340</v>
      </c>
    </row>
    <row r="3" spans="1:19" x14ac:dyDescent="0.15">
      <c r="G3" s="1" t="s">
        <v>337</v>
      </c>
      <c r="O3" s="1" t="s">
        <v>341</v>
      </c>
    </row>
    <row r="4" spans="1:19" x14ac:dyDescent="0.15">
      <c r="A4" s="1" t="s">
        <v>3</v>
      </c>
    </row>
    <row r="5" spans="1:19" s="2" customFormat="1" ht="127.5" customHeight="1" x14ac:dyDescent="0.15">
      <c r="A5" s="13" t="s">
        <v>4</v>
      </c>
      <c r="B5" s="7" t="s">
        <v>5</v>
      </c>
      <c r="C5" s="7" t="s">
        <v>175</v>
      </c>
      <c r="D5" s="7" t="s">
        <v>174</v>
      </c>
      <c r="E5" s="8" t="s">
        <v>9</v>
      </c>
      <c r="G5" s="6" t="s">
        <v>5</v>
      </c>
      <c r="H5" s="7" t="s">
        <v>179</v>
      </c>
      <c r="I5" s="7" t="s">
        <v>180</v>
      </c>
      <c r="J5" s="7" t="s">
        <v>181</v>
      </c>
      <c r="K5" s="7" t="s">
        <v>182</v>
      </c>
      <c r="L5" s="7" t="s">
        <v>49</v>
      </c>
      <c r="M5" s="8" t="s">
        <v>9</v>
      </c>
      <c r="O5" s="6" t="s">
        <v>5</v>
      </c>
      <c r="P5" s="7" t="s">
        <v>183</v>
      </c>
      <c r="Q5" s="7" t="s">
        <v>184</v>
      </c>
      <c r="R5" s="7" t="s">
        <v>49</v>
      </c>
      <c r="S5" s="8" t="s">
        <v>9</v>
      </c>
    </row>
    <row r="6" spans="1:19" x14ac:dyDescent="0.15">
      <c r="A6" s="14" t="s">
        <v>19</v>
      </c>
      <c r="B6" s="5">
        <v>1170</v>
      </c>
      <c r="C6" s="5">
        <f>'52'!O6+'52'!P6+'52'!Q6</f>
        <v>335</v>
      </c>
      <c r="D6" s="5">
        <f>'52'!R6</f>
        <v>822</v>
      </c>
      <c r="E6" s="3">
        <f>B6-C6-D6</f>
        <v>13</v>
      </c>
      <c r="G6" s="4">
        <v>1170</v>
      </c>
      <c r="H6" s="5">
        <v>103</v>
      </c>
      <c r="I6" s="5">
        <v>375</v>
      </c>
      <c r="J6" s="5">
        <v>326</v>
      </c>
      <c r="K6" s="5">
        <v>213</v>
      </c>
      <c r="L6" s="5">
        <v>131</v>
      </c>
      <c r="M6" s="3">
        <f>G6-SUM(H6:L6)</f>
        <v>22</v>
      </c>
      <c r="O6" s="4">
        <v>1170</v>
      </c>
      <c r="P6" s="5">
        <f>H6+I6</f>
        <v>478</v>
      </c>
      <c r="Q6" s="5">
        <f>J6+K6</f>
        <v>539</v>
      </c>
      <c r="R6" s="5">
        <f>L6</f>
        <v>131</v>
      </c>
      <c r="S6" s="3">
        <f>O6-P6-Q6-R6</f>
        <v>22</v>
      </c>
    </row>
    <row r="7" spans="1:19" s="20" customFormat="1" x14ac:dyDescent="0.15">
      <c r="A7" s="17" t="s">
        <v>4</v>
      </c>
      <c r="B7" s="18"/>
      <c r="C7" s="18">
        <f>C6/B6</f>
        <v>0.28632478632478631</v>
      </c>
      <c r="D7" s="18">
        <f>D6/B6</f>
        <v>0.70256410256410251</v>
      </c>
      <c r="E7" s="19">
        <f>E6/B6</f>
        <v>1.1111111111111112E-2</v>
      </c>
      <c r="G7" s="21"/>
      <c r="H7" s="18">
        <f>H6/G6</f>
        <v>8.8034188034188041E-2</v>
      </c>
      <c r="I7" s="18">
        <f>I6/G6</f>
        <v>0.32051282051282054</v>
      </c>
      <c r="J7" s="18">
        <f>J6/G6</f>
        <v>0.27863247863247864</v>
      </c>
      <c r="K7" s="18">
        <f>K6/G6</f>
        <v>0.18205128205128204</v>
      </c>
      <c r="L7" s="18">
        <f>L6/G6</f>
        <v>0.11196581196581197</v>
      </c>
      <c r="M7" s="19">
        <f>M6/G6</f>
        <v>1.8803418803418803E-2</v>
      </c>
      <c r="O7" s="21"/>
      <c r="P7" s="18">
        <f>P6/O6</f>
        <v>0.40854700854700854</v>
      </c>
      <c r="Q7" s="18">
        <f>Q6/O6</f>
        <v>0.46068376068376066</v>
      </c>
      <c r="R7" s="18">
        <f>R6/O6</f>
        <v>0.11196581196581197</v>
      </c>
      <c r="S7" s="19">
        <f>S6/O6</f>
        <v>1.8803418803418803E-2</v>
      </c>
    </row>
    <row r="8" spans="1:19" x14ac:dyDescent="0.15">
      <c r="A8" s="14" t="s">
        <v>20</v>
      </c>
      <c r="B8" s="5">
        <v>200</v>
      </c>
      <c r="C8" s="5">
        <f>'52'!O8+'52'!P8+'52'!Q8</f>
        <v>54</v>
      </c>
      <c r="D8" s="5">
        <f>'52'!R8</f>
        <v>146</v>
      </c>
      <c r="E8" s="41" t="s">
        <v>369</v>
      </c>
      <c r="G8" s="4">
        <v>200</v>
      </c>
      <c r="H8" s="5">
        <v>20</v>
      </c>
      <c r="I8" s="5">
        <v>66</v>
      </c>
      <c r="J8" s="5">
        <v>59</v>
      </c>
      <c r="K8" s="5">
        <v>31</v>
      </c>
      <c r="L8" s="5">
        <v>22</v>
      </c>
      <c r="M8" s="3">
        <f>G8-SUM(H8:L8)</f>
        <v>2</v>
      </c>
      <c r="O8" s="4">
        <v>200</v>
      </c>
      <c r="P8" s="5">
        <f>H8+I8</f>
        <v>86</v>
      </c>
      <c r="Q8" s="5">
        <f>J8+K8</f>
        <v>90</v>
      </c>
      <c r="R8" s="5">
        <f>L8</f>
        <v>22</v>
      </c>
      <c r="S8" s="3">
        <f>O8-P8-Q8-R8</f>
        <v>2</v>
      </c>
    </row>
    <row r="9" spans="1:19" s="20" customFormat="1" x14ac:dyDescent="0.15">
      <c r="A9" s="17" t="s">
        <v>4</v>
      </c>
      <c r="B9" s="18"/>
      <c r="C9" s="18">
        <f>C8/B8</f>
        <v>0.27</v>
      </c>
      <c r="D9" s="18">
        <f>D8/B8</f>
        <v>0.73</v>
      </c>
      <c r="E9" s="45" t="s">
        <v>369</v>
      </c>
      <c r="G9" s="21"/>
      <c r="H9" s="47">
        <f>H8/G8</f>
        <v>0.1</v>
      </c>
      <c r="I9" s="47">
        <f>I8/G8</f>
        <v>0.33</v>
      </c>
      <c r="J9" s="47">
        <f>J8/G8</f>
        <v>0.29499999999999998</v>
      </c>
      <c r="K9" s="47">
        <f>K8/G8</f>
        <v>0.155</v>
      </c>
      <c r="L9" s="18">
        <f>L8/G8</f>
        <v>0.11</v>
      </c>
      <c r="M9" s="19">
        <f>M8/G8</f>
        <v>0.01</v>
      </c>
      <c r="O9" s="21"/>
      <c r="P9" s="18">
        <f>P8/O8</f>
        <v>0.43</v>
      </c>
      <c r="Q9" s="18">
        <f>Q8/O8</f>
        <v>0.45</v>
      </c>
      <c r="R9" s="18">
        <f>R8/O8</f>
        <v>0.11</v>
      </c>
      <c r="S9" s="19">
        <f>S8/O8</f>
        <v>0.01</v>
      </c>
    </row>
    <row r="10" spans="1:19" x14ac:dyDescent="0.15">
      <c r="A10" s="14" t="s">
        <v>21</v>
      </c>
      <c r="B10" s="5">
        <v>208</v>
      </c>
      <c r="C10" s="5">
        <f>'52'!O10+'52'!P10+'52'!Q10</f>
        <v>67</v>
      </c>
      <c r="D10" s="5">
        <f>'52'!R10</f>
        <v>139</v>
      </c>
      <c r="E10" s="3">
        <f>B10-C10-D10</f>
        <v>2</v>
      </c>
      <c r="G10" s="4">
        <v>208</v>
      </c>
      <c r="H10" s="5">
        <v>21</v>
      </c>
      <c r="I10" s="5">
        <v>76</v>
      </c>
      <c r="J10" s="5">
        <v>52</v>
      </c>
      <c r="K10" s="5">
        <v>36</v>
      </c>
      <c r="L10" s="5">
        <v>20</v>
      </c>
      <c r="M10" s="3">
        <f>G10-SUM(H10:L10)</f>
        <v>3</v>
      </c>
      <c r="O10" s="4">
        <v>208</v>
      </c>
      <c r="P10" s="5">
        <f>H10+I10</f>
        <v>97</v>
      </c>
      <c r="Q10" s="5">
        <f>J10+K10</f>
        <v>88</v>
      </c>
      <c r="R10" s="5">
        <f>L10</f>
        <v>20</v>
      </c>
      <c r="S10" s="3">
        <f>O10-P10-Q10-R10</f>
        <v>3</v>
      </c>
    </row>
    <row r="11" spans="1:19" s="20" customFormat="1" x14ac:dyDescent="0.15">
      <c r="A11" s="17" t="s">
        <v>4</v>
      </c>
      <c r="B11" s="18"/>
      <c r="C11" s="18">
        <f>C10/B10</f>
        <v>0.32211538461538464</v>
      </c>
      <c r="D11" s="18">
        <f>D10/B10</f>
        <v>0.66826923076923073</v>
      </c>
      <c r="E11" s="19">
        <f>E10/B10</f>
        <v>9.6153846153846159E-3</v>
      </c>
      <c r="G11" s="21"/>
      <c r="H11" s="18">
        <f>H10/G10</f>
        <v>0.10096153846153846</v>
      </c>
      <c r="I11" s="18">
        <f>I10/G10</f>
        <v>0.36538461538461536</v>
      </c>
      <c r="J11" s="18">
        <f>J10/G10</f>
        <v>0.25</v>
      </c>
      <c r="K11" s="18">
        <f>K10/G10</f>
        <v>0.17307692307692307</v>
      </c>
      <c r="L11" s="18">
        <f>L10/G10</f>
        <v>9.6153846153846159E-2</v>
      </c>
      <c r="M11" s="19">
        <f>M10/G10</f>
        <v>1.4423076923076924E-2</v>
      </c>
      <c r="O11" s="21"/>
      <c r="P11" s="18">
        <f>P10/O10</f>
        <v>0.46634615384615385</v>
      </c>
      <c r="Q11" s="18">
        <f>Q10/O10</f>
        <v>0.42307692307692307</v>
      </c>
      <c r="R11" s="18">
        <f>R10/O10</f>
        <v>9.6153846153846159E-2</v>
      </c>
      <c r="S11" s="19">
        <f>S10/O10</f>
        <v>1.4423076923076924E-2</v>
      </c>
    </row>
    <row r="12" spans="1:19" x14ac:dyDescent="0.15">
      <c r="A12" s="14" t="s">
        <v>22</v>
      </c>
      <c r="B12" s="5">
        <v>44</v>
      </c>
      <c r="C12" s="5">
        <f>'52'!O12+'52'!P12+'52'!Q12</f>
        <v>8</v>
      </c>
      <c r="D12" s="5">
        <f>'52'!R12</f>
        <v>36</v>
      </c>
      <c r="E12" s="41" t="s">
        <v>369</v>
      </c>
      <c r="G12" s="4">
        <v>44</v>
      </c>
      <c r="H12" s="5">
        <v>3</v>
      </c>
      <c r="I12" s="5">
        <v>22</v>
      </c>
      <c r="J12" s="5">
        <v>9</v>
      </c>
      <c r="K12" s="5">
        <v>6</v>
      </c>
      <c r="L12" s="5">
        <v>3</v>
      </c>
      <c r="M12" s="3">
        <f>G12-SUM(H12:L12)</f>
        <v>1</v>
      </c>
      <c r="O12" s="4">
        <v>44</v>
      </c>
      <c r="P12" s="5">
        <f>H12+I12</f>
        <v>25</v>
      </c>
      <c r="Q12" s="5">
        <f>J12+K12</f>
        <v>15</v>
      </c>
      <c r="R12" s="5">
        <f>L12</f>
        <v>3</v>
      </c>
      <c r="S12" s="3">
        <f>O12-P12-Q12-R12</f>
        <v>1</v>
      </c>
    </row>
    <row r="13" spans="1:19" s="20" customFormat="1" x14ac:dyDescent="0.15">
      <c r="A13" s="17" t="s">
        <v>4</v>
      </c>
      <c r="B13" s="18"/>
      <c r="C13" s="18">
        <f>C12/B12</f>
        <v>0.18181818181818182</v>
      </c>
      <c r="D13" s="18">
        <f>D12/B12</f>
        <v>0.81818181818181823</v>
      </c>
      <c r="E13" s="45" t="s">
        <v>369</v>
      </c>
      <c r="G13" s="21"/>
      <c r="H13" s="18">
        <f>H12/G12</f>
        <v>6.8181818181818177E-2</v>
      </c>
      <c r="I13" s="18">
        <f>I12/G12</f>
        <v>0.5</v>
      </c>
      <c r="J13" s="18">
        <f>J12/G12</f>
        <v>0.20454545454545456</v>
      </c>
      <c r="K13" s="18">
        <f>K12/G12</f>
        <v>0.13636363636363635</v>
      </c>
      <c r="L13" s="18">
        <f>L12/G12</f>
        <v>6.8181818181818177E-2</v>
      </c>
      <c r="M13" s="19">
        <f>M12/G12</f>
        <v>2.2727272727272728E-2</v>
      </c>
      <c r="O13" s="21"/>
      <c r="P13" s="18">
        <f>P12/O12</f>
        <v>0.56818181818181823</v>
      </c>
      <c r="Q13" s="18">
        <f>Q12/O12</f>
        <v>0.34090909090909088</v>
      </c>
      <c r="R13" s="18">
        <f>R12/O12</f>
        <v>6.8181818181818177E-2</v>
      </c>
      <c r="S13" s="19">
        <f>S12/O12</f>
        <v>2.2727272727272728E-2</v>
      </c>
    </row>
    <row r="14" spans="1:19" x14ac:dyDescent="0.15">
      <c r="A14" s="14" t="s">
        <v>23</v>
      </c>
      <c r="B14" s="5">
        <v>172</v>
      </c>
      <c r="C14" s="5">
        <f>'52'!O14+'52'!P14+'52'!Q14</f>
        <v>50</v>
      </c>
      <c r="D14" s="5">
        <f>'52'!R14</f>
        <v>120</v>
      </c>
      <c r="E14" s="3">
        <f>B14-C14-D14</f>
        <v>2</v>
      </c>
      <c r="G14" s="4">
        <v>172</v>
      </c>
      <c r="H14" s="5">
        <v>13</v>
      </c>
      <c r="I14" s="5">
        <v>56</v>
      </c>
      <c r="J14" s="5">
        <v>51</v>
      </c>
      <c r="K14" s="5">
        <v>25</v>
      </c>
      <c r="L14" s="5">
        <v>23</v>
      </c>
      <c r="M14" s="3">
        <f>G14-SUM(H14:L14)</f>
        <v>4</v>
      </c>
      <c r="O14" s="4">
        <v>172</v>
      </c>
      <c r="P14" s="5">
        <f>H14+I14</f>
        <v>69</v>
      </c>
      <c r="Q14" s="5">
        <f>J14+K14</f>
        <v>76</v>
      </c>
      <c r="R14" s="5">
        <f>L14</f>
        <v>23</v>
      </c>
      <c r="S14" s="3">
        <f>O14-P14-Q14-R14</f>
        <v>4</v>
      </c>
    </row>
    <row r="15" spans="1:19" s="20" customFormat="1" x14ac:dyDescent="0.15">
      <c r="A15" s="17" t="s">
        <v>4</v>
      </c>
      <c r="B15" s="18"/>
      <c r="C15" s="18">
        <f>C14/B14</f>
        <v>0.29069767441860467</v>
      </c>
      <c r="D15" s="18">
        <f>D14/B14</f>
        <v>0.69767441860465118</v>
      </c>
      <c r="E15" s="19">
        <f>E14/B14</f>
        <v>1.1627906976744186E-2</v>
      </c>
      <c r="G15" s="21"/>
      <c r="H15" s="18">
        <f>H14/G14</f>
        <v>7.5581395348837205E-2</v>
      </c>
      <c r="I15" s="18">
        <f>I14/G14</f>
        <v>0.32558139534883723</v>
      </c>
      <c r="J15" s="18">
        <f>J14/G14</f>
        <v>0.29651162790697677</v>
      </c>
      <c r="K15" s="18">
        <f>K14/G14</f>
        <v>0.14534883720930233</v>
      </c>
      <c r="L15" s="18">
        <f>L14/G14</f>
        <v>0.13372093023255813</v>
      </c>
      <c r="M15" s="19">
        <f>M14/G14</f>
        <v>2.3255813953488372E-2</v>
      </c>
      <c r="O15" s="21"/>
      <c r="P15" s="18">
        <f>P14/O14</f>
        <v>0.40116279069767441</v>
      </c>
      <c r="Q15" s="18">
        <f>Q14/O14</f>
        <v>0.44186046511627908</v>
      </c>
      <c r="R15" s="18">
        <f>R14/O14</f>
        <v>0.13372093023255813</v>
      </c>
      <c r="S15" s="19">
        <f>S14/O14</f>
        <v>2.3255813953488372E-2</v>
      </c>
    </row>
    <row r="16" spans="1:19" x14ac:dyDescent="0.15">
      <c r="A16" s="14" t="s">
        <v>24</v>
      </c>
      <c r="B16" s="5">
        <v>42</v>
      </c>
      <c r="C16" s="5">
        <f>'52'!P16+'52'!Q16</f>
        <v>12</v>
      </c>
      <c r="D16" s="5">
        <f>'52'!R16</f>
        <v>28</v>
      </c>
      <c r="E16" s="3">
        <f>B16-C16-D16</f>
        <v>2</v>
      </c>
      <c r="G16" s="4">
        <v>42</v>
      </c>
      <c r="H16" s="5">
        <v>3</v>
      </c>
      <c r="I16" s="5">
        <v>11</v>
      </c>
      <c r="J16" s="5">
        <v>12</v>
      </c>
      <c r="K16" s="5">
        <v>10</v>
      </c>
      <c r="L16" s="5">
        <v>3</v>
      </c>
      <c r="M16" s="3">
        <f>G16-SUM(H16:L16)</f>
        <v>3</v>
      </c>
      <c r="O16" s="4">
        <v>42</v>
      </c>
      <c r="P16" s="5">
        <f>H16+I16</f>
        <v>14</v>
      </c>
      <c r="Q16" s="5">
        <f>J16+K16</f>
        <v>22</v>
      </c>
      <c r="R16" s="5">
        <f>L16</f>
        <v>3</v>
      </c>
      <c r="S16" s="3">
        <f>O16-P16-Q16-R16</f>
        <v>3</v>
      </c>
    </row>
    <row r="17" spans="1:19" s="20" customFormat="1" x14ac:dyDescent="0.15">
      <c r="A17" s="17" t="s">
        <v>4</v>
      </c>
      <c r="B17" s="18"/>
      <c r="C17" s="18">
        <f>C16/B16</f>
        <v>0.2857142857142857</v>
      </c>
      <c r="D17" s="18">
        <f>D16/B16</f>
        <v>0.66666666666666663</v>
      </c>
      <c r="E17" s="19">
        <f>E16/B16</f>
        <v>4.7619047619047616E-2</v>
      </c>
      <c r="G17" s="21"/>
      <c r="H17" s="18">
        <f>H16/G16</f>
        <v>7.1428571428571425E-2</v>
      </c>
      <c r="I17" s="18">
        <f>I16/G16</f>
        <v>0.26190476190476192</v>
      </c>
      <c r="J17" s="18">
        <f>J16/G16</f>
        <v>0.2857142857142857</v>
      </c>
      <c r="K17" s="18">
        <f>K16/G16</f>
        <v>0.23809523809523808</v>
      </c>
      <c r="L17" s="18">
        <f>L16/G16</f>
        <v>7.1428571428571425E-2</v>
      </c>
      <c r="M17" s="19">
        <f>M16/G16</f>
        <v>7.1428571428571425E-2</v>
      </c>
      <c r="O17" s="21"/>
      <c r="P17" s="18">
        <f>P16/O16</f>
        <v>0.33333333333333331</v>
      </c>
      <c r="Q17" s="18">
        <f>Q16/O16</f>
        <v>0.52380952380952384</v>
      </c>
      <c r="R17" s="18">
        <f>R16/O16</f>
        <v>7.1428571428571425E-2</v>
      </c>
      <c r="S17" s="19">
        <f>S16/O16</f>
        <v>7.1428571428571425E-2</v>
      </c>
    </row>
    <row r="18" spans="1:19" x14ac:dyDescent="0.15">
      <c r="A18" s="14" t="s">
        <v>25</v>
      </c>
      <c r="B18" s="5">
        <v>147</v>
      </c>
      <c r="C18" s="5">
        <f>'52'!O18+'52'!P18+'52'!Q18</f>
        <v>47</v>
      </c>
      <c r="D18" s="5">
        <f>'52'!R18</f>
        <v>98</v>
      </c>
      <c r="E18" s="3">
        <f>B18-C18-D18</f>
        <v>2</v>
      </c>
      <c r="G18" s="4">
        <v>147</v>
      </c>
      <c r="H18" s="5">
        <v>8</v>
      </c>
      <c r="I18" s="5">
        <v>44</v>
      </c>
      <c r="J18" s="5">
        <v>39</v>
      </c>
      <c r="K18" s="5">
        <v>31</v>
      </c>
      <c r="L18" s="5">
        <v>22</v>
      </c>
      <c r="M18" s="3">
        <f>G18-SUM(H18:L18)</f>
        <v>3</v>
      </c>
      <c r="O18" s="4">
        <v>147</v>
      </c>
      <c r="P18" s="5">
        <f>H18+I18</f>
        <v>52</v>
      </c>
      <c r="Q18" s="5">
        <f>J18+K18</f>
        <v>70</v>
      </c>
      <c r="R18" s="5">
        <f>L18</f>
        <v>22</v>
      </c>
      <c r="S18" s="3">
        <f>O18-P18-Q18-R18</f>
        <v>3</v>
      </c>
    </row>
    <row r="19" spans="1:19" s="20" customFormat="1" x14ac:dyDescent="0.15">
      <c r="A19" s="17" t="s">
        <v>4</v>
      </c>
      <c r="B19" s="18"/>
      <c r="C19" s="18">
        <f>C18/B18</f>
        <v>0.31972789115646261</v>
      </c>
      <c r="D19" s="18">
        <f>D18/B18</f>
        <v>0.66666666666666663</v>
      </c>
      <c r="E19" s="19">
        <f>E18/B18</f>
        <v>1.3605442176870748E-2</v>
      </c>
      <c r="G19" s="21"/>
      <c r="H19" s="18">
        <f>H18/G18</f>
        <v>5.4421768707482991E-2</v>
      </c>
      <c r="I19" s="18">
        <f>I18/G18</f>
        <v>0.29931972789115646</v>
      </c>
      <c r="J19" s="18">
        <f>J18/G18</f>
        <v>0.26530612244897961</v>
      </c>
      <c r="K19" s="18">
        <f>K18/G18</f>
        <v>0.21088435374149661</v>
      </c>
      <c r="L19" s="18">
        <f>L18/G18</f>
        <v>0.14965986394557823</v>
      </c>
      <c r="M19" s="19">
        <f>M18/G18</f>
        <v>2.0408163265306121E-2</v>
      </c>
      <c r="O19" s="21"/>
      <c r="P19" s="18">
        <f>P18/O18</f>
        <v>0.35374149659863946</v>
      </c>
      <c r="Q19" s="18">
        <f>Q18/O18</f>
        <v>0.47619047619047616</v>
      </c>
      <c r="R19" s="18">
        <f>R18/O18</f>
        <v>0.14965986394557823</v>
      </c>
      <c r="S19" s="19">
        <f>S18/O18</f>
        <v>2.0408163265306121E-2</v>
      </c>
    </row>
    <row r="20" spans="1:19" x14ac:dyDescent="0.15">
      <c r="A20" s="14" t="s">
        <v>26</v>
      </c>
      <c r="B20" s="5">
        <v>103</v>
      </c>
      <c r="C20" s="5">
        <f>'52'!O20+'52'!P20+'52'!Q20</f>
        <v>26</v>
      </c>
      <c r="D20" s="5">
        <f>'52'!R20</f>
        <v>76</v>
      </c>
      <c r="E20" s="3">
        <f>B20-C20-D20</f>
        <v>1</v>
      </c>
      <c r="G20" s="4">
        <v>103</v>
      </c>
      <c r="H20" s="5">
        <v>13</v>
      </c>
      <c r="I20" s="5">
        <v>28</v>
      </c>
      <c r="J20" s="5">
        <v>36</v>
      </c>
      <c r="K20" s="5">
        <v>18</v>
      </c>
      <c r="L20" s="5">
        <v>8</v>
      </c>
      <c r="M20" s="41" t="s">
        <v>369</v>
      </c>
      <c r="O20" s="4">
        <v>103</v>
      </c>
      <c r="P20" s="5">
        <f>H20+I20</f>
        <v>41</v>
      </c>
      <c r="Q20" s="5">
        <f>J20+K20</f>
        <v>54</v>
      </c>
      <c r="R20" s="5">
        <f>L20</f>
        <v>8</v>
      </c>
      <c r="S20" s="41" t="s">
        <v>369</v>
      </c>
    </row>
    <row r="21" spans="1:19" s="20" customFormat="1" x14ac:dyDescent="0.15">
      <c r="A21" s="17" t="s">
        <v>4</v>
      </c>
      <c r="B21" s="18"/>
      <c r="C21" s="18">
        <f>C20/B20</f>
        <v>0.25242718446601942</v>
      </c>
      <c r="D21" s="18">
        <f>D20/B20</f>
        <v>0.73786407766990292</v>
      </c>
      <c r="E21" s="19">
        <f>E20/B20</f>
        <v>9.7087378640776691E-3</v>
      </c>
      <c r="G21" s="21"/>
      <c r="H21" s="18">
        <f>H20/G20</f>
        <v>0.12621359223300971</v>
      </c>
      <c r="I21" s="18">
        <f>I20/G20</f>
        <v>0.27184466019417475</v>
      </c>
      <c r="J21" s="18">
        <f>J20/G20</f>
        <v>0.34951456310679613</v>
      </c>
      <c r="K21" s="18">
        <f>K20/G20</f>
        <v>0.17475728155339806</v>
      </c>
      <c r="L21" s="18">
        <f>L20/G20</f>
        <v>7.7669902912621352E-2</v>
      </c>
      <c r="M21" s="45" t="s">
        <v>369</v>
      </c>
      <c r="O21" s="21"/>
      <c r="P21" s="18">
        <f>P20/O20</f>
        <v>0.39805825242718446</v>
      </c>
      <c r="Q21" s="18">
        <f>Q20/O20</f>
        <v>0.52427184466019416</v>
      </c>
      <c r="R21" s="18">
        <f>R20/O20</f>
        <v>7.7669902912621352E-2</v>
      </c>
      <c r="S21" s="45" t="s">
        <v>369</v>
      </c>
    </row>
    <row r="22" spans="1:19" x14ac:dyDescent="0.15">
      <c r="A22" s="14" t="s">
        <v>27</v>
      </c>
      <c r="B22" s="5">
        <v>74</v>
      </c>
      <c r="C22" s="5">
        <f>'52'!O22+'52'!P22+'52'!Q22</f>
        <v>17</v>
      </c>
      <c r="D22" s="5">
        <f>'52'!R22</f>
        <v>57</v>
      </c>
      <c r="E22" s="41" t="s">
        <v>369</v>
      </c>
      <c r="G22" s="4">
        <v>74</v>
      </c>
      <c r="H22" s="5">
        <v>4</v>
      </c>
      <c r="I22" s="5">
        <v>26</v>
      </c>
      <c r="J22" s="5">
        <v>24</v>
      </c>
      <c r="K22" s="5">
        <v>13</v>
      </c>
      <c r="L22" s="5">
        <v>7</v>
      </c>
      <c r="M22" s="41" t="s">
        <v>369</v>
      </c>
      <c r="O22" s="4">
        <v>74</v>
      </c>
      <c r="P22" s="5">
        <f>H22+I22</f>
        <v>30</v>
      </c>
      <c r="Q22" s="5">
        <f>J22+K22</f>
        <v>37</v>
      </c>
      <c r="R22" s="5">
        <f>L22</f>
        <v>7</v>
      </c>
      <c r="S22" s="41" t="s">
        <v>369</v>
      </c>
    </row>
    <row r="23" spans="1:19" s="20" customFormat="1" x14ac:dyDescent="0.15">
      <c r="A23" s="17" t="s">
        <v>4</v>
      </c>
      <c r="B23" s="18"/>
      <c r="C23" s="18">
        <f>C22/B22</f>
        <v>0.22972972972972974</v>
      </c>
      <c r="D23" s="18">
        <f>D22/B22</f>
        <v>0.77027027027027029</v>
      </c>
      <c r="E23" s="45" t="s">
        <v>369</v>
      </c>
      <c r="G23" s="21"/>
      <c r="H23" s="18">
        <f>H22/G22</f>
        <v>5.4054054054054057E-2</v>
      </c>
      <c r="I23" s="18">
        <f>I22/G22</f>
        <v>0.35135135135135137</v>
      </c>
      <c r="J23" s="18">
        <f>J22/G22</f>
        <v>0.32432432432432434</v>
      </c>
      <c r="K23" s="18">
        <f>K22/G22</f>
        <v>0.17567567567567569</v>
      </c>
      <c r="L23" s="18">
        <f>L22/G22</f>
        <v>9.45945945945946E-2</v>
      </c>
      <c r="M23" s="45" t="s">
        <v>369</v>
      </c>
      <c r="O23" s="21"/>
      <c r="P23" s="18">
        <f>P22/O22</f>
        <v>0.40540540540540543</v>
      </c>
      <c r="Q23" s="18">
        <f>Q22/O22</f>
        <v>0.5</v>
      </c>
      <c r="R23" s="18">
        <f>R22/O22</f>
        <v>9.45945945945946E-2</v>
      </c>
      <c r="S23" s="45" t="s">
        <v>369</v>
      </c>
    </row>
    <row r="24" spans="1:19" x14ac:dyDescent="0.15">
      <c r="A24" s="14" t="s">
        <v>28</v>
      </c>
      <c r="B24" s="5">
        <v>111</v>
      </c>
      <c r="C24" s="5">
        <f>'52'!O24+'52'!P24+'52'!Q24</f>
        <v>37</v>
      </c>
      <c r="D24" s="5">
        <f>'52'!R24</f>
        <v>71</v>
      </c>
      <c r="E24" s="3">
        <f>B24-C24-D24</f>
        <v>3</v>
      </c>
      <c r="G24" s="4">
        <v>111</v>
      </c>
      <c r="H24" s="5">
        <v>14</v>
      </c>
      <c r="I24" s="5">
        <v>35</v>
      </c>
      <c r="J24" s="5">
        <v>29</v>
      </c>
      <c r="K24" s="5">
        <v>18</v>
      </c>
      <c r="L24" s="5">
        <v>11</v>
      </c>
      <c r="M24" s="3">
        <f>G24-SUM(H24:L24)</f>
        <v>4</v>
      </c>
      <c r="O24" s="4">
        <v>111</v>
      </c>
      <c r="P24" s="5">
        <f>H24+I24</f>
        <v>49</v>
      </c>
      <c r="Q24" s="5">
        <f>J24+K24</f>
        <v>47</v>
      </c>
      <c r="R24" s="5">
        <f>L24</f>
        <v>11</v>
      </c>
      <c r="S24" s="3">
        <f>O24-P24-Q24-R24</f>
        <v>4</v>
      </c>
    </row>
    <row r="25" spans="1:19" s="20" customFormat="1" x14ac:dyDescent="0.15">
      <c r="A25" s="17" t="s">
        <v>4</v>
      </c>
      <c r="B25" s="18"/>
      <c r="C25" s="18">
        <f>C24/B24</f>
        <v>0.33333333333333331</v>
      </c>
      <c r="D25" s="18">
        <f>D24/B24</f>
        <v>0.63963963963963966</v>
      </c>
      <c r="E25" s="19">
        <f>E24/B24</f>
        <v>2.7027027027027029E-2</v>
      </c>
      <c r="G25" s="21"/>
      <c r="H25" s="18">
        <f>H24/G24</f>
        <v>0.12612612612612611</v>
      </c>
      <c r="I25" s="18">
        <f>I24/G24</f>
        <v>0.31531531531531531</v>
      </c>
      <c r="J25" s="18">
        <f>J24/G24</f>
        <v>0.26126126126126126</v>
      </c>
      <c r="K25" s="18">
        <f>K24/G24</f>
        <v>0.16216216216216217</v>
      </c>
      <c r="L25" s="18">
        <f>L24/G24</f>
        <v>9.90990990990991E-2</v>
      </c>
      <c r="M25" s="19">
        <f>M24/G24</f>
        <v>3.6036036036036036E-2</v>
      </c>
      <c r="O25" s="21"/>
      <c r="P25" s="18">
        <f>P24/O24</f>
        <v>0.44144144144144143</v>
      </c>
      <c r="Q25" s="18">
        <f>Q24/O24</f>
        <v>0.42342342342342343</v>
      </c>
      <c r="R25" s="18">
        <f>R24/O24</f>
        <v>9.90990990990991E-2</v>
      </c>
      <c r="S25" s="19">
        <f>S24/O24</f>
        <v>3.6036036036036036E-2</v>
      </c>
    </row>
    <row r="26" spans="1:19" x14ac:dyDescent="0.15">
      <c r="A26" s="14" t="s">
        <v>29</v>
      </c>
      <c r="B26" s="5">
        <v>55</v>
      </c>
      <c r="C26" s="5">
        <f>'52'!O26+'52'!P26+'52'!Q26</f>
        <v>15</v>
      </c>
      <c r="D26" s="5">
        <f>'52'!R26</f>
        <v>40</v>
      </c>
      <c r="E26" s="41" t="s">
        <v>369</v>
      </c>
      <c r="G26" s="4">
        <v>55</v>
      </c>
      <c r="H26" s="5">
        <v>4</v>
      </c>
      <c r="I26" s="5">
        <v>9</v>
      </c>
      <c r="J26" s="5">
        <v>10</v>
      </c>
      <c r="K26" s="5">
        <v>21</v>
      </c>
      <c r="L26" s="5">
        <v>11</v>
      </c>
      <c r="M26" s="41" t="s">
        <v>369</v>
      </c>
      <c r="O26" s="4">
        <v>55</v>
      </c>
      <c r="P26" s="5">
        <f>H26+I26</f>
        <v>13</v>
      </c>
      <c r="Q26" s="5">
        <f>J26+K26</f>
        <v>31</v>
      </c>
      <c r="R26" s="5">
        <f>L26</f>
        <v>11</v>
      </c>
      <c r="S26" s="41" t="s">
        <v>369</v>
      </c>
    </row>
    <row r="27" spans="1:19" s="20" customFormat="1" x14ac:dyDescent="0.15">
      <c r="A27" s="26" t="s">
        <v>4</v>
      </c>
      <c r="B27" s="24"/>
      <c r="C27" s="24">
        <f>C26/B26</f>
        <v>0.27272727272727271</v>
      </c>
      <c r="D27" s="24">
        <f>D26/B26</f>
        <v>0.72727272727272729</v>
      </c>
      <c r="E27" s="42" t="s">
        <v>369</v>
      </c>
      <c r="G27" s="23"/>
      <c r="H27" s="24">
        <f>H26/G26</f>
        <v>7.2727272727272724E-2</v>
      </c>
      <c r="I27" s="24">
        <f>I26/G26</f>
        <v>0.16363636363636364</v>
      </c>
      <c r="J27" s="24">
        <f>J26/G26</f>
        <v>0.18181818181818182</v>
      </c>
      <c r="K27" s="24">
        <f>K26/G26</f>
        <v>0.38181818181818183</v>
      </c>
      <c r="L27" s="24">
        <f>L26/G26</f>
        <v>0.2</v>
      </c>
      <c r="M27" s="42" t="s">
        <v>369</v>
      </c>
      <c r="O27" s="23"/>
      <c r="P27" s="24">
        <f>P26/O26</f>
        <v>0.23636363636363636</v>
      </c>
      <c r="Q27" s="24">
        <f>Q26/O26</f>
        <v>0.5636363636363636</v>
      </c>
      <c r="R27" s="24">
        <f>R26/O26</f>
        <v>0.2</v>
      </c>
      <c r="S27" s="42" t="s">
        <v>369</v>
      </c>
    </row>
    <row r="28" spans="1:19" x14ac:dyDescent="0.15">
      <c r="A28" s="1" t="s">
        <v>237</v>
      </c>
    </row>
    <row r="29" spans="1:19" x14ac:dyDescent="0.15">
      <c r="A29" s="15" t="s">
        <v>30</v>
      </c>
      <c r="B29" s="10">
        <v>411</v>
      </c>
      <c r="C29" s="5">
        <f>'52'!O29+'52'!P29+'52'!Q29</f>
        <v>118</v>
      </c>
      <c r="D29" s="5">
        <f>'52'!R29</f>
        <v>287</v>
      </c>
      <c r="E29" s="3">
        <f>B29-C29-D29</f>
        <v>6</v>
      </c>
      <c r="G29" s="9">
        <v>411</v>
      </c>
      <c r="H29" s="10">
        <v>40</v>
      </c>
      <c r="I29" s="10">
        <v>154</v>
      </c>
      <c r="J29" s="10">
        <v>116</v>
      </c>
      <c r="K29" s="10">
        <v>50</v>
      </c>
      <c r="L29" s="10">
        <v>42</v>
      </c>
      <c r="M29" s="11">
        <f>G29-SUM(H29:L29)</f>
        <v>9</v>
      </c>
      <c r="O29" s="9">
        <v>411</v>
      </c>
      <c r="P29" s="10">
        <f>H29+I29</f>
        <v>194</v>
      </c>
      <c r="Q29" s="10">
        <f>J29+K29</f>
        <v>166</v>
      </c>
      <c r="R29" s="10">
        <f>L29</f>
        <v>42</v>
      </c>
      <c r="S29" s="11">
        <f>O29-P29-Q29-R29</f>
        <v>9</v>
      </c>
    </row>
    <row r="30" spans="1:19" s="20" customFormat="1" x14ac:dyDescent="0.15">
      <c r="A30" s="17" t="s">
        <v>31</v>
      </c>
      <c r="B30" s="18"/>
      <c r="C30" s="18">
        <f>C29/B29</f>
        <v>0.28710462287104621</v>
      </c>
      <c r="D30" s="18">
        <f>D29/B29</f>
        <v>0.69829683698296841</v>
      </c>
      <c r="E30" s="19">
        <f>E29/B29</f>
        <v>1.4598540145985401E-2</v>
      </c>
      <c r="G30" s="21"/>
      <c r="H30" s="18">
        <f>H29/G29</f>
        <v>9.7323600973236016E-2</v>
      </c>
      <c r="I30" s="18">
        <f>I29/G29</f>
        <v>0.37469586374695862</v>
      </c>
      <c r="J30" s="18">
        <f>J29/G29</f>
        <v>0.28223844282238442</v>
      </c>
      <c r="K30" s="18">
        <f>K29/G29</f>
        <v>0.12165450121654502</v>
      </c>
      <c r="L30" s="18">
        <f>L29/G29</f>
        <v>0.10218978102189781</v>
      </c>
      <c r="M30" s="27">
        <f>M29/G29</f>
        <v>2.1897810218978103E-2</v>
      </c>
      <c r="O30" s="21"/>
      <c r="P30" s="18">
        <f>P29/O29</f>
        <v>0.47201946472019463</v>
      </c>
      <c r="Q30" s="18">
        <f>Q29/O29</f>
        <v>0.40389294403892945</v>
      </c>
      <c r="R30" s="18">
        <f>R29/O29</f>
        <v>0.10218978102189781</v>
      </c>
      <c r="S30" s="19">
        <f>S29/O29</f>
        <v>2.1897810218978103E-2</v>
      </c>
    </row>
    <row r="31" spans="1:19" x14ac:dyDescent="0.15">
      <c r="A31" s="14" t="s">
        <v>32</v>
      </c>
      <c r="B31" s="5">
        <v>196</v>
      </c>
      <c r="C31" s="5">
        <f>'52'!O31+'52'!P31+'52'!Q31</f>
        <v>73</v>
      </c>
      <c r="D31" s="5">
        <f>'52'!R31</f>
        <v>123</v>
      </c>
      <c r="E31" s="41" t="s">
        <v>369</v>
      </c>
      <c r="G31" s="4">
        <v>196</v>
      </c>
      <c r="H31" s="5">
        <v>29</v>
      </c>
      <c r="I31" s="5">
        <v>74</v>
      </c>
      <c r="J31" s="5">
        <v>46</v>
      </c>
      <c r="K31" s="5">
        <v>28</v>
      </c>
      <c r="L31" s="5">
        <v>17</v>
      </c>
      <c r="M31" s="3">
        <f>G31-SUM(H31:L31)</f>
        <v>2</v>
      </c>
      <c r="O31" s="4">
        <v>196</v>
      </c>
      <c r="P31" s="5">
        <f>H31+I31</f>
        <v>103</v>
      </c>
      <c r="Q31" s="5">
        <f>J31+K31</f>
        <v>74</v>
      </c>
      <c r="R31" s="5">
        <f>L31</f>
        <v>17</v>
      </c>
      <c r="S31" s="3">
        <f>O31-P31-Q31-R31</f>
        <v>2</v>
      </c>
    </row>
    <row r="32" spans="1:19" s="20" customFormat="1" x14ac:dyDescent="0.15">
      <c r="A32" s="17" t="s">
        <v>33</v>
      </c>
      <c r="B32" s="18"/>
      <c r="C32" s="18">
        <f>C31/B31</f>
        <v>0.37244897959183676</v>
      </c>
      <c r="D32" s="18">
        <f>D31/B31</f>
        <v>0.62755102040816324</v>
      </c>
      <c r="E32" s="45" t="s">
        <v>369</v>
      </c>
      <c r="G32" s="21"/>
      <c r="H32" s="18">
        <f>H31/G31</f>
        <v>0.14795918367346939</v>
      </c>
      <c r="I32" s="18">
        <f>I31/G31</f>
        <v>0.37755102040816324</v>
      </c>
      <c r="J32" s="18">
        <f>J31/G31</f>
        <v>0.23469387755102042</v>
      </c>
      <c r="K32" s="18">
        <f>K31/G31</f>
        <v>0.14285714285714285</v>
      </c>
      <c r="L32" s="18">
        <f>L31/G31</f>
        <v>8.673469387755102E-2</v>
      </c>
      <c r="M32" s="19">
        <f>M31/G31</f>
        <v>1.020408163265306E-2</v>
      </c>
      <c r="O32" s="21"/>
      <c r="P32" s="18">
        <f>P31/O31</f>
        <v>0.52551020408163263</v>
      </c>
      <c r="Q32" s="18">
        <f>Q31/O31</f>
        <v>0.37755102040816324</v>
      </c>
      <c r="R32" s="18">
        <f>R31/O31</f>
        <v>8.673469387755102E-2</v>
      </c>
      <c r="S32" s="19">
        <f>S31/O31</f>
        <v>1.020408163265306E-2</v>
      </c>
    </row>
    <row r="33" spans="1:19" x14ac:dyDescent="0.15">
      <c r="A33" s="14" t="s">
        <v>34</v>
      </c>
      <c r="B33" s="5">
        <v>556</v>
      </c>
      <c r="C33" s="5">
        <f>'52'!O33+'52'!P33+'52'!Q33</f>
        <v>142</v>
      </c>
      <c r="D33" s="5">
        <f>'52'!R33</f>
        <v>408</v>
      </c>
      <c r="E33" s="3">
        <f>B33-C33-D33</f>
        <v>6</v>
      </c>
      <c r="G33" s="4">
        <v>556</v>
      </c>
      <c r="H33" s="5">
        <v>34</v>
      </c>
      <c r="I33" s="5">
        <v>146</v>
      </c>
      <c r="J33" s="5">
        <v>160</v>
      </c>
      <c r="K33" s="5">
        <v>134</v>
      </c>
      <c r="L33" s="5">
        <v>72</v>
      </c>
      <c r="M33" s="3">
        <f>G33-SUM(H33:L33)</f>
        <v>10</v>
      </c>
      <c r="O33" s="4">
        <v>556</v>
      </c>
      <c r="P33" s="5">
        <f>H33+I33</f>
        <v>180</v>
      </c>
      <c r="Q33" s="5">
        <f>J33+K33</f>
        <v>294</v>
      </c>
      <c r="R33" s="5">
        <f>L33</f>
        <v>72</v>
      </c>
      <c r="S33" s="3">
        <f>O33-P33-Q33-R33</f>
        <v>10</v>
      </c>
    </row>
    <row r="34" spans="1:19" s="20" customFormat="1" x14ac:dyDescent="0.15">
      <c r="A34" s="26" t="s">
        <v>35</v>
      </c>
      <c r="B34" s="24"/>
      <c r="C34" s="24">
        <f>C33/B33</f>
        <v>0.25539568345323743</v>
      </c>
      <c r="D34" s="24">
        <f>D33/B33</f>
        <v>0.73381294964028776</v>
      </c>
      <c r="E34" s="25">
        <f>E33/B33</f>
        <v>1.0791366906474821E-2</v>
      </c>
      <c r="G34" s="23"/>
      <c r="H34" s="24">
        <f>H33/G33</f>
        <v>6.1151079136690649E-2</v>
      </c>
      <c r="I34" s="24">
        <f>I33/G33</f>
        <v>0.26258992805755393</v>
      </c>
      <c r="J34" s="24">
        <f>J33/G33</f>
        <v>0.28776978417266186</v>
      </c>
      <c r="K34" s="24">
        <f>K33/G33</f>
        <v>0.24100719424460432</v>
      </c>
      <c r="L34" s="24">
        <f>L33/G33</f>
        <v>0.12949640287769784</v>
      </c>
      <c r="M34" s="25">
        <f>M33/G33</f>
        <v>1.7985611510791366E-2</v>
      </c>
      <c r="O34" s="23"/>
      <c r="P34" s="24">
        <f>P33/O33</f>
        <v>0.32374100719424459</v>
      </c>
      <c r="Q34" s="24">
        <f>Q33/O33</f>
        <v>0.52877697841726623</v>
      </c>
      <c r="R34" s="24">
        <f>R33/O33</f>
        <v>0.12949640287769784</v>
      </c>
      <c r="S34" s="25">
        <f>S33/O33</f>
        <v>1.7985611510791366E-2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T34"/>
  <sheetViews>
    <sheetView view="pageBreakPreview" topLeftCell="A11"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20" x14ac:dyDescent="0.15">
      <c r="A1" s="1" t="s">
        <v>236</v>
      </c>
    </row>
    <row r="2" spans="1:20" x14ac:dyDescent="0.15">
      <c r="A2" s="1" t="s">
        <v>178</v>
      </c>
      <c r="I2" s="1" t="s">
        <v>338</v>
      </c>
      <c r="N2" s="1" t="s">
        <v>189</v>
      </c>
    </row>
    <row r="3" spans="1:20" x14ac:dyDescent="0.15">
      <c r="I3" s="1" t="s">
        <v>339</v>
      </c>
    </row>
    <row r="4" spans="1:20" x14ac:dyDescent="0.15">
      <c r="A4" s="1" t="s">
        <v>3</v>
      </c>
    </row>
    <row r="5" spans="1:20" s="2" customFormat="1" ht="127.5" customHeight="1" x14ac:dyDescent="0.15">
      <c r="A5" s="13" t="s">
        <v>4</v>
      </c>
      <c r="B5" s="7" t="s">
        <v>5</v>
      </c>
      <c r="C5" s="7" t="s">
        <v>185</v>
      </c>
      <c r="D5" s="7" t="s">
        <v>186</v>
      </c>
      <c r="E5" s="7" t="s">
        <v>187</v>
      </c>
      <c r="F5" s="7" t="s">
        <v>188</v>
      </c>
      <c r="G5" s="8" t="s">
        <v>9</v>
      </c>
      <c r="I5" s="6" t="s">
        <v>5</v>
      </c>
      <c r="J5" s="7" t="s">
        <v>191</v>
      </c>
      <c r="K5" s="7" t="s">
        <v>192</v>
      </c>
      <c r="L5" s="8" t="s">
        <v>9</v>
      </c>
      <c r="N5" s="6" t="s">
        <v>5</v>
      </c>
      <c r="O5" s="7" t="s">
        <v>179</v>
      </c>
      <c r="P5" s="7" t="s">
        <v>180</v>
      </c>
      <c r="Q5" s="7" t="s">
        <v>181</v>
      </c>
      <c r="R5" s="7" t="s">
        <v>182</v>
      </c>
      <c r="S5" s="7" t="s">
        <v>49</v>
      </c>
      <c r="T5" s="8" t="s">
        <v>9</v>
      </c>
    </row>
    <row r="6" spans="1:20" x14ac:dyDescent="0.15">
      <c r="A6" s="14" t="s">
        <v>19</v>
      </c>
      <c r="B6" s="5">
        <v>1170</v>
      </c>
      <c r="C6" s="5">
        <v>129</v>
      </c>
      <c r="D6" s="5">
        <v>233</v>
      </c>
      <c r="E6" s="5">
        <v>252</v>
      </c>
      <c r="F6" s="5">
        <v>540</v>
      </c>
      <c r="G6" s="3">
        <f>B6-SUM(C6:F6)</f>
        <v>16</v>
      </c>
      <c r="I6" s="4">
        <v>1170</v>
      </c>
      <c r="J6" s="5">
        <f>C6+D6</f>
        <v>362</v>
      </c>
      <c r="K6" s="5">
        <f>E6+F6</f>
        <v>792</v>
      </c>
      <c r="L6" s="3">
        <f>I6-J6-K6</f>
        <v>16</v>
      </c>
      <c r="N6" s="4">
        <v>1170</v>
      </c>
      <c r="O6" s="5">
        <v>117</v>
      </c>
      <c r="P6" s="5">
        <v>548</v>
      </c>
      <c r="Q6" s="5">
        <v>274</v>
      </c>
      <c r="R6" s="5">
        <v>113</v>
      </c>
      <c r="S6" s="5">
        <v>103</v>
      </c>
      <c r="T6" s="3">
        <f>N6-SUM(O6:S6)</f>
        <v>15</v>
      </c>
    </row>
    <row r="7" spans="1:20" s="20" customFormat="1" x14ac:dyDescent="0.15">
      <c r="A7" s="17" t="s">
        <v>4</v>
      </c>
      <c r="B7" s="18"/>
      <c r="C7" s="18">
        <f>C6/B6</f>
        <v>0.11025641025641025</v>
      </c>
      <c r="D7" s="18">
        <f>D6/B6</f>
        <v>0.19914529914529913</v>
      </c>
      <c r="E7" s="18">
        <f>E6/B6</f>
        <v>0.2153846153846154</v>
      </c>
      <c r="F7" s="18">
        <f>F6/B6</f>
        <v>0.46153846153846156</v>
      </c>
      <c r="G7" s="19">
        <f>G6/B6</f>
        <v>1.3675213675213675E-2</v>
      </c>
      <c r="I7" s="21"/>
      <c r="J7" s="18">
        <f>J6/I6</f>
        <v>0.30940170940170941</v>
      </c>
      <c r="K7" s="18">
        <f>K6/I6</f>
        <v>0.67692307692307696</v>
      </c>
      <c r="L7" s="19">
        <f>L6/I6</f>
        <v>1.3675213675213675E-2</v>
      </c>
      <c r="N7" s="21"/>
      <c r="O7" s="18">
        <f>O6/N6</f>
        <v>0.1</v>
      </c>
      <c r="P7" s="18">
        <f>P6/N6</f>
        <v>0.46837606837606838</v>
      </c>
      <c r="Q7" s="18">
        <f>Q6/N6</f>
        <v>0.23418803418803419</v>
      </c>
      <c r="R7" s="18">
        <f>R6/N6</f>
        <v>9.6581196581196585E-2</v>
      </c>
      <c r="S7" s="18">
        <f>S6/N6</f>
        <v>8.8034188034188041E-2</v>
      </c>
      <c r="T7" s="19">
        <f>T6/N6</f>
        <v>1.282051282051282E-2</v>
      </c>
    </row>
    <row r="8" spans="1:20" x14ac:dyDescent="0.15">
      <c r="A8" s="14" t="s">
        <v>20</v>
      </c>
      <c r="B8" s="5">
        <v>200</v>
      </c>
      <c r="C8" s="5">
        <v>29</v>
      </c>
      <c r="D8" s="5">
        <v>38</v>
      </c>
      <c r="E8" s="5">
        <v>42</v>
      </c>
      <c r="F8" s="5">
        <v>91</v>
      </c>
      <c r="G8" s="41" t="s">
        <v>369</v>
      </c>
      <c r="I8" s="4">
        <v>200</v>
      </c>
      <c r="J8" s="5">
        <f>C8+D8</f>
        <v>67</v>
      </c>
      <c r="K8" s="5">
        <f>E8+F8</f>
        <v>133</v>
      </c>
      <c r="L8" s="41" t="s">
        <v>369</v>
      </c>
      <c r="N8" s="4">
        <v>200</v>
      </c>
      <c r="O8" s="5">
        <v>30</v>
      </c>
      <c r="P8" s="5">
        <v>97</v>
      </c>
      <c r="Q8" s="5">
        <v>41</v>
      </c>
      <c r="R8" s="5">
        <v>21</v>
      </c>
      <c r="S8" s="5">
        <v>10</v>
      </c>
      <c r="T8" s="3">
        <f>N8-SUM(O8:S8)</f>
        <v>1</v>
      </c>
    </row>
    <row r="9" spans="1:20" s="20" customFormat="1" x14ac:dyDescent="0.15">
      <c r="A9" s="17" t="s">
        <v>4</v>
      </c>
      <c r="B9" s="18"/>
      <c r="C9" s="47">
        <f>C8/B8</f>
        <v>0.14499999999999999</v>
      </c>
      <c r="D9" s="47">
        <f>D8/B8</f>
        <v>0.19</v>
      </c>
      <c r="E9" s="47">
        <f>E8/B8</f>
        <v>0.21</v>
      </c>
      <c r="F9" s="47">
        <f>F8/B8</f>
        <v>0.45500000000000002</v>
      </c>
      <c r="G9" s="45" t="s">
        <v>369</v>
      </c>
      <c r="I9" s="21"/>
      <c r="J9" s="18">
        <f>J8/I8</f>
        <v>0.33500000000000002</v>
      </c>
      <c r="K9" s="18">
        <f>K8/I8</f>
        <v>0.66500000000000004</v>
      </c>
      <c r="L9" s="45" t="s">
        <v>369</v>
      </c>
      <c r="N9" s="21"/>
      <c r="O9" s="47">
        <f>O8/N8</f>
        <v>0.15</v>
      </c>
      <c r="P9" s="47">
        <f>P8/N8</f>
        <v>0.48499999999999999</v>
      </c>
      <c r="Q9" s="47">
        <f>Q8/N8</f>
        <v>0.20499999999999999</v>
      </c>
      <c r="R9" s="47">
        <f>R8/N8</f>
        <v>0.105</v>
      </c>
      <c r="S9" s="47">
        <f>S8/N8</f>
        <v>0.05</v>
      </c>
      <c r="T9" s="48">
        <f>T8/N8</f>
        <v>5.0000000000000001E-3</v>
      </c>
    </row>
    <row r="10" spans="1:20" x14ac:dyDescent="0.15">
      <c r="A10" s="14" t="s">
        <v>21</v>
      </c>
      <c r="B10" s="5">
        <v>208</v>
      </c>
      <c r="C10" s="49">
        <v>28</v>
      </c>
      <c r="D10" s="49">
        <v>42</v>
      </c>
      <c r="E10" s="49">
        <v>47</v>
      </c>
      <c r="F10" s="49">
        <v>88</v>
      </c>
      <c r="G10" s="3">
        <f>B10-SUM(C10:F10)</f>
        <v>3</v>
      </c>
      <c r="I10" s="4">
        <v>208</v>
      </c>
      <c r="J10" s="5">
        <f>C10+D10</f>
        <v>70</v>
      </c>
      <c r="K10" s="5">
        <f>E10+F10</f>
        <v>135</v>
      </c>
      <c r="L10" s="3">
        <f>I10-J10-K10</f>
        <v>3</v>
      </c>
      <c r="N10" s="4">
        <v>208</v>
      </c>
      <c r="O10" s="5">
        <v>21</v>
      </c>
      <c r="P10" s="5">
        <v>124</v>
      </c>
      <c r="Q10" s="5">
        <v>30</v>
      </c>
      <c r="R10" s="5">
        <v>12</v>
      </c>
      <c r="S10" s="5">
        <v>18</v>
      </c>
      <c r="T10" s="3">
        <f>N10-SUM(O10:S10)</f>
        <v>3</v>
      </c>
    </row>
    <row r="11" spans="1:20" s="20" customFormat="1" x14ac:dyDescent="0.15">
      <c r="A11" s="17" t="s">
        <v>4</v>
      </c>
      <c r="B11" s="18"/>
      <c r="C11" s="47">
        <f>C10/B10</f>
        <v>0.13461538461538461</v>
      </c>
      <c r="D11" s="47">
        <f>D10/B10</f>
        <v>0.20192307692307693</v>
      </c>
      <c r="E11" s="47">
        <f>E10/B10</f>
        <v>0.22596153846153846</v>
      </c>
      <c r="F11" s="47">
        <f>F10/B10</f>
        <v>0.42307692307692307</v>
      </c>
      <c r="G11" s="19">
        <f>G10/B10</f>
        <v>1.4423076923076924E-2</v>
      </c>
      <c r="I11" s="21"/>
      <c r="J11" s="18">
        <f>J10/I10</f>
        <v>0.33653846153846156</v>
      </c>
      <c r="K11" s="18">
        <f>K10/I10</f>
        <v>0.64903846153846156</v>
      </c>
      <c r="L11" s="19">
        <f>L10/I10</f>
        <v>1.4423076923076924E-2</v>
      </c>
      <c r="N11" s="21"/>
      <c r="O11" s="18">
        <f>O10/N10</f>
        <v>0.10096153846153846</v>
      </c>
      <c r="P11" s="47">
        <f>P10/N10</f>
        <v>0.59615384615384615</v>
      </c>
      <c r="Q11" s="47">
        <f>Q10/N10</f>
        <v>0.14423076923076922</v>
      </c>
      <c r="R11" s="18">
        <f>R10/N10</f>
        <v>5.7692307692307696E-2</v>
      </c>
      <c r="S11" s="18">
        <f>S10/N10</f>
        <v>8.6538461538461536E-2</v>
      </c>
      <c r="T11" s="19">
        <f>T10/N10</f>
        <v>1.4423076923076924E-2</v>
      </c>
    </row>
    <row r="12" spans="1:20" x14ac:dyDescent="0.15">
      <c r="A12" s="14" t="s">
        <v>22</v>
      </c>
      <c r="B12" s="5">
        <v>44</v>
      </c>
      <c r="C12" s="5">
        <v>6</v>
      </c>
      <c r="D12" s="5">
        <v>8</v>
      </c>
      <c r="E12" s="5">
        <v>13</v>
      </c>
      <c r="F12" s="5">
        <v>17</v>
      </c>
      <c r="G12" s="41" t="s">
        <v>369</v>
      </c>
      <c r="I12" s="4">
        <v>44</v>
      </c>
      <c r="J12" s="5">
        <f>C12+D12</f>
        <v>14</v>
      </c>
      <c r="K12" s="5">
        <f>E12+F12</f>
        <v>30</v>
      </c>
      <c r="L12" s="41" t="s">
        <v>369</v>
      </c>
      <c r="N12" s="4">
        <v>44</v>
      </c>
      <c r="O12" s="5">
        <v>2</v>
      </c>
      <c r="P12" s="5">
        <v>22</v>
      </c>
      <c r="Q12" s="5">
        <v>10</v>
      </c>
      <c r="R12" s="5">
        <v>5</v>
      </c>
      <c r="S12" s="5">
        <v>4</v>
      </c>
      <c r="T12" s="3">
        <f>N12-SUM(O12:S12)</f>
        <v>1</v>
      </c>
    </row>
    <row r="13" spans="1:20" s="20" customFormat="1" x14ac:dyDescent="0.15">
      <c r="A13" s="17" t="s">
        <v>4</v>
      </c>
      <c r="B13" s="18"/>
      <c r="C13" s="18">
        <f>C12/B12</f>
        <v>0.13636363636363635</v>
      </c>
      <c r="D13" s="18">
        <f>D12/B12</f>
        <v>0.18181818181818182</v>
      </c>
      <c r="E13" s="18">
        <f>E12/B12</f>
        <v>0.29545454545454547</v>
      </c>
      <c r="F13" s="18">
        <f>F12/B12</f>
        <v>0.38636363636363635</v>
      </c>
      <c r="G13" s="45" t="s">
        <v>369</v>
      </c>
      <c r="I13" s="21"/>
      <c r="J13" s="18">
        <f>J12/I12</f>
        <v>0.31818181818181818</v>
      </c>
      <c r="K13" s="18">
        <f>K12/I12</f>
        <v>0.68181818181818177</v>
      </c>
      <c r="L13" s="45" t="s">
        <v>369</v>
      </c>
      <c r="N13" s="21"/>
      <c r="O13" s="18">
        <f>O12/N12</f>
        <v>4.5454545454545456E-2</v>
      </c>
      <c r="P13" s="18">
        <f>P12/N12</f>
        <v>0.5</v>
      </c>
      <c r="Q13" s="18">
        <f>Q12/N12</f>
        <v>0.22727272727272727</v>
      </c>
      <c r="R13" s="18">
        <f>R12/N12</f>
        <v>0.11363636363636363</v>
      </c>
      <c r="S13" s="18">
        <f>S12/N12</f>
        <v>9.0909090909090912E-2</v>
      </c>
      <c r="T13" s="19">
        <f>T12/N12</f>
        <v>2.2727272727272728E-2</v>
      </c>
    </row>
    <row r="14" spans="1:20" x14ac:dyDescent="0.15">
      <c r="A14" s="14" t="s">
        <v>23</v>
      </c>
      <c r="B14" s="5">
        <v>172</v>
      </c>
      <c r="C14" s="5">
        <v>17</v>
      </c>
      <c r="D14" s="5">
        <v>32</v>
      </c>
      <c r="E14" s="5">
        <v>36</v>
      </c>
      <c r="F14" s="5">
        <v>82</v>
      </c>
      <c r="G14" s="3">
        <f>B14-SUM(C14:F14)</f>
        <v>5</v>
      </c>
      <c r="I14" s="4">
        <v>172</v>
      </c>
      <c r="J14" s="5">
        <f>C14+D14</f>
        <v>49</v>
      </c>
      <c r="K14" s="5">
        <f>E14+F14</f>
        <v>118</v>
      </c>
      <c r="L14" s="3">
        <f>I14-J14-K14</f>
        <v>5</v>
      </c>
      <c r="N14" s="4">
        <v>172</v>
      </c>
      <c r="O14" s="5">
        <v>19</v>
      </c>
      <c r="P14" s="5">
        <v>84</v>
      </c>
      <c r="Q14" s="5">
        <v>44</v>
      </c>
      <c r="R14" s="5">
        <v>9</v>
      </c>
      <c r="S14" s="5">
        <v>15</v>
      </c>
      <c r="T14" s="3">
        <f>N14-SUM(O14:S14)</f>
        <v>1</v>
      </c>
    </row>
    <row r="15" spans="1:20" s="20" customFormat="1" x14ac:dyDescent="0.15">
      <c r="A15" s="17" t="s">
        <v>4</v>
      </c>
      <c r="B15" s="18"/>
      <c r="C15" s="18">
        <f>C14/B14</f>
        <v>9.8837209302325577E-2</v>
      </c>
      <c r="D15" s="18">
        <f>D14/B14</f>
        <v>0.18604651162790697</v>
      </c>
      <c r="E15" s="18">
        <f>E14/B14</f>
        <v>0.20930232558139536</v>
      </c>
      <c r="F15" s="18">
        <f>F14/B14</f>
        <v>0.47674418604651164</v>
      </c>
      <c r="G15" s="19">
        <f>G14/B14</f>
        <v>2.9069767441860465E-2</v>
      </c>
      <c r="I15" s="21"/>
      <c r="J15" s="18">
        <f>J14/I14</f>
        <v>0.28488372093023256</v>
      </c>
      <c r="K15" s="18">
        <f>K14/I14</f>
        <v>0.68604651162790697</v>
      </c>
      <c r="L15" s="19">
        <f>L14/I14</f>
        <v>2.9069767441860465E-2</v>
      </c>
      <c r="N15" s="21"/>
      <c r="O15" s="18">
        <f>O14/N14</f>
        <v>0.11046511627906977</v>
      </c>
      <c r="P15" s="18">
        <f>P14/N14</f>
        <v>0.48837209302325579</v>
      </c>
      <c r="Q15" s="18">
        <f>Q14/N14</f>
        <v>0.2558139534883721</v>
      </c>
      <c r="R15" s="18">
        <f>R14/N14</f>
        <v>5.232558139534884E-2</v>
      </c>
      <c r="S15" s="18">
        <f>S14/N14</f>
        <v>8.7209302325581398E-2</v>
      </c>
      <c r="T15" s="19">
        <f>T14/N14</f>
        <v>5.8139534883720929E-3</v>
      </c>
    </row>
    <row r="16" spans="1:20" x14ac:dyDescent="0.15">
      <c r="A16" s="14" t="s">
        <v>24</v>
      </c>
      <c r="B16" s="5">
        <v>42</v>
      </c>
      <c r="C16" s="5">
        <v>2</v>
      </c>
      <c r="D16" s="5">
        <v>13</v>
      </c>
      <c r="E16" s="5">
        <v>11</v>
      </c>
      <c r="F16" s="5">
        <v>14</v>
      </c>
      <c r="G16" s="3">
        <f>B16-SUM(C16:F16)</f>
        <v>2</v>
      </c>
      <c r="I16" s="4">
        <v>42</v>
      </c>
      <c r="J16" s="5">
        <f>C16+D16</f>
        <v>15</v>
      </c>
      <c r="K16" s="5">
        <f>E16+F16</f>
        <v>25</v>
      </c>
      <c r="L16" s="3">
        <f>I16-J16-K16</f>
        <v>2</v>
      </c>
      <c r="N16" s="4">
        <v>42</v>
      </c>
      <c r="O16" s="5">
        <v>3</v>
      </c>
      <c r="P16" s="5">
        <v>14</v>
      </c>
      <c r="Q16" s="5">
        <v>15</v>
      </c>
      <c r="R16" s="5">
        <v>4</v>
      </c>
      <c r="S16" s="5">
        <v>4</v>
      </c>
      <c r="T16" s="3">
        <f>N16-SUM(O16:S16)</f>
        <v>2</v>
      </c>
    </row>
    <row r="17" spans="1:20" s="20" customFormat="1" x14ac:dyDescent="0.15">
      <c r="A17" s="17" t="s">
        <v>4</v>
      </c>
      <c r="B17" s="18"/>
      <c r="C17" s="18">
        <f>C16/B16</f>
        <v>4.7619047619047616E-2</v>
      </c>
      <c r="D17" s="18">
        <f>D16/B16</f>
        <v>0.30952380952380953</v>
      </c>
      <c r="E17" s="18">
        <f>E16/B16</f>
        <v>0.26190476190476192</v>
      </c>
      <c r="F17" s="18">
        <f>F16/B16</f>
        <v>0.33333333333333331</v>
      </c>
      <c r="G17" s="19">
        <f>G16/B16</f>
        <v>4.7619047619047616E-2</v>
      </c>
      <c r="I17" s="21"/>
      <c r="J17" s="18">
        <f>J16/I16</f>
        <v>0.35714285714285715</v>
      </c>
      <c r="K17" s="18">
        <f>K16/I16</f>
        <v>0.59523809523809523</v>
      </c>
      <c r="L17" s="19">
        <f>L16/I16</f>
        <v>4.7619047619047616E-2</v>
      </c>
      <c r="N17" s="21"/>
      <c r="O17" s="18">
        <f>O16/N16</f>
        <v>7.1428571428571425E-2</v>
      </c>
      <c r="P17" s="18">
        <f>P16/N16</f>
        <v>0.33333333333333331</v>
      </c>
      <c r="Q17" s="18">
        <f>Q16/N16</f>
        <v>0.35714285714285715</v>
      </c>
      <c r="R17" s="18">
        <f>R16/N16</f>
        <v>9.5238095238095233E-2</v>
      </c>
      <c r="S17" s="18">
        <f>S16/N16</f>
        <v>9.5238095238095233E-2</v>
      </c>
      <c r="T17" s="19">
        <f>T16/N16</f>
        <v>4.7619047619047616E-2</v>
      </c>
    </row>
    <row r="18" spans="1:20" x14ac:dyDescent="0.15">
      <c r="A18" s="14" t="s">
        <v>25</v>
      </c>
      <c r="B18" s="5">
        <v>147</v>
      </c>
      <c r="C18" s="5">
        <v>10</v>
      </c>
      <c r="D18" s="5">
        <v>30</v>
      </c>
      <c r="E18" s="5">
        <v>38</v>
      </c>
      <c r="F18" s="5">
        <v>68</v>
      </c>
      <c r="G18" s="3">
        <f>B18-SUM(C18:F18)</f>
        <v>1</v>
      </c>
      <c r="I18" s="4">
        <v>147</v>
      </c>
      <c r="J18" s="5">
        <f>C18+D18</f>
        <v>40</v>
      </c>
      <c r="K18" s="5">
        <f>E18+F18</f>
        <v>106</v>
      </c>
      <c r="L18" s="3">
        <f>I18-J18-K18</f>
        <v>1</v>
      </c>
      <c r="N18" s="4">
        <v>147</v>
      </c>
      <c r="O18" s="5">
        <v>14</v>
      </c>
      <c r="P18" s="5">
        <v>72</v>
      </c>
      <c r="Q18" s="5">
        <v>27</v>
      </c>
      <c r="R18" s="5">
        <v>17</v>
      </c>
      <c r="S18" s="5">
        <v>15</v>
      </c>
      <c r="T18" s="3">
        <f>N18-SUM(O18:S18)</f>
        <v>2</v>
      </c>
    </row>
    <row r="19" spans="1:20" s="20" customFormat="1" x14ac:dyDescent="0.15">
      <c r="A19" s="17" t="s">
        <v>4</v>
      </c>
      <c r="B19" s="18"/>
      <c r="C19" s="18">
        <f>C18/B18</f>
        <v>6.8027210884353748E-2</v>
      </c>
      <c r="D19" s="18">
        <f>D18/B18</f>
        <v>0.20408163265306123</v>
      </c>
      <c r="E19" s="18">
        <f>E18/B18</f>
        <v>0.25850340136054423</v>
      </c>
      <c r="F19" s="18">
        <f>F18/B18</f>
        <v>0.46258503401360546</v>
      </c>
      <c r="G19" s="19">
        <f>G18/B18</f>
        <v>6.8027210884353739E-3</v>
      </c>
      <c r="I19" s="21"/>
      <c r="J19" s="18">
        <f>J18/I18</f>
        <v>0.27210884353741499</v>
      </c>
      <c r="K19" s="18">
        <f>K18/I18</f>
        <v>0.72108843537414968</v>
      </c>
      <c r="L19" s="19">
        <f>L18/I18</f>
        <v>6.8027210884353739E-3</v>
      </c>
      <c r="N19" s="21"/>
      <c r="O19" s="18">
        <f>O18/N18</f>
        <v>9.5238095238095233E-2</v>
      </c>
      <c r="P19" s="18">
        <f>P18/N18</f>
        <v>0.48979591836734693</v>
      </c>
      <c r="Q19" s="18">
        <f>Q18/N18</f>
        <v>0.18367346938775511</v>
      </c>
      <c r="R19" s="18">
        <f>R18/N18</f>
        <v>0.11564625850340136</v>
      </c>
      <c r="S19" s="18">
        <f>S18/N18</f>
        <v>0.10204081632653061</v>
      </c>
      <c r="T19" s="19">
        <f>T18/N18</f>
        <v>1.3605442176870748E-2</v>
      </c>
    </row>
    <row r="20" spans="1:20" x14ac:dyDescent="0.15">
      <c r="A20" s="14" t="s">
        <v>26</v>
      </c>
      <c r="B20" s="5">
        <v>103</v>
      </c>
      <c r="C20" s="5">
        <v>14</v>
      </c>
      <c r="D20" s="5">
        <v>27</v>
      </c>
      <c r="E20" s="5">
        <v>19</v>
      </c>
      <c r="F20" s="5">
        <v>42</v>
      </c>
      <c r="G20" s="3">
        <f>B20-SUM(C20:F20)</f>
        <v>1</v>
      </c>
      <c r="I20" s="4">
        <v>103</v>
      </c>
      <c r="J20" s="5">
        <f>C20+D20</f>
        <v>41</v>
      </c>
      <c r="K20" s="5">
        <f>E20+F20</f>
        <v>61</v>
      </c>
      <c r="L20" s="3">
        <f>I20-J20-K20</f>
        <v>1</v>
      </c>
      <c r="N20" s="4">
        <v>103</v>
      </c>
      <c r="O20" s="5">
        <v>8</v>
      </c>
      <c r="P20" s="5">
        <v>42</v>
      </c>
      <c r="Q20" s="5">
        <v>35</v>
      </c>
      <c r="R20" s="5">
        <v>9</v>
      </c>
      <c r="S20" s="5">
        <v>9</v>
      </c>
      <c r="T20" s="41" t="s">
        <v>369</v>
      </c>
    </row>
    <row r="21" spans="1:20" s="20" customFormat="1" x14ac:dyDescent="0.15">
      <c r="A21" s="17" t="s">
        <v>4</v>
      </c>
      <c r="B21" s="18"/>
      <c r="C21" s="18">
        <f>C20/B20</f>
        <v>0.13592233009708737</v>
      </c>
      <c r="D21" s="18">
        <f>D20/B20</f>
        <v>0.26213592233009708</v>
      </c>
      <c r="E21" s="18">
        <f>E20/B20</f>
        <v>0.18446601941747573</v>
      </c>
      <c r="F21" s="18">
        <f>F20/B20</f>
        <v>0.40776699029126212</v>
      </c>
      <c r="G21" s="19">
        <f>G20/B20</f>
        <v>9.7087378640776691E-3</v>
      </c>
      <c r="I21" s="21"/>
      <c r="J21" s="18">
        <f>J20/I20</f>
        <v>0.39805825242718446</v>
      </c>
      <c r="K21" s="18">
        <f>K20/I20</f>
        <v>0.59223300970873782</v>
      </c>
      <c r="L21" s="19">
        <f>L20/I20</f>
        <v>9.7087378640776691E-3</v>
      </c>
      <c r="N21" s="21"/>
      <c r="O21" s="18">
        <f>O20/N20</f>
        <v>7.7669902912621352E-2</v>
      </c>
      <c r="P21" s="18">
        <f>P20/N20</f>
        <v>0.40776699029126212</v>
      </c>
      <c r="Q21" s="18">
        <f>Q20/N20</f>
        <v>0.33980582524271846</v>
      </c>
      <c r="R21" s="18">
        <f>R20/N20</f>
        <v>8.7378640776699032E-2</v>
      </c>
      <c r="S21" s="18">
        <f>S20/N20</f>
        <v>8.7378640776699032E-2</v>
      </c>
      <c r="T21" s="45" t="s">
        <v>369</v>
      </c>
    </row>
    <row r="22" spans="1:20" x14ac:dyDescent="0.15">
      <c r="A22" s="14" t="s">
        <v>27</v>
      </c>
      <c r="B22" s="5">
        <v>74</v>
      </c>
      <c r="C22" s="5">
        <v>4</v>
      </c>
      <c r="D22" s="5">
        <v>17</v>
      </c>
      <c r="E22" s="5">
        <v>19</v>
      </c>
      <c r="F22" s="5">
        <v>34</v>
      </c>
      <c r="G22" s="41" t="s">
        <v>369</v>
      </c>
      <c r="I22" s="4">
        <v>74</v>
      </c>
      <c r="J22" s="5">
        <f>C22+D22</f>
        <v>21</v>
      </c>
      <c r="K22" s="5">
        <f>E22+F22</f>
        <v>53</v>
      </c>
      <c r="L22" s="41" t="s">
        <v>369</v>
      </c>
      <c r="N22" s="4">
        <v>74</v>
      </c>
      <c r="O22" s="5">
        <v>3</v>
      </c>
      <c r="P22" s="5">
        <v>28</v>
      </c>
      <c r="Q22" s="5">
        <v>25</v>
      </c>
      <c r="R22" s="5">
        <v>12</v>
      </c>
      <c r="S22" s="5">
        <v>6</v>
      </c>
      <c r="T22" s="41" t="s">
        <v>369</v>
      </c>
    </row>
    <row r="23" spans="1:20" s="20" customFormat="1" x14ac:dyDescent="0.15">
      <c r="A23" s="17" t="s">
        <v>4</v>
      </c>
      <c r="B23" s="18"/>
      <c r="C23" s="18">
        <f>C22/B22</f>
        <v>5.4054054054054057E-2</v>
      </c>
      <c r="D23" s="18">
        <f>D22/B22</f>
        <v>0.22972972972972974</v>
      </c>
      <c r="E23" s="18">
        <f>E22/B22</f>
        <v>0.25675675675675674</v>
      </c>
      <c r="F23" s="18">
        <f>F22/B22</f>
        <v>0.45945945945945948</v>
      </c>
      <c r="G23" s="45" t="s">
        <v>369</v>
      </c>
      <c r="I23" s="21"/>
      <c r="J23" s="18">
        <f>J22/I22</f>
        <v>0.28378378378378377</v>
      </c>
      <c r="K23" s="18">
        <f>K22/I22</f>
        <v>0.71621621621621623</v>
      </c>
      <c r="L23" s="45" t="s">
        <v>369</v>
      </c>
      <c r="N23" s="21"/>
      <c r="O23" s="18">
        <f>O22/N22</f>
        <v>4.0540540540540543E-2</v>
      </c>
      <c r="P23" s="18">
        <f>P22/N22</f>
        <v>0.3783783783783784</v>
      </c>
      <c r="Q23" s="18">
        <f>Q22/N22</f>
        <v>0.33783783783783783</v>
      </c>
      <c r="R23" s="18">
        <f>R22/N22</f>
        <v>0.16216216216216217</v>
      </c>
      <c r="S23" s="18">
        <f>S22/N22</f>
        <v>8.1081081081081086E-2</v>
      </c>
      <c r="T23" s="45" t="s">
        <v>369</v>
      </c>
    </row>
    <row r="24" spans="1:20" x14ac:dyDescent="0.15">
      <c r="A24" s="14" t="s">
        <v>28</v>
      </c>
      <c r="B24" s="5">
        <v>111</v>
      </c>
      <c r="C24" s="5">
        <v>14</v>
      </c>
      <c r="D24" s="5">
        <v>20</v>
      </c>
      <c r="E24" s="5">
        <v>19</v>
      </c>
      <c r="F24" s="5">
        <v>55</v>
      </c>
      <c r="G24" s="3">
        <f>B24-SUM(C24:F24)</f>
        <v>3</v>
      </c>
      <c r="I24" s="4">
        <v>111</v>
      </c>
      <c r="J24" s="5">
        <f>C24+D24</f>
        <v>34</v>
      </c>
      <c r="K24" s="5">
        <f>E24+F24</f>
        <v>74</v>
      </c>
      <c r="L24" s="3">
        <f>I24-J24-K24</f>
        <v>3</v>
      </c>
      <c r="N24" s="4">
        <v>111</v>
      </c>
      <c r="O24" s="5">
        <v>5</v>
      </c>
      <c r="P24" s="5">
        <v>38</v>
      </c>
      <c r="Q24" s="5">
        <v>34</v>
      </c>
      <c r="R24" s="5">
        <v>17</v>
      </c>
      <c r="S24" s="5">
        <v>13</v>
      </c>
      <c r="T24" s="3">
        <f>N24-SUM(O24:S24)</f>
        <v>4</v>
      </c>
    </row>
    <row r="25" spans="1:20" s="20" customFormat="1" x14ac:dyDescent="0.15">
      <c r="A25" s="17" t="s">
        <v>4</v>
      </c>
      <c r="B25" s="18"/>
      <c r="C25" s="18">
        <f>C24/B24</f>
        <v>0.12612612612612611</v>
      </c>
      <c r="D25" s="18">
        <f>D24/B24</f>
        <v>0.18018018018018017</v>
      </c>
      <c r="E25" s="18">
        <f>E24/B24</f>
        <v>0.17117117117117117</v>
      </c>
      <c r="F25" s="18">
        <f>F24/B24</f>
        <v>0.49549549549549549</v>
      </c>
      <c r="G25" s="19">
        <f>G24/B24</f>
        <v>2.7027027027027029E-2</v>
      </c>
      <c r="I25" s="21"/>
      <c r="J25" s="18">
        <f>J24/I24</f>
        <v>0.30630630630630629</v>
      </c>
      <c r="K25" s="18">
        <f>K24/I24</f>
        <v>0.66666666666666663</v>
      </c>
      <c r="L25" s="19">
        <f>L24/I24</f>
        <v>2.7027027027027029E-2</v>
      </c>
      <c r="N25" s="21"/>
      <c r="O25" s="18">
        <f>O24/N24</f>
        <v>4.5045045045045043E-2</v>
      </c>
      <c r="P25" s="18">
        <f>P24/N24</f>
        <v>0.34234234234234234</v>
      </c>
      <c r="Q25" s="18">
        <f>Q24/N24</f>
        <v>0.30630630630630629</v>
      </c>
      <c r="R25" s="18">
        <f>R24/N24</f>
        <v>0.15315315315315314</v>
      </c>
      <c r="S25" s="18">
        <f>S24/N24</f>
        <v>0.11711711711711711</v>
      </c>
      <c r="T25" s="19">
        <f>T24/N24</f>
        <v>3.6036036036036036E-2</v>
      </c>
    </row>
    <row r="26" spans="1:20" x14ac:dyDescent="0.15">
      <c r="A26" s="14" t="s">
        <v>29</v>
      </c>
      <c r="B26" s="5">
        <v>55</v>
      </c>
      <c r="C26" s="5">
        <v>4</v>
      </c>
      <c r="D26" s="5">
        <v>5</v>
      </c>
      <c r="E26" s="5">
        <v>5</v>
      </c>
      <c r="F26" s="5">
        <v>41</v>
      </c>
      <c r="G26" s="41" t="s">
        <v>369</v>
      </c>
      <c r="I26" s="4">
        <v>55</v>
      </c>
      <c r="J26" s="5">
        <f>C26+D26</f>
        <v>9</v>
      </c>
      <c r="K26" s="5">
        <f>E26+F26</f>
        <v>46</v>
      </c>
      <c r="L26" s="41" t="s">
        <v>369</v>
      </c>
      <c r="N26" s="4">
        <v>55</v>
      </c>
      <c r="O26" s="5">
        <v>11</v>
      </c>
      <c r="P26" s="5">
        <v>22</v>
      </c>
      <c r="Q26" s="5">
        <v>10</v>
      </c>
      <c r="R26" s="5">
        <v>6</v>
      </c>
      <c r="S26" s="5">
        <v>6</v>
      </c>
      <c r="T26" s="41" t="s">
        <v>369</v>
      </c>
    </row>
    <row r="27" spans="1:20" s="20" customFormat="1" x14ac:dyDescent="0.15">
      <c r="A27" s="26" t="s">
        <v>4</v>
      </c>
      <c r="B27" s="24"/>
      <c r="C27" s="24">
        <f>C26/B26</f>
        <v>7.2727272727272724E-2</v>
      </c>
      <c r="D27" s="24">
        <f>D26/B26</f>
        <v>9.0909090909090912E-2</v>
      </c>
      <c r="E27" s="24">
        <f>E26/B26</f>
        <v>9.0909090909090912E-2</v>
      </c>
      <c r="F27" s="24">
        <f>F26/B26</f>
        <v>0.74545454545454548</v>
      </c>
      <c r="G27" s="42" t="s">
        <v>369</v>
      </c>
      <c r="I27" s="23"/>
      <c r="J27" s="24">
        <f>J26/I26</f>
        <v>0.16363636363636364</v>
      </c>
      <c r="K27" s="24">
        <f>K26/I26</f>
        <v>0.83636363636363631</v>
      </c>
      <c r="L27" s="42" t="s">
        <v>369</v>
      </c>
      <c r="N27" s="23"/>
      <c r="O27" s="24">
        <f>O26/N26</f>
        <v>0.2</v>
      </c>
      <c r="P27" s="24">
        <f>P26/N26</f>
        <v>0.4</v>
      </c>
      <c r="Q27" s="24">
        <f>Q26/N26</f>
        <v>0.18181818181818182</v>
      </c>
      <c r="R27" s="24">
        <f>R26/N26</f>
        <v>0.10909090909090909</v>
      </c>
      <c r="S27" s="24">
        <f>S26/N26</f>
        <v>0.10909090909090909</v>
      </c>
      <c r="T27" s="42" t="s">
        <v>369</v>
      </c>
    </row>
    <row r="28" spans="1:20" x14ac:dyDescent="0.15">
      <c r="A28" s="1" t="s">
        <v>237</v>
      </c>
    </row>
    <row r="29" spans="1:20" x14ac:dyDescent="0.15">
      <c r="A29" s="15" t="s">
        <v>30</v>
      </c>
      <c r="B29" s="10">
        <v>411</v>
      </c>
      <c r="C29" s="10">
        <v>45</v>
      </c>
      <c r="D29" s="10">
        <v>92</v>
      </c>
      <c r="E29" s="10">
        <v>92</v>
      </c>
      <c r="F29" s="10">
        <v>174</v>
      </c>
      <c r="G29" s="11">
        <f>B29-SUM(C29:F29)</f>
        <v>8</v>
      </c>
      <c r="I29" s="9">
        <v>411</v>
      </c>
      <c r="J29" s="10">
        <f>C29+D29</f>
        <v>137</v>
      </c>
      <c r="K29" s="10">
        <f>E29+F29</f>
        <v>266</v>
      </c>
      <c r="L29" s="11">
        <f>I29-J29-K29</f>
        <v>8</v>
      </c>
      <c r="N29" s="9">
        <v>411</v>
      </c>
      <c r="O29" s="10">
        <v>39</v>
      </c>
      <c r="P29" s="10">
        <v>196</v>
      </c>
      <c r="Q29" s="10">
        <v>87</v>
      </c>
      <c r="R29" s="10">
        <v>38</v>
      </c>
      <c r="S29" s="10">
        <v>44</v>
      </c>
      <c r="T29" s="11">
        <f>N29-SUM(O29:S29)</f>
        <v>7</v>
      </c>
    </row>
    <row r="30" spans="1:20" s="20" customFormat="1" x14ac:dyDescent="0.15">
      <c r="A30" s="17" t="s">
        <v>31</v>
      </c>
      <c r="B30" s="18"/>
      <c r="C30" s="30">
        <f>C29/B29</f>
        <v>0.10948905109489052</v>
      </c>
      <c r="D30" s="30">
        <f>D29/B29</f>
        <v>0.22384428223844283</v>
      </c>
      <c r="E30" s="30">
        <f>E29/B29</f>
        <v>0.22384428223844283</v>
      </c>
      <c r="F30" s="30">
        <f>F29/B29</f>
        <v>0.42335766423357662</v>
      </c>
      <c r="G30" s="19">
        <f>G29/B29</f>
        <v>1.9464720194647202E-2</v>
      </c>
      <c r="I30" s="21"/>
      <c r="J30" s="30">
        <f>J29/I29</f>
        <v>0.33333333333333331</v>
      </c>
      <c r="K30" s="30">
        <f>K29/I29</f>
        <v>0.64720194647201945</v>
      </c>
      <c r="L30" s="27">
        <f>L29/I29</f>
        <v>1.9464720194647202E-2</v>
      </c>
      <c r="N30" s="21"/>
      <c r="O30" s="30">
        <f>O29/N29</f>
        <v>9.4890510948905105E-2</v>
      </c>
      <c r="P30" s="30">
        <f>P29/N29</f>
        <v>0.47688564476885642</v>
      </c>
      <c r="Q30" s="30">
        <f>Q29/N29</f>
        <v>0.21167883211678831</v>
      </c>
      <c r="R30" s="30">
        <f>R29/N29</f>
        <v>9.2457420924574207E-2</v>
      </c>
      <c r="S30" s="30">
        <f>S29/N29</f>
        <v>0.1070559610705596</v>
      </c>
      <c r="T30" s="27">
        <f>T29/N29</f>
        <v>1.7031630170316302E-2</v>
      </c>
    </row>
    <row r="31" spans="1:20" x14ac:dyDescent="0.15">
      <c r="A31" s="14" t="s">
        <v>32</v>
      </c>
      <c r="B31" s="5">
        <v>196</v>
      </c>
      <c r="C31" s="5">
        <v>32</v>
      </c>
      <c r="D31" s="5">
        <v>42</v>
      </c>
      <c r="E31" s="5">
        <v>47</v>
      </c>
      <c r="F31" s="5">
        <v>75</v>
      </c>
      <c r="G31" s="41" t="s">
        <v>369</v>
      </c>
      <c r="I31" s="4">
        <v>196</v>
      </c>
      <c r="J31" s="5">
        <f>C31+D31</f>
        <v>74</v>
      </c>
      <c r="K31" s="5">
        <f>E31+F31</f>
        <v>122</v>
      </c>
      <c r="L31" s="41" t="s">
        <v>369</v>
      </c>
      <c r="N31" s="4">
        <v>196</v>
      </c>
      <c r="O31" s="5">
        <v>28</v>
      </c>
      <c r="P31" s="5">
        <v>95</v>
      </c>
      <c r="Q31" s="5">
        <v>46</v>
      </c>
      <c r="R31" s="5">
        <v>9</v>
      </c>
      <c r="S31" s="5">
        <v>18</v>
      </c>
      <c r="T31" s="41" t="s">
        <v>369</v>
      </c>
    </row>
    <row r="32" spans="1:20" s="20" customFormat="1" x14ac:dyDescent="0.15">
      <c r="A32" s="17" t="s">
        <v>33</v>
      </c>
      <c r="B32" s="18"/>
      <c r="C32" s="18">
        <f>C31/B31</f>
        <v>0.16326530612244897</v>
      </c>
      <c r="D32" s="18">
        <f>D31/B31</f>
        <v>0.21428571428571427</v>
      </c>
      <c r="E32" s="18">
        <f>E31/B31</f>
        <v>0.23979591836734693</v>
      </c>
      <c r="F32" s="18">
        <f>F31/B31</f>
        <v>0.38265306122448978</v>
      </c>
      <c r="G32" s="45" t="s">
        <v>369</v>
      </c>
      <c r="I32" s="21"/>
      <c r="J32" s="18">
        <f>J31/I31</f>
        <v>0.37755102040816324</v>
      </c>
      <c r="K32" s="18">
        <f>K31/I31</f>
        <v>0.62244897959183676</v>
      </c>
      <c r="L32" s="45" t="s">
        <v>369</v>
      </c>
      <c r="N32" s="21"/>
      <c r="O32" s="18">
        <f>O31/N31</f>
        <v>0.14285714285714285</v>
      </c>
      <c r="P32" s="18">
        <f>P31/N31</f>
        <v>0.48469387755102039</v>
      </c>
      <c r="Q32" s="18">
        <f>Q31/N31</f>
        <v>0.23469387755102042</v>
      </c>
      <c r="R32" s="18">
        <f>R31/N31</f>
        <v>4.5918367346938778E-2</v>
      </c>
      <c r="S32" s="18">
        <f>S31/N31</f>
        <v>9.1836734693877556E-2</v>
      </c>
      <c r="T32" s="45" t="s">
        <v>369</v>
      </c>
    </row>
    <row r="33" spans="1:20" x14ac:dyDescent="0.15">
      <c r="A33" s="14" t="s">
        <v>34</v>
      </c>
      <c r="B33" s="5">
        <v>556</v>
      </c>
      <c r="C33" s="5">
        <v>51</v>
      </c>
      <c r="D33" s="5">
        <v>98</v>
      </c>
      <c r="E33" s="5">
        <v>112</v>
      </c>
      <c r="F33" s="5">
        <v>288</v>
      </c>
      <c r="G33" s="3">
        <f>B33-SUM(C33:F33)</f>
        <v>7</v>
      </c>
      <c r="I33" s="4">
        <v>556</v>
      </c>
      <c r="J33" s="5">
        <f>C33+D33</f>
        <v>149</v>
      </c>
      <c r="K33" s="5">
        <f>E33+F33</f>
        <v>400</v>
      </c>
      <c r="L33" s="3">
        <f>I33-J33-K33</f>
        <v>7</v>
      </c>
      <c r="N33" s="4">
        <v>556</v>
      </c>
      <c r="O33" s="5">
        <v>50</v>
      </c>
      <c r="P33" s="5">
        <v>255</v>
      </c>
      <c r="Q33" s="5">
        <v>139</v>
      </c>
      <c r="R33" s="5">
        <v>65</v>
      </c>
      <c r="S33" s="5">
        <v>40</v>
      </c>
      <c r="T33" s="3">
        <f>N33-SUM(O33:S33)</f>
        <v>7</v>
      </c>
    </row>
    <row r="34" spans="1:20" s="20" customFormat="1" x14ac:dyDescent="0.15">
      <c r="A34" s="26" t="s">
        <v>35</v>
      </c>
      <c r="B34" s="24"/>
      <c r="C34" s="24">
        <f>C33/B33</f>
        <v>9.172661870503597E-2</v>
      </c>
      <c r="D34" s="24">
        <f>D33/B33</f>
        <v>0.17625899280575538</v>
      </c>
      <c r="E34" s="24">
        <f>E33/B33</f>
        <v>0.20143884892086331</v>
      </c>
      <c r="F34" s="24">
        <f>F33/B33</f>
        <v>0.51798561151079137</v>
      </c>
      <c r="G34" s="25">
        <f>G33/B33</f>
        <v>1.2589928057553957E-2</v>
      </c>
      <c r="I34" s="23"/>
      <c r="J34" s="24">
        <f>J33/I33</f>
        <v>0.26798561151079137</v>
      </c>
      <c r="K34" s="24">
        <f>K33/I33</f>
        <v>0.71942446043165464</v>
      </c>
      <c r="L34" s="25">
        <f>L33/I33</f>
        <v>1.2589928057553957E-2</v>
      </c>
      <c r="N34" s="23"/>
      <c r="O34" s="24">
        <f>O33/N33</f>
        <v>8.9928057553956831E-2</v>
      </c>
      <c r="P34" s="24">
        <f>P33/N33</f>
        <v>0.45863309352517984</v>
      </c>
      <c r="Q34" s="24">
        <f>Q33/N33</f>
        <v>0.25</v>
      </c>
      <c r="R34" s="24">
        <f>R33/N33</f>
        <v>0.11690647482014388</v>
      </c>
      <c r="S34" s="24">
        <f>S33/N33</f>
        <v>7.1942446043165464E-2</v>
      </c>
      <c r="T34" s="25">
        <f>T33/N33</f>
        <v>1.2589928057553957E-2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M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3" x14ac:dyDescent="0.15">
      <c r="A1" s="1" t="s">
        <v>236</v>
      </c>
    </row>
    <row r="2" spans="1:13" x14ac:dyDescent="0.15">
      <c r="A2" s="1" t="s">
        <v>190</v>
      </c>
      <c r="H2" s="1" t="s">
        <v>193</v>
      </c>
    </row>
    <row r="4" spans="1:13" x14ac:dyDescent="0.15">
      <c r="A4" s="1" t="s">
        <v>3</v>
      </c>
    </row>
    <row r="5" spans="1:13" s="2" customFormat="1" ht="127.5" customHeight="1" x14ac:dyDescent="0.15">
      <c r="A5" s="13" t="s">
        <v>4</v>
      </c>
      <c r="B5" s="7" t="s">
        <v>5</v>
      </c>
      <c r="C5" s="7" t="s">
        <v>183</v>
      </c>
      <c r="D5" s="7" t="s">
        <v>184</v>
      </c>
      <c r="E5" s="7" t="s">
        <v>49</v>
      </c>
      <c r="F5" s="8" t="s">
        <v>9</v>
      </c>
      <c r="H5" s="6" t="s">
        <v>5</v>
      </c>
      <c r="I5" s="7" t="s">
        <v>185</v>
      </c>
      <c r="J5" s="7" t="s">
        <v>196</v>
      </c>
      <c r="K5" s="7" t="s">
        <v>197</v>
      </c>
      <c r="L5" s="7" t="s">
        <v>188</v>
      </c>
      <c r="M5" s="8" t="s">
        <v>9</v>
      </c>
    </row>
    <row r="6" spans="1:13" x14ac:dyDescent="0.15">
      <c r="A6" s="14" t="s">
        <v>19</v>
      </c>
      <c r="B6" s="5">
        <v>1170</v>
      </c>
      <c r="C6" s="5">
        <f>'54'!O6+'54'!P6</f>
        <v>665</v>
      </c>
      <c r="D6" s="5">
        <f>'54'!Q6+'54'!R6</f>
        <v>387</v>
      </c>
      <c r="E6" s="5">
        <f>'54'!S6</f>
        <v>103</v>
      </c>
      <c r="F6" s="3">
        <f>B6-C6-D6-E6</f>
        <v>15</v>
      </c>
      <c r="H6" s="4">
        <v>1170</v>
      </c>
      <c r="I6" s="5">
        <v>26</v>
      </c>
      <c r="J6" s="5">
        <v>161</v>
      </c>
      <c r="K6" s="5">
        <v>298</v>
      </c>
      <c r="L6" s="5">
        <v>664</v>
      </c>
      <c r="M6" s="3">
        <f>H6-SUM(I6:L6)</f>
        <v>21</v>
      </c>
    </row>
    <row r="7" spans="1:13" s="20" customFormat="1" x14ac:dyDescent="0.15">
      <c r="A7" s="17" t="s">
        <v>4</v>
      </c>
      <c r="B7" s="18"/>
      <c r="C7" s="18">
        <f>C6/B6</f>
        <v>0.56837606837606836</v>
      </c>
      <c r="D7" s="18">
        <f>D6/B6</f>
        <v>0.33076923076923076</v>
      </c>
      <c r="E7" s="18">
        <f>E6/B6</f>
        <v>8.8034188034188041E-2</v>
      </c>
      <c r="F7" s="19">
        <f>F6/B6</f>
        <v>1.282051282051282E-2</v>
      </c>
      <c r="H7" s="21"/>
      <c r="I7" s="18">
        <f>I6/H6</f>
        <v>2.2222222222222223E-2</v>
      </c>
      <c r="J7" s="18">
        <f>J6/H6</f>
        <v>0.13760683760683762</v>
      </c>
      <c r="K7" s="18">
        <f>K6/H6</f>
        <v>0.25470085470085468</v>
      </c>
      <c r="L7" s="18">
        <f>L6/H6</f>
        <v>0.5675213675213675</v>
      </c>
      <c r="M7" s="19">
        <f>M6/H6</f>
        <v>1.7948717948717947E-2</v>
      </c>
    </row>
    <row r="8" spans="1:13" x14ac:dyDescent="0.15">
      <c r="A8" s="14" t="s">
        <v>20</v>
      </c>
      <c r="B8" s="5">
        <v>200</v>
      </c>
      <c r="C8" s="5">
        <f>'54'!O8+'54'!P8</f>
        <v>127</v>
      </c>
      <c r="D8" s="5">
        <f>'54'!Q8+'54'!R8</f>
        <v>62</v>
      </c>
      <c r="E8" s="5">
        <f>'54'!S8</f>
        <v>10</v>
      </c>
      <c r="F8" s="3">
        <f>B8-C8-D8-E8</f>
        <v>1</v>
      </c>
      <c r="H8" s="4">
        <v>200</v>
      </c>
      <c r="I8" s="5">
        <v>4</v>
      </c>
      <c r="J8" s="5">
        <v>35</v>
      </c>
      <c r="K8" s="5">
        <v>49</v>
      </c>
      <c r="L8" s="5">
        <v>111</v>
      </c>
      <c r="M8" s="3">
        <f>H8-SUM(I8:L8)</f>
        <v>1</v>
      </c>
    </row>
    <row r="9" spans="1:13" s="20" customFormat="1" x14ac:dyDescent="0.15">
      <c r="A9" s="17" t="s">
        <v>4</v>
      </c>
      <c r="B9" s="18"/>
      <c r="C9" s="18">
        <f>C8/B8</f>
        <v>0.63500000000000001</v>
      </c>
      <c r="D9" s="18">
        <f>D8/B8</f>
        <v>0.31</v>
      </c>
      <c r="E9" s="18">
        <f>E8/B8</f>
        <v>0.05</v>
      </c>
      <c r="F9" s="19">
        <f>F8/B8</f>
        <v>5.0000000000000001E-3</v>
      </c>
      <c r="H9" s="21"/>
      <c r="I9" s="47">
        <f>I8/H8</f>
        <v>0.02</v>
      </c>
      <c r="J9" s="47">
        <f>J8/H8</f>
        <v>0.17499999999999999</v>
      </c>
      <c r="K9" s="47">
        <f>K8/H8</f>
        <v>0.245</v>
      </c>
      <c r="L9" s="47">
        <f>L8/H8</f>
        <v>0.55500000000000005</v>
      </c>
      <c r="M9" s="48">
        <f>M8/H8</f>
        <v>5.0000000000000001E-3</v>
      </c>
    </row>
    <row r="10" spans="1:13" x14ac:dyDescent="0.15">
      <c r="A10" s="14" t="s">
        <v>21</v>
      </c>
      <c r="B10" s="5">
        <v>208</v>
      </c>
      <c r="C10" s="5">
        <f>'54'!O10+'54'!P10</f>
        <v>145</v>
      </c>
      <c r="D10" s="5">
        <f>'54'!Q10+'54'!R10</f>
        <v>42</v>
      </c>
      <c r="E10" s="5">
        <f>'54'!S10</f>
        <v>18</v>
      </c>
      <c r="F10" s="3">
        <f>B10-C10-D10-E10</f>
        <v>3</v>
      </c>
      <c r="H10" s="4">
        <v>208</v>
      </c>
      <c r="I10" s="5">
        <v>7</v>
      </c>
      <c r="J10" s="5">
        <v>30</v>
      </c>
      <c r="K10" s="5">
        <v>67</v>
      </c>
      <c r="L10" s="5">
        <v>101</v>
      </c>
      <c r="M10" s="3">
        <f>H10-SUM(I10:L10)</f>
        <v>3</v>
      </c>
    </row>
    <row r="11" spans="1:13" s="20" customFormat="1" x14ac:dyDescent="0.15">
      <c r="A11" s="17" t="s">
        <v>4</v>
      </c>
      <c r="B11" s="18"/>
      <c r="C11" s="18">
        <f>C10/B10</f>
        <v>0.69711538461538458</v>
      </c>
      <c r="D11" s="18">
        <f>D10/B10</f>
        <v>0.20192307692307693</v>
      </c>
      <c r="E11" s="18">
        <f>E10/B10</f>
        <v>8.6538461538461536E-2</v>
      </c>
      <c r="F11" s="19">
        <f>F10/B10</f>
        <v>1.4423076923076924E-2</v>
      </c>
      <c r="H11" s="21"/>
      <c r="I11" s="18">
        <f>I10/H10</f>
        <v>3.3653846153846152E-2</v>
      </c>
      <c r="J11" s="18">
        <f>J10/H10</f>
        <v>0.14423076923076922</v>
      </c>
      <c r="K11" s="18">
        <f>K10/H10</f>
        <v>0.32211538461538464</v>
      </c>
      <c r="L11" s="18">
        <f>L10/H10</f>
        <v>0.48557692307692307</v>
      </c>
      <c r="M11" s="19">
        <f>M10/H10</f>
        <v>1.4423076923076924E-2</v>
      </c>
    </row>
    <row r="12" spans="1:13" x14ac:dyDescent="0.15">
      <c r="A12" s="14" t="s">
        <v>22</v>
      </c>
      <c r="B12" s="5">
        <v>44</v>
      </c>
      <c r="C12" s="5">
        <f>'54'!O12+'54'!P12</f>
        <v>24</v>
      </c>
      <c r="D12" s="5">
        <f>'54'!Q12+'54'!R12</f>
        <v>15</v>
      </c>
      <c r="E12" s="5">
        <f>'54'!S12</f>
        <v>4</v>
      </c>
      <c r="F12" s="3">
        <f>B12-C12-D12-E12</f>
        <v>1</v>
      </c>
      <c r="H12" s="4">
        <v>44</v>
      </c>
      <c r="I12" s="36" t="s">
        <v>369</v>
      </c>
      <c r="J12" s="5">
        <v>7</v>
      </c>
      <c r="K12" s="5">
        <v>11</v>
      </c>
      <c r="L12" s="5">
        <v>25</v>
      </c>
      <c r="M12" s="3">
        <f>H12-SUM(I12:L12)</f>
        <v>1</v>
      </c>
    </row>
    <row r="13" spans="1:13" s="20" customFormat="1" x14ac:dyDescent="0.15">
      <c r="A13" s="17" t="s">
        <v>4</v>
      </c>
      <c r="B13" s="18"/>
      <c r="C13" s="18">
        <f>C12/B12</f>
        <v>0.54545454545454541</v>
      </c>
      <c r="D13" s="18">
        <f>D12/B12</f>
        <v>0.34090909090909088</v>
      </c>
      <c r="E13" s="18">
        <f>E12/B12</f>
        <v>9.0909090909090912E-2</v>
      </c>
      <c r="F13" s="19">
        <f>F12/B12</f>
        <v>2.2727272727272728E-2</v>
      </c>
      <c r="H13" s="21"/>
      <c r="I13" s="37" t="s">
        <v>369</v>
      </c>
      <c r="J13" s="18">
        <f>J12/H12</f>
        <v>0.15909090909090909</v>
      </c>
      <c r="K13" s="18">
        <f>K12/H12</f>
        <v>0.25</v>
      </c>
      <c r="L13" s="18">
        <f>L12/H12</f>
        <v>0.56818181818181823</v>
      </c>
      <c r="M13" s="19">
        <f>M12/H12</f>
        <v>2.2727272727272728E-2</v>
      </c>
    </row>
    <row r="14" spans="1:13" x14ac:dyDescent="0.15">
      <c r="A14" s="14" t="s">
        <v>23</v>
      </c>
      <c r="B14" s="5">
        <v>172</v>
      </c>
      <c r="C14" s="5">
        <f>'54'!O14+'54'!P14</f>
        <v>103</v>
      </c>
      <c r="D14" s="5">
        <f>'54'!Q14+'54'!R14</f>
        <v>53</v>
      </c>
      <c r="E14" s="5">
        <f>'54'!S14</f>
        <v>15</v>
      </c>
      <c r="F14" s="3">
        <f>B14-C14-D14-E14</f>
        <v>1</v>
      </c>
      <c r="H14" s="4">
        <v>172</v>
      </c>
      <c r="I14" s="5">
        <v>7</v>
      </c>
      <c r="J14" s="5">
        <v>22</v>
      </c>
      <c r="K14" s="5">
        <v>46</v>
      </c>
      <c r="L14" s="5">
        <v>94</v>
      </c>
      <c r="M14" s="3">
        <f>H14-SUM(I14:L14)</f>
        <v>3</v>
      </c>
    </row>
    <row r="15" spans="1:13" s="20" customFormat="1" x14ac:dyDescent="0.15">
      <c r="A15" s="17" t="s">
        <v>4</v>
      </c>
      <c r="B15" s="18"/>
      <c r="C15" s="18">
        <f>C14/B14</f>
        <v>0.59883720930232553</v>
      </c>
      <c r="D15" s="18">
        <f>D14/B14</f>
        <v>0.30813953488372092</v>
      </c>
      <c r="E15" s="18">
        <f>E14/B14</f>
        <v>8.7209302325581398E-2</v>
      </c>
      <c r="F15" s="19">
        <f>F14/B14</f>
        <v>5.8139534883720929E-3</v>
      </c>
      <c r="H15" s="21"/>
      <c r="I15" s="18">
        <f>I14/H14</f>
        <v>4.0697674418604654E-2</v>
      </c>
      <c r="J15" s="18">
        <f>J14/H14</f>
        <v>0.12790697674418605</v>
      </c>
      <c r="K15" s="18">
        <f>K14/H14</f>
        <v>0.26744186046511625</v>
      </c>
      <c r="L15" s="18">
        <f>L14/H14</f>
        <v>0.54651162790697672</v>
      </c>
      <c r="M15" s="19">
        <f>M14/H14</f>
        <v>1.7441860465116279E-2</v>
      </c>
    </row>
    <row r="16" spans="1:13" x14ac:dyDescent="0.15">
      <c r="A16" s="14" t="s">
        <v>24</v>
      </c>
      <c r="B16" s="5">
        <v>42</v>
      </c>
      <c r="C16" s="5">
        <f>'54'!O16+'54'!P16</f>
        <v>17</v>
      </c>
      <c r="D16" s="5">
        <f>'54'!Q16+'54'!R16</f>
        <v>19</v>
      </c>
      <c r="E16" s="5">
        <f>'54'!S16</f>
        <v>4</v>
      </c>
      <c r="F16" s="3">
        <f>B16-C16-D16-E16</f>
        <v>2</v>
      </c>
      <c r="H16" s="4">
        <v>42</v>
      </c>
      <c r="I16" s="36" t="s">
        <v>369</v>
      </c>
      <c r="J16" s="5">
        <v>6</v>
      </c>
      <c r="K16" s="5">
        <v>13</v>
      </c>
      <c r="L16" s="5">
        <v>20</v>
      </c>
      <c r="M16" s="3">
        <f>H16-SUM(I16:L16)</f>
        <v>3</v>
      </c>
    </row>
    <row r="17" spans="1:13" s="20" customFormat="1" x14ac:dyDescent="0.15">
      <c r="A17" s="17" t="s">
        <v>4</v>
      </c>
      <c r="B17" s="18"/>
      <c r="C17" s="18">
        <f>C16/B16</f>
        <v>0.40476190476190477</v>
      </c>
      <c r="D17" s="18">
        <f>D16/B16</f>
        <v>0.45238095238095238</v>
      </c>
      <c r="E17" s="18">
        <f>E16/B16</f>
        <v>9.5238095238095233E-2</v>
      </c>
      <c r="F17" s="19">
        <f>F16/B16</f>
        <v>4.7619047619047616E-2</v>
      </c>
      <c r="H17" s="21"/>
      <c r="I17" s="37" t="s">
        <v>369</v>
      </c>
      <c r="J17" s="18">
        <f>J16/H16</f>
        <v>0.14285714285714285</v>
      </c>
      <c r="K17" s="18">
        <f>K16/H16</f>
        <v>0.30952380952380953</v>
      </c>
      <c r="L17" s="18">
        <f>L16/H16</f>
        <v>0.47619047619047616</v>
      </c>
      <c r="M17" s="19">
        <f>M16/H16</f>
        <v>7.1428571428571425E-2</v>
      </c>
    </row>
    <row r="18" spans="1:13" x14ac:dyDescent="0.15">
      <c r="A18" s="14" t="s">
        <v>25</v>
      </c>
      <c r="B18" s="5">
        <v>147</v>
      </c>
      <c r="C18" s="5">
        <f>'54'!O18+'54'!P18</f>
        <v>86</v>
      </c>
      <c r="D18" s="5">
        <f>'54'!Q18+'54'!R18</f>
        <v>44</v>
      </c>
      <c r="E18" s="5">
        <f>'54'!S18</f>
        <v>15</v>
      </c>
      <c r="F18" s="3">
        <f>B18-C18-D18-E18</f>
        <v>2</v>
      </c>
      <c r="H18" s="4">
        <v>147</v>
      </c>
      <c r="I18" s="5">
        <v>4</v>
      </c>
      <c r="J18" s="5">
        <v>20</v>
      </c>
      <c r="K18" s="5">
        <v>41</v>
      </c>
      <c r="L18" s="5">
        <v>79</v>
      </c>
      <c r="M18" s="3">
        <f>H18-SUM(I18:L18)</f>
        <v>3</v>
      </c>
    </row>
    <row r="19" spans="1:13" s="20" customFormat="1" x14ac:dyDescent="0.15">
      <c r="A19" s="17" t="s">
        <v>4</v>
      </c>
      <c r="B19" s="18"/>
      <c r="C19" s="18">
        <f>C18/B18</f>
        <v>0.58503401360544216</v>
      </c>
      <c r="D19" s="18">
        <f>D18/B18</f>
        <v>0.29931972789115646</v>
      </c>
      <c r="E19" s="18">
        <f>E18/B18</f>
        <v>0.10204081632653061</v>
      </c>
      <c r="F19" s="19">
        <f>F18/B18</f>
        <v>1.3605442176870748E-2</v>
      </c>
      <c r="H19" s="21"/>
      <c r="I19" s="18">
        <f>I18/H18</f>
        <v>2.7210884353741496E-2</v>
      </c>
      <c r="J19" s="18">
        <f>J18/H18</f>
        <v>0.1360544217687075</v>
      </c>
      <c r="K19" s="18">
        <f>K18/H18</f>
        <v>0.27891156462585032</v>
      </c>
      <c r="L19" s="18">
        <f>L18/H18</f>
        <v>0.5374149659863946</v>
      </c>
      <c r="M19" s="19">
        <f>M18/H18</f>
        <v>2.0408163265306121E-2</v>
      </c>
    </row>
    <row r="20" spans="1:13" x14ac:dyDescent="0.15">
      <c r="A20" s="14" t="s">
        <v>26</v>
      </c>
      <c r="B20" s="5">
        <v>103</v>
      </c>
      <c r="C20" s="5">
        <f>'54'!O20+'54'!P20</f>
        <v>50</v>
      </c>
      <c r="D20" s="5">
        <f>'54'!Q20+'54'!R20</f>
        <v>44</v>
      </c>
      <c r="E20" s="5">
        <f>'54'!S20</f>
        <v>9</v>
      </c>
      <c r="F20" s="41" t="s">
        <v>369</v>
      </c>
      <c r="H20" s="4">
        <v>103</v>
      </c>
      <c r="I20" s="36" t="s">
        <v>369</v>
      </c>
      <c r="J20" s="5">
        <v>13</v>
      </c>
      <c r="K20" s="5">
        <v>25</v>
      </c>
      <c r="L20" s="5">
        <v>64</v>
      </c>
      <c r="M20" s="3">
        <f>H20-SUM(I20:L20)</f>
        <v>1</v>
      </c>
    </row>
    <row r="21" spans="1:13" s="20" customFormat="1" x14ac:dyDescent="0.15">
      <c r="A21" s="17" t="s">
        <v>4</v>
      </c>
      <c r="B21" s="18"/>
      <c r="C21" s="18">
        <f>C20/B20</f>
        <v>0.4854368932038835</v>
      </c>
      <c r="D21" s="18">
        <f>D20/B20</f>
        <v>0.42718446601941745</v>
      </c>
      <c r="E21" s="18">
        <f>E20/B20</f>
        <v>8.7378640776699032E-2</v>
      </c>
      <c r="F21" s="45" t="s">
        <v>369</v>
      </c>
      <c r="H21" s="21"/>
      <c r="I21" s="37" t="s">
        <v>369</v>
      </c>
      <c r="J21" s="18">
        <f>J20/H20</f>
        <v>0.12621359223300971</v>
      </c>
      <c r="K21" s="18">
        <f>K20/H20</f>
        <v>0.24271844660194175</v>
      </c>
      <c r="L21" s="18">
        <f>L20/H20</f>
        <v>0.62135922330097082</v>
      </c>
      <c r="M21" s="19">
        <f>M20/H20</f>
        <v>9.7087378640776691E-3</v>
      </c>
    </row>
    <row r="22" spans="1:13" x14ac:dyDescent="0.15">
      <c r="A22" s="14" t="s">
        <v>27</v>
      </c>
      <c r="B22" s="5">
        <v>74</v>
      </c>
      <c r="C22" s="5">
        <f>'54'!O22+'54'!P22</f>
        <v>31</v>
      </c>
      <c r="D22" s="5">
        <f>'54'!Q22+'54'!R22</f>
        <v>37</v>
      </c>
      <c r="E22" s="5">
        <f>'54'!S22</f>
        <v>6</v>
      </c>
      <c r="F22" s="41" t="s">
        <v>369</v>
      </c>
      <c r="H22" s="4">
        <v>74</v>
      </c>
      <c r="I22" s="5">
        <v>2</v>
      </c>
      <c r="J22" s="5">
        <v>8</v>
      </c>
      <c r="K22" s="5">
        <v>15</v>
      </c>
      <c r="L22" s="5">
        <v>49</v>
      </c>
      <c r="M22" s="41" t="s">
        <v>369</v>
      </c>
    </row>
    <row r="23" spans="1:13" s="20" customFormat="1" x14ac:dyDescent="0.15">
      <c r="A23" s="17" t="s">
        <v>4</v>
      </c>
      <c r="B23" s="18"/>
      <c r="C23" s="18">
        <f>C22/B22</f>
        <v>0.41891891891891891</v>
      </c>
      <c r="D23" s="18">
        <f>D22/B22</f>
        <v>0.5</v>
      </c>
      <c r="E23" s="18">
        <f>E22/B22</f>
        <v>8.1081081081081086E-2</v>
      </c>
      <c r="F23" s="45" t="s">
        <v>369</v>
      </c>
      <c r="H23" s="21"/>
      <c r="I23" s="18">
        <f>I22/H22</f>
        <v>2.7027027027027029E-2</v>
      </c>
      <c r="J23" s="18">
        <f>J22/H22</f>
        <v>0.10810810810810811</v>
      </c>
      <c r="K23" s="18">
        <f>K22/H22</f>
        <v>0.20270270270270271</v>
      </c>
      <c r="L23" s="18">
        <f>L22/H22</f>
        <v>0.66216216216216217</v>
      </c>
      <c r="M23" s="45" t="s">
        <v>369</v>
      </c>
    </row>
    <row r="24" spans="1:13" x14ac:dyDescent="0.15">
      <c r="A24" s="14" t="s">
        <v>28</v>
      </c>
      <c r="B24" s="5">
        <v>111</v>
      </c>
      <c r="C24" s="5">
        <f>'54'!O24+'54'!P24</f>
        <v>43</v>
      </c>
      <c r="D24" s="5">
        <f>'54'!Q24+'54'!R24</f>
        <v>51</v>
      </c>
      <c r="E24" s="5">
        <f>'54'!S24</f>
        <v>13</v>
      </c>
      <c r="F24" s="3">
        <f>B24-C24-D24-E24</f>
        <v>4</v>
      </c>
      <c r="H24" s="4">
        <v>111</v>
      </c>
      <c r="I24" s="36" t="s">
        <v>369</v>
      </c>
      <c r="J24" s="5">
        <v>15</v>
      </c>
      <c r="K24" s="5">
        <v>20</v>
      </c>
      <c r="L24" s="5">
        <v>72</v>
      </c>
      <c r="M24" s="3">
        <f>H24-SUM(I24:L24)</f>
        <v>4</v>
      </c>
    </row>
    <row r="25" spans="1:13" s="20" customFormat="1" x14ac:dyDescent="0.15">
      <c r="A25" s="17" t="s">
        <v>4</v>
      </c>
      <c r="B25" s="18"/>
      <c r="C25" s="18">
        <f>C24/B24</f>
        <v>0.38738738738738737</v>
      </c>
      <c r="D25" s="18">
        <f>D24/B24</f>
        <v>0.45945945945945948</v>
      </c>
      <c r="E25" s="18">
        <f>E24/B24</f>
        <v>0.11711711711711711</v>
      </c>
      <c r="F25" s="19">
        <f>F24/B24</f>
        <v>3.6036036036036036E-2</v>
      </c>
      <c r="H25" s="21"/>
      <c r="I25" s="37" t="s">
        <v>369</v>
      </c>
      <c r="J25" s="18">
        <f>J24/H24</f>
        <v>0.13513513513513514</v>
      </c>
      <c r="K25" s="18">
        <f>K24/H24</f>
        <v>0.18018018018018017</v>
      </c>
      <c r="L25" s="18">
        <f>L24/H24</f>
        <v>0.64864864864864868</v>
      </c>
      <c r="M25" s="19">
        <f>M24/H24</f>
        <v>3.6036036036036036E-2</v>
      </c>
    </row>
    <row r="26" spans="1:13" x14ac:dyDescent="0.15">
      <c r="A26" s="14" t="s">
        <v>29</v>
      </c>
      <c r="B26" s="5">
        <v>55</v>
      </c>
      <c r="C26" s="5">
        <f>'54'!O26+'54'!P26</f>
        <v>33</v>
      </c>
      <c r="D26" s="5">
        <f>'54'!Q26+'54'!R26</f>
        <v>16</v>
      </c>
      <c r="E26" s="5">
        <f>'54'!S26</f>
        <v>6</v>
      </c>
      <c r="F26" s="41" t="s">
        <v>369</v>
      </c>
      <c r="H26" s="4">
        <v>55</v>
      </c>
      <c r="I26" s="5">
        <v>1</v>
      </c>
      <c r="J26" s="5">
        <v>4</v>
      </c>
      <c r="K26" s="5">
        <v>10</v>
      </c>
      <c r="L26" s="5">
        <v>39</v>
      </c>
      <c r="M26" s="3">
        <f>H26-SUM(I26:L26)</f>
        <v>1</v>
      </c>
    </row>
    <row r="27" spans="1:13" s="20" customFormat="1" x14ac:dyDescent="0.15">
      <c r="A27" s="26" t="s">
        <v>4</v>
      </c>
      <c r="B27" s="24"/>
      <c r="C27" s="24">
        <f>C26/B26</f>
        <v>0.6</v>
      </c>
      <c r="D27" s="24">
        <f>D26/B26</f>
        <v>0.29090909090909089</v>
      </c>
      <c r="E27" s="24">
        <f>E26/B26</f>
        <v>0.10909090909090909</v>
      </c>
      <c r="F27" s="42" t="s">
        <v>369</v>
      </c>
      <c r="H27" s="23"/>
      <c r="I27" s="24">
        <f>I26/H26</f>
        <v>1.8181818181818181E-2</v>
      </c>
      <c r="J27" s="24">
        <f>J26/H26</f>
        <v>7.2727272727272724E-2</v>
      </c>
      <c r="K27" s="24">
        <f>K26/H26</f>
        <v>0.18181818181818182</v>
      </c>
      <c r="L27" s="24">
        <f>L26/H26</f>
        <v>0.70909090909090911</v>
      </c>
      <c r="M27" s="25">
        <f>M26/H26</f>
        <v>1.8181818181818181E-2</v>
      </c>
    </row>
    <row r="28" spans="1:13" x14ac:dyDescent="0.15">
      <c r="A28" s="1" t="s">
        <v>237</v>
      </c>
    </row>
    <row r="29" spans="1:13" x14ac:dyDescent="0.15">
      <c r="A29" s="15" t="s">
        <v>30</v>
      </c>
      <c r="B29" s="10">
        <v>411</v>
      </c>
      <c r="C29" s="10">
        <f>'54'!O29+'54'!P29</f>
        <v>235</v>
      </c>
      <c r="D29" s="10">
        <f>'54'!Q29+'54'!R29</f>
        <v>125</v>
      </c>
      <c r="E29" s="10">
        <f>'54'!S29</f>
        <v>44</v>
      </c>
      <c r="F29" s="11">
        <f>B29-C29-D29-E29</f>
        <v>7</v>
      </c>
      <c r="H29" s="9">
        <v>411</v>
      </c>
      <c r="I29" s="10">
        <v>8</v>
      </c>
      <c r="J29" s="10">
        <v>54</v>
      </c>
      <c r="K29" s="10">
        <v>104</v>
      </c>
      <c r="L29" s="10">
        <v>234</v>
      </c>
      <c r="M29" s="11">
        <f>H29-SUM(I29:L29)</f>
        <v>11</v>
      </c>
    </row>
    <row r="30" spans="1:13" s="20" customFormat="1" x14ac:dyDescent="0.15">
      <c r="A30" s="17" t="s">
        <v>31</v>
      </c>
      <c r="B30" s="18"/>
      <c r="C30" s="18">
        <f>C29/B29</f>
        <v>0.57177615571776153</v>
      </c>
      <c r="D30" s="18">
        <f>D29/B29</f>
        <v>0.30413625304136255</v>
      </c>
      <c r="E30" s="18">
        <f>E29/B29</f>
        <v>0.1070559610705596</v>
      </c>
      <c r="F30" s="19">
        <f>F29/B29</f>
        <v>1.7031630170316302E-2</v>
      </c>
      <c r="H30" s="21"/>
      <c r="I30" s="18">
        <f>I29/H29</f>
        <v>1.9464720194647202E-2</v>
      </c>
      <c r="J30" s="18">
        <f>J29/H29</f>
        <v>0.13138686131386862</v>
      </c>
      <c r="K30" s="18">
        <f>K29/H29</f>
        <v>0.25304136253041365</v>
      </c>
      <c r="L30" s="18">
        <f>L29/H29</f>
        <v>0.56934306569343063</v>
      </c>
      <c r="M30" s="19">
        <f>M29/H29</f>
        <v>2.6763990267639901E-2</v>
      </c>
    </row>
    <row r="31" spans="1:13" x14ac:dyDescent="0.15">
      <c r="A31" s="14" t="s">
        <v>32</v>
      </c>
      <c r="B31" s="5">
        <v>196</v>
      </c>
      <c r="C31" s="5">
        <f>'54'!O31+'54'!P31</f>
        <v>123</v>
      </c>
      <c r="D31" s="5">
        <f>'54'!Q31+'54'!R31</f>
        <v>55</v>
      </c>
      <c r="E31" s="5">
        <f>'54'!S31</f>
        <v>18</v>
      </c>
      <c r="F31" s="41" t="s">
        <v>369</v>
      </c>
      <c r="H31" s="4">
        <v>196</v>
      </c>
      <c r="I31" s="5">
        <v>8</v>
      </c>
      <c r="J31" s="5">
        <v>31</v>
      </c>
      <c r="K31" s="5">
        <v>54</v>
      </c>
      <c r="L31" s="5">
        <v>102</v>
      </c>
      <c r="M31" s="3">
        <f>H31-SUM(I31:L31)</f>
        <v>1</v>
      </c>
    </row>
    <row r="32" spans="1:13" s="20" customFormat="1" x14ac:dyDescent="0.15">
      <c r="A32" s="17" t="s">
        <v>33</v>
      </c>
      <c r="B32" s="18"/>
      <c r="C32" s="18">
        <f>C31/B31</f>
        <v>0.62755102040816324</v>
      </c>
      <c r="D32" s="18">
        <f>D31/B31</f>
        <v>0.28061224489795916</v>
      </c>
      <c r="E32" s="18">
        <f>E31/B31</f>
        <v>9.1836734693877556E-2</v>
      </c>
      <c r="F32" s="45" t="s">
        <v>369</v>
      </c>
      <c r="H32" s="21"/>
      <c r="I32" s="18">
        <f>I31/H31</f>
        <v>4.0816326530612242E-2</v>
      </c>
      <c r="J32" s="18">
        <f>J31/H31</f>
        <v>0.15816326530612246</v>
      </c>
      <c r="K32" s="18">
        <f>K31/H31</f>
        <v>0.27551020408163263</v>
      </c>
      <c r="L32" s="18">
        <f>L31/H31</f>
        <v>0.52040816326530615</v>
      </c>
      <c r="M32" s="19">
        <f>M31/H31</f>
        <v>5.1020408163265302E-3</v>
      </c>
    </row>
    <row r="33" spans="1:13" x14ac:dyDescent="0.15">
      <c r="A33" s="14" t="s">
        <v>34</v>
      </c>
      <c r="B33" s="5">
        <v>556</v>
      </c>
      <c r="C33" s="5">
        <f>'54'!O33+'54'!P33</f>
        <v>305</v>
      </c>
      <c r="D33" s="5">
        <f>'54'!Q33+'54'!R33</f>
        <v>204</v>
      </c>
      <c r="E33" s="5">
        <f>'54'!S33</f>
        <v>40</v>
      </c>
      <c r="F33" s="3">
        <f>B33-C33-D33-E33</f>
        <v>7</v>
      </c>
      <c r="H33" s="4">
        <v>556</v>
      </c>
      <c r="I33" s="5">
        <v>10</v>
      </c>
      <c r="J33" s="5">
        <v>76</v>
      </c>
      <c r="K33" s="5">
        <v>139</v>
      </c>
      <c r="L33" s="5">
        <v>323</v>
      </c>
      <c r="M33" s="3">
        <f>H33-SUM(I33:L33)</f>
        <v>8</v>
      </c>
    </row>
    <row r="34" spans="1:13" s="20" customFormat="1" x14ac:dyDescent="0.15">
      <c r="A34" s="26" t="s">
        <v>35</v>
      </c>
      <c r="B34" s="24"/>
      <c r="C34" s="24">
        <f>C33/B33</f>
        <v>0.54856115107913672</v>
      </c>
      <c r="D34" s="24">
        <f>D33/B33</f>
        <v>0.36690647482014388</v>
      </c>
      <c r="E34" s="24">
        <f>E33/B33</f>
        <v>7.1942446043165464E-2</v>
      </c>
      <c r="F34" s="25">
        <f>F33/B33</f>
        <v>1.2589928057553957E-2</v>
      </c>
      <c r="H34" s="23"/>
      <c r="I34" s="24">
        <f>I33/H33</f>
        <v>1.7985611510791366E-2</v>
      </c>
      <c r="J34" s="24">
        <f>J33/H33</f>
        <v>0.1366906474820144</v>
      </c>
      <c r="K34" s="24">
        <f>K33/H33</f>
        <v>0.25</v>
      </c>
      <c r="L34" s="24">
        <f>L33/H33</f>
        <v>0.5809352517985612</v>
      </c>
      <c r="M34" s="25">
        <f>M33/H33</f>
        <v>1.4388489208633094E-2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Q34"/>
  <sheetViews>
    <sheetView view="pageBreakPreview" topLeftCell="A21"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7" x14ac:dyDescent="0.15">
      <c r="A1" s="1" t="s">
        <v>236</v>
      </c>
    </row>
    <row r="2" spans="1:17" x14ac:dyDescent="0.15">
      <c r="A2" s="1" t="s">
        <v>194</v>
      </c>
      <c r="G2" s="1" t="s">
        <v>195</v>
      </c>
      <c r="N2" s="1" t="s">
        <v>195</v>
      </c>
    </row>
    <row r="4" spans="1:17" x14ac:dyDescent="0.15">
      <c r="A4" s="1" t="s">
        <v>3</v>
      </c>
    </row>
    <row r="5" spans="1:17" s="2" customFormat="1" ht="127.5" customHeight="1" x14ac:dyDescent="0.15">
      <c r="A5" s="13" t="s">
        <v>4</v>
      </c>
      <c r="B5" s="7" t="s">
        <v>5</v>
      </c>
      <c r="C5" s="7" t="s">
        <v>191</v>
      </c>
      <c r="D5" s="7" t="s">
        <v>192</v>
      </c>
      <c r="E5" s="8" t="s">
        <v>9</v>
      </c>
      <c r="G5" s="6" t="s">
        <v>5</v>
      </c>
      <c r="H5" s="7" t="s">
        <v>198</v>
      </c>
      <c r="I5" s="7" t="s">
        <v>199</v>
      </c>
      <c r="J5" s="7" t="s">
        <v>200</v>
      </c>
      <c r="K5" s="7" t="s">
        <v>201</v>
      </c>
      <c r="L5" s="8" t="s">
        <v>9</v>
      </c>
      <c r="N5" s="6" t="s">
        <v>5</v>
      </c>
      <c r="O5" s="7" t="s">
        <v>202</v>
      </c>
      <c r="P5" s="7" t="s">
        <v>203</v>
      </c>
      <c r="Q5" s="8" t="s">
        <v>9</v>
      </c>
    </row>
    <row r="6" spans="1:17" x14ac:dyDescent="0.15">
      <c r="A6" s="14" t="s">
        <v>19</v>
      </c>
      <c r="B6" s="5">
        <v>1170</v>
      </c>
      <c r="C6" s="5">
        <f>'55'!I6+'55'!J6</f>
        <v>187</v>
      </c>
      <c r="D6" s="5">
        <f>'55'!K6+'55'!L6</f>
        <v>962</v>
      </c>
      <c r="E6" s="3">
        <f>B6-C6-D6</f>
        <v>21</v>
      </c>
      <c r="G6" s="4">
        <v>1170</v>
      </c>
      <c r="H6" s="5">
        <v>49</v>
      </c>
      <c r="I6" s="5">
        <v>120</v>
      </c>
      <c r="J6" s="5">
        <v>271</v>
      </c>
      <c r="K6" s="5">
        <v>712</v>
      </c>
      <c r="L6" s="3">
        <f>G6-SUM(H6:K6)</f>
        <v>18</v>
      </c>
      <c r="M6" s="2"/>
      <c r="N6" s="4">
        <v>1170</v>
      </c>
      <c r="O6" s="5">
        <f>H6+I6</f>
        <v>169</v>
      </c>
      <c r="P6" s="5">
        <f>J6+K6</f>
        <v>983</v>
      </c>
      <c r="Q6" s="3">
        <f>N6-O6-P6</f>
        <v>18</v>
      </c>
    </row>
    <row r="7" spans="1:17" s="20" customFormat="1" x14ac:dyDescent="0.15">
      <c r="A7" s="17" t="s">
        <v>4</v>
      </c>
      <c r="B7" s="18"/>
      <c r="C7" s="18">
        <f>C6/B6</f>
        <v>0.15982905982905982</v>
      </c>
      <c r="D7" s="18">
        <f>D6/B6</f>
        <v>0.82222222222222219</v>
      </c>
      <c r="E7" s="19">
        <f>E6/B6</f>
        <v>1.7948717948717947E-2</v>
      </c>
      <c r="G7" s="21"/>
      <c r="H7" s="18">
        <f>H6/G6</f>
        <v>4.1880341880341877E-2</v>
      </c>
      <c r="I7" s="18">
        <f>I6/G6</f>
        <v>0.10256410256410256</v>
      </c>
      <c r="J7" s="18">
        <f>J6/G6</f>
        <v>0.23162393162393163</v>
      </c>
      <c r="K7" s="18">
        <f>K6/G6</f>
        <v>0.60854700854700849</v>
      </c>
      <c r="L7" s="19">
        <f>L6/G6</f>
        <v>1.5384615384615385E-2</v>
      </c>
      <c r="M7" s="22"/>
      <c r="N7" s="21"/>
      <c r="O7" s="18">
        <f>O6/N6</f>
        <v>0.14444444444444443</v>
      </c>
      <c r="P7" s="18">
        <f>P6/N6</f>
        <v>0.84017094017094018</v>
      </c>
      <c r="Q7" s="19">
        <f>Q6/N6</f>
        <v>1.5384615384615385E-2</v>
      </c>
    </row>
    <row r="8" spans="1:17" x14ac:dyDescent="0.15">
      <c r="A8" s="14" t="s">
        <v>20</v>
      </c>
      <c r="B8" s="5">
        <v>200</v>
      </c>
      <c r="C8" s="5">
        <f>'55'!I8+'55'!J8</f>
        <v>39</v>
      </c>
      <c r="D8" s="5">
        <f>'55'!K8+'55'!L8</f>
        <v>160</v>
      </c>
      <c r="E8" s="3">
        <f>B8-C8-D8</f>
        <v>1</v>
      </c>
      <c r="G8" s="4">
        <v>200</v>
      </c>
      <c r="H8" s="5">
        <v>13</v>
      </c>
      <c r="I8" s="5">
        <v>20</v>
      </c>
      <c r="J8" s="5">
        <v>61</v>
      </c>
      <c r="K8" s="5">
        <v>105</v>
      </c>
      <c r="L8" s="3">
        <f>G8-SUM(H8:K8)</f>
        <v>1</v>
      </c>
      <c r="M8" s="2"/>
      <c r="N8" s="4">
        <v>200</v>
      </c>
      <c r="O8" s="5">
        <f>H8+I8</f>
        <v>33</v>
      </c>
      <c r="P8" s="5">
        <f>J8+K8</f>
        <v>166</v>
      </c>
      <c r="Q8" s="3">
        <f>N8-O8-P8</f>
        <v>1</v>
      </c>
    </row>
    <row r="9" spans="1:17" s="20" customFormat="1" x14ac:dyDescent="0.15">
      <c r="A9" s="17" t="s">
        <v>4</v>
      </c>
      <c r="B9" s="18"/>
      <c r="C9" s="18">
        <f>C8/B8</f>
        <v>0.19500000000000001</v>
      </c>
      <c r="D9" s="18">
        <f>D8/B8</f>
        <v>0.8</v>
      </c>
      <c r="E9" s="19">
        <f>E8/B8</f>
        <v>5.0000000000000001E-3</v>
      </c>
      <c r="G9" s="21"/>
      <c r="H9" s="47">
        <f>H8/G8</f>
        <v>6.5000000000000002E-2</v>
      </c>
      <c r="I9" s="47">
        <f>I8/G8</f>
        <v>0.1</v>
      </c>
      <c r="J9" s="47">
        <f>J8/G8</f>
        <v>0.30499999999999999</v>
      </c>
      <c r="K9" s="47">
        <f>K8/G8</f>
        <v>0.52500000000000002</v>
      </c>
      <c r="L9" s="48">
        <f>L8/G8</f>
        <v>5.0000000000000001E-3</v>
      </c>
      <c r="M9" s="22"/>
      <c r="N9" s="21"/>
      <c r="O9" s="18">
        <f>O8/N8</f>
        <v>0.16500000000000001</v>
      </c>
      <c r="P9" s="18">
        <f>P8/N8</f>
        <v>0.83</v>
      </c>
      <c r="Q9" s="19">
        <f>Q8/N8</f>
        <v>5.0000000000000001E-3</v>
      </c>
    </row>
    <row r="10" spans="1:17" x14ac:dyDescent="0.15">
      <c r="A10" s="14" t="s">
        <v>21</v>
      </c>
      <c r="B10" s="5">
        <v>208</v>
      </c>
      <c r="C10" s="5">
        <f>'55'!I10+'55'!J10</f>
        <v>37</v>
      </c>
      <c r="D10" s="5">
        <f>'55'!K10+'55'!L10</f>
        <v>168</v>
      </c>
      <c r="E10" s="3">
        <f>B10-C10-D10</f>
        <v>3</v>
      </c>
      <c r="G10" s="4">
        <v>208</v>
      </c>
      <c r="H10" s="5">
        <v>10</v>
      </c>
      <c r="I10" s="5">
        <v>25</v>
      </c>
      <c r="J10" s="5">
        <v>59</v>
      </c>
      <c r="K10" s="5">
        <v>111</v>
      </c>
      <c r="L10" s="3">
        <f>G10-SUM(H10:K10)</f>
        <v>3</v>
      </c>
      <c r="M10" s="2"/>
      <c r="N10" s="4">
        <v>208</v>
      </c>
      <c r="O10" s="5">
        <f>H10+I10</f>
        <v>35</v>
      </c>
      <c r="P10" s="5">
        <f>J10+K10</f>
        <v>170</v>
      </c>
      <c r="Q10" s="3">
        <f>N10-O10-P10</f>
        <v>3</v>
      </c>
    </row>
    <row r="11" spans="1:17" s="20" customFormat="1" x14ac:dyDescent="0.15">
      <c r="A11" s="17" t="s">
        <v>4</v>
      </c>
      <c r="B11" s="18"/>
      <c r="C11" s="18">
        <f>C10/B10</f>
        <v>0.17788461538461539</v>
      </c>
      <c r="D11" s="18">
        <f>D10/B10</f>
        <v>0.80769230769230771</v>
      </c>
      <c r="E11" s="19">
        <f>E10/B10</f>
        <v>1.4423076923076924E-2</v>
      </c>
      <c r="G11" s="21"/>
      <c r="H11" s="18">
        <f>H10/G10</f>
        <v>4.807692307692308E-2</v>
      </c>
      <c r="I11" s="18">
        <f>I10/G10</f>
        <v>0.1201923076923077</v>
      </c>
      <c r="J11" s="18">
        <f>J10/G10</f>
        <v>0.28365384615384615</v>
      </c>
      <c r="K11" s="18">
        <f>K10/G10</f>
        <v>0.53365384615384615</v>
      </c>
      <c r="L11" s="19">
        <f>L10/G10</f>
        <v>1.4423076923076924E-2</v>
      </c>
      <c r="M11" s="22"/>
      <c r="N11" s="21"/>
      <c r="O11" s="18">
        <f>O10/N10</f>
        <v>0.16826923076923078</v>
      </c>
      <c r="P11" s="18">
        <f>P10/N10</f>
        <v>0.81730769230769229</v>
      </c>
      <c r="Q11" s="19">
        <f>Q10/N10</f>
        <v>1.4423076923076924E-2</v>
      </c>
    </row>
    <row r="12" spans="1:17" x14ac:dyDescent="0.15">
      <c r="A12" s="14" t="s">
        <v>22</v>
      </c>
      <c r="B12" s="5">
        <v>44</v>
      </c>
      <c r="C12" s="5">
        <f>'55'!J12</f>
        <v>7</v>
      </c>
      <c r="D12" s="5">
        <f>'55'!K12+'55'!L12</f>
        <v>36</v>
      </c>
      <c r="E12" s="3">
        <f>B12-C12-D12</f>
        <v>1</v>
      </c>
      <c r="G12" s="4">
        <v>44</v>
      </c>
      <c r="H12" s="5">
        <v>2</v>
      </c>
      <c r="I12" s="5">
        <v>4</v>
      </c>
      <c r="J12" s="5">
        <v>5</v>
      </c>
      <c r="K12" s="5">
        <v>33</v>
      </c>
      <c r="L12" s="41" t="s">
        <v>369</v>
      </c>
      <c r="M12" s="2"/>
      <c r="N12" s="4">
        <v>44</v>
      </c>
      <c r="O12" s="5">
        <f>H12+I12</f>
        <v>6</v>
      </c>
      <c r="P12" s="5">
        <f>J12+K12</f>
        <v>38</v>
      </c>
      <c r="Q12" s="41" t="s">
        <v>369</v>
      </c>
    </row>
    <row r="13" spans="1:17" s="20" customFormat="1" x14ac:dyDescent="0.15">
      <c r="A13" s="17" t="s">
        <v>4</v>
      </c>
      <c r="B13" s="18"/>
      <c r="C13" s="18">
        <f>C12/B12</f>
        <v>0.15909090909090909</v>
      </c>
      <c r="D13" s="18">
        <f>D12/B12</f>
        <v>0.81818181818181823</v>
      </c>
      <c r="E13" s="19">
        <f>E12/B12</f>
        <v>2.2727272727272728E-2</v>
      </c>
      <c r="G13" s="21"/>
      <c r="H13" s="18">
        <f>H12/G12</f>
        <v>4.5454545454545456E-2</v>
      </c>
      <c r="I13" s="18">
        <f>I12/G12</f>
        <v>9.0909090909090912E-2</v>
      </c>
      <c r="J13" s="18">
        <f>J12/G12</f>
        <v>0.11363636363636363</v>
      </c>
      <c r="K13" s="18">
        <f>K12/G12</f>
        <v>0.75</v>
      </c>
      <c r="L13" s="45" t="s">
        <v>369</v>
      </c>
      <c r="M13" s="22"/>
      <c r="N13" s="21"/>
      <c r="O13" s="18">
        <f>O12/N12</f>
        <v>0.13636363636363635</v>
      </c>
      <c r="P13" s="18">
        <f>P12/N12</f>
        <v>0.86363636363636365</v>
      </c>
      <c r="Q13" s="45" t="s">
        <v>369</v>
      </c>
    </row>
    <row r="14" spans="1:17" x14ac:dyDescent="0.15">
      <c r="A14" s="14" t="s">
        <v>23</v>
      </c>
      <c r="B14" s="5">
        <v>172</v>
      </c>
      <c r="C14" s="5">
        <f>'55'!I14+'55'!J14</f>
        <v>29</v>
      </c>
      <c r="D14" s="5">
        <f>'55'!K14+'55'!L14</f>
        <v>140</v>
      </c>
      <c r="E14" s="3">
        <f>B14-C14-D14</f>
        <v>3</v>
      </c>
      <c r="G14" s="4">
        <v>172</v>
      </c>
      <c r="H14" s="5">
        <v>4</v>
      </c>
      <c r="I14" s="5">
        <v>22</v>
      </c>
      <c r="J14" s="5">
        <v>41</v>
      </c>
      <c r="K14" s="5">
        <v>102</v>
      </c>
      <c r="L14" s="3">
        <f>G14-SUM(H14:K14)</f>
        <v>3</v>
      </c>
      <c r="M14" s="2"/>
      <c r="N14" s="4">
        <v>172</v>
      </c>
      <c r="O14" s="5">
        <f>H14+I14</f>
        <v>26</v>
      </c>
      <c r="P14" s="5">
        <f>J14+K14</f>
        <v>143</v>
      </c>
      <c r="Q14" s="3">
        <f>N14-O14-P14</f>
        <v>3</v>
      </c>
    </row>
    <row r="15" spans="1:17" s="20" customFormat="1" x14ac:dyDescent="0.15">
      <c r="A15" s="17" t="s">
        <v>4</v>
      </c>
      <c r="B15" s="18"/>
      <c r="C15" s="18">
        <f>C14/B14</f>
        <v>0.16860465116279069</v>
      </c>
      <c r="D15" s="18">
        <f>D14/B14</f>
        <v>0.81395348837209303</v>
      </c>
      <c r="E15" s="19">
        <f>E14/B14</f>
        <v>1.7441860465116279E-2</v>
      </c>
      <c r="G15" s="21"/>
      <c r="H15" s="18">
        <f>H14/G14</f>
        <v>2.3255813953488372E-2</v>
      </c>
      <c r="I15" s="18">
        <f>I14/G14</f>
        <v>0.12790697674418605</v>
      </c>
      <c r="J15" s="18">
        <f>J14/G14</f>
        <v>0.23837209302325582</v>
      </c>
      <c r="K15" s="18">
        <f>K14/G14</f>
        <v>0.59302325581395354</v>
      </c>
      <c r="L15" s="19">
        <f>L14/G14</f>
        <v>1.7441860465116279E-2</v>
      </c>
      <c r="M15" s="22"/>
      <c r="N15" s="21"/>
      <c r="O15" s="18">
        <f>O14/N14</f>
        <v>0.15116279069767441</v>
      </c>
      <c r="P15" s="18">
        <f>P14/N14</f>
        <v>0.83139534883720934</v>
      </c>
      <c r="Q15" s="19">
        <f>Q14/N14</f>
        <v>1.7441860465116279E-2</v>
      </c>
    </row>
    <row r="16" spans="1:17" x14ac:dyDescent="0.15">
      <c r="A16" s="14" t="s">
        <v>24</v>
      </c>
      <c r="B16" s="5">
        <v>42</v>
      </c>
      <c r="C16" s="5">
        <f>'55'!J16</f>
        <v>6</v>
      </c>
      <c r="D16" s="5">
        <f>'55'!K16+'55'!L16</f>
        <v>33</v>
      </c>
      <c r="E16" s="3">
        <f>B16-C16-D16</f>
        <v>3</v>
      </c>
      <c r="G16" s="4">
        <v>42</v>
      </c>
      <c r="H16" s="36" t="s">
        <v>369</v>
      </c>
      <c r="I16" s="5">
        <v>4</v>
      </c>
      <c r="J16" s="5">
        <v>8</v>
      </c>
      <c r="K16" s="5">
        <v>27</v>
      </c>
      <c r="L16" s="3">
        <f>G16-SUM(H16:K16)</f>
        <v>3</v>
      </c>
      <c r="M16" s="2"/>
      <c r="N16" s="4">
        <v>42</v>
      </c>
      <c r="O16" s="5">
        <f>I16</f>
        <v>4</v>
      </c>
      <c r="P16" s="5">
        <f>J16+K16</f>
        <v>35</v>
      </c>
      <c r="Q16" s="3">
        <f>N16-O16-P16</f>
        <v>3</v>
      </c>
    </row>
    <row r="17" spans="1:17" s="20" customFormat="1" x14ac:dyDescent="0.15">
      <c r="A17" s="17" t="s">
        <v>4</v>
      </c>
      <c r="B17" s="18"/>
      <c r="C17" s="18">
        <f>C16/B16</f>
        <v>0.14285714285714285</v>
      </c>
      <c r="D17" s="18">
        <f>D16/B16</f>
        <v>0.7857142857142857</v>
      </c>
      <c r="E17" s="19">
        <f>E16/B16</f>
        <v>7.1428571428571425E-2</v>
      </c>
      <c r="G17" s="21"/>
      <c r="H17" s="37" t="s">
        <v>369</v>
      </c>
      <c r="I17" s="18">
        <f>I16/G16</f>
        <v>9.5238095238095233E-2</v>
      </c>
      <c r="J17" s="18">
        <f>J16/G16</f>
        <v>0.19047619047619047</v>
      </c>
      <c r="K17" s="18">
        <f>K16/G16</f>
        <v>0.6428571428571429</v>
      </c>
      <c r="L17" s="19">
        <f>L16/G16</f>
        <v>7.1428571428571425E-2</v>
      </c>
      <c r="M17" s="22"/>
      <c r="N17" s="21"/>
      <c r="O17" s="18">
        <f>O16/N16</f>
        <v>9.5238095238095233E-2</v>
      </c>
      <c r="P17" s="18">
        <f>P16/N16</f>
        <v>0.83333333333333337</v>
      </c>
      <c r="Q17" s="19">
        <f>Q16/N16</f>
        <v>7.1428571428571425E-2</v>
      </c>
    </row>
    <row r="18" spans="1:17" x14ac:dyDescent="0.15">
      <c r="A18" s="14" t="s">
        <v>25</v>
      </c>
      <c r="B18" s="5">
        <v>147</v>
      </c>
      <c r="C18" s="5">
        <f>'55'!I18+'55'!J18</f>
        <v>24</v>
      </c>
      <c r="D18" s="5">
        <f>'55'!K18+'55'!L18</f>
        <v>120</v>
      </c>
      <c r="E18" s="3">
        <f>B18-C18-D18</f>
        <v>3</v>
      </c>
      <c r="G18" s="4">
        <v>147</v>
      </c>
      <c r="H18" s="5">
        <v>6</v>
      </c>
      <c r="I18" s="5">
        <v>19</v>
      </c>
      <c r="J18" s="5">
        <v>33</v>
      </c>
      <c r="K18" s="5">
        <v>88</v>
      </c>
      <c r="L18" s="3">
        <f>G18-SUM(H18:K18)</f>
        <v>1</v>
      </c>
      <c r="M18" s="2"/>
      <c r="N18" s="4">
        <v>147</v>
      </c>
      <c r="O18" s="5">
        <f>H18+I18</f>
        <v>25</v>
      </c>
      <c r="P18" s="5">
        <f>J18+K18</f>
        <v>121</v>
      </c>
      <c r="Q18" s="3">
        <f>N18-O18-P18</f>
        <v>1</v>
      </c>
    </row>
    <row r="19" spans="1:17" s="20" customFormat="1" x14ac:dyDescent="0.15">
      <c r="A19" s="17" t="s">
        <v>4</v>
      </c>
      <c r="B19" s="18"/>
      <c r="C19" s="18">
        <f>C18/B18</f>
        <v>0.16326530612244897</v>
      </c>
      <c r="D19" s="18">
        <f>D18/B18</f>
        <v>0.81632653061224492</v>
      </c>
      <c r="E19" s="19">
        <f>E18/B18</f>
        <v>2.0408163265306121E-2</v>
      </c>
      <c r="G19" s="21"/>
      <c r="H19" s="18">
        <f>H18/G18</f>
        <v>4.0816326530612242E-2</v>
      </c>
      <c r="I19" s="18">
        <f>I18/G18</f>
        <v>0.12925170068027211</v>
      </c>
      <c r="J19" s="18">
        <f>J18/G18</f>
        <v>0.22448979591836735</v>
      </c>
      <c r="K19" s="18">
        <f>K18/G18</f>
        <v>0.59863945578231292</v>
      </c>
      <c r="L19" s="19">
        <f>L18/G18</f>
        <v>6.8027210884353739E-3</v>
      </c>
      <c r="M19" s="22"/>
      <c r="N19" s="21"/>
      <c r="O19" s="18">
        <f>O18/N18</f>
        <v>0.17006802721088435</v>
      </c>
      <c r="P19" s="18">
        <f>P18/N18</f>
        <v>0.8231292517006803</v>
      </c>
      <c r="Q19" s="19">
        <f>Q18/N18</f>
        <v>6.8027210884353739E-3</v>
      </c>
    </row>
    <row r="20" spans="1:17" x14ac:dyDescent="0.15">
      <c r="A20" s="14" t="s">
        <v>26</v>
      </c>
      <c r="B20" s="5">
        <v>103</v>
      </c>
      <c r="C20" s="5">
        <f>'55'!J20</f>
        <v>13</v>
      </c>
      <c r="D20" s="5">
        <f>'55'!K20+'55'!L20</f>
        <v>89</v>
      </c>
      <c r="E20" s="3">
        <f>B20-C20-D20</f>
        <v>1</v>
      </c>
      <c r="G20" s="4">
        <v>103</v>
      </c>
      <c r="H20" s="5">
        <v>2</v>
      </c>
      <c r="I20" s="5">
        <v>5</v>
      </c>
      <c r="J20" s="5">
        <v>23</v>
      </c>
      <c r="K20" s="5">
        <v>72</v>
      </c>
      <c r="L20" s="3">
        <f>G20-SUM(H20:K20)</f>
        <v>1</v>
      </c>
      <c r="M20" s="2"/>
      <c r="N20" s="4">
        <v>103</v>
      </c>
      <c r="O20" s="5">
        <f>H20+I20</f>
        <v>7</v>
      </c>
      <c r="P20" s="5">
        <f>J20+K20</f>
        <v>95</v>
      </c>
      <c r="Q20" s="3">
        <f>N20-O20-P20</f>
        <v>1</v>
      </c>
    </row>
    <row r="21" spans="1:17" s="20" customFormat="1" x14ac:dyDescent="0.15">
      <c r="A21" s="17" t="s">
        <v>4</v>
      </c>
      <c r="B21" s="18"/>
      <c r="C21" s="18">
        <f>C20/B20</f>
        <v>0.12621359223300971</v>
      </c>
      <c r="D21" s="18">
        <f>D20/B20</f>
        <v>0.86407766990291257</v>
      </c>
      <c r="E21" s="19">
        <f>E20/B20</f>
        <v>9.7087378640776691E-3</v>
      </c>
      <c r="G21" s="21"/>
      <c r="H21" s="18">
        <f>H20/G20</f>
        <v>1.9417475728155338E-2</v>
      </c>
      <c r="I21" s="18">
        <f>I20/G20</f>
        <v>4.8543689320388349E-2</v>
      </c>
      <c r="J21" s="18">
        <f>J20/G20</f>
        <v>0.22330097087378642</v>
      </c>
      <c r="K21" s="18">
        <f>K20/G20</f>
        <v>0.69902912621359226</v>
      </c>
      <c r="L21" s="19">
        <f>L20/G20</f>
        <v>9.7087378640776691E-3</v>
      </c>
      <c r="M21" s="22"/>
      <c r="N21" s="21"/>
      <c r="O21" s="18">
        <f>O20/N20</f>
        <v>6.7961165048543687E-2</v>
      </c>
      <c r="P21" s="18">
        <f>P20/N20</f>
        <v>0.92233009708737868</v>
      </c>
      <c r="Q21" s="19">
        <f>Q20/N20</f>
        <v>9.7087378640776691E-3</v>
      </c>
    </row>
    <row r="22" spans="1:17" x14ac:dyDescent="0.15">
      <c r="A22" s="14" t="s">
        <v>27</v>
      </c>
      <c r="B22" s="5">
        <v>74</v>
      </c>
      <c r="C22" s="5">
        <f>'55'!I22+'55'!J22</f>
        <v>10</v>
      </c>
      <c r="D22" s="5">
        <f>'55'!K22+'55'!L22</f>
        <v>64</v>
      </c>
      <c r="E22" s="41" t="s">
        <v>369</v>
      </c>
      <c r="G22" s="4">
        <v>74</v>
      </c>
      <c r="H22" s="36" t="s">
        <v>369</v>
      </c>
      <c r="I22" s="5">
        <v>9</v>
      </c>
      <c r="J22" s="5">
        <v>10</v>
      </c>
      <c r="K22" s="5">
        <v>55</v>
      </c>
      <c r="L22" s="41" t="s">
        <v>369</v>
      </c>
      <c r="M22" s="2"/>
      <c r="N22" s="4">
        <v>74</v>
      </c>
      <c r="O22" s="5">
        <f>I22</f>
        <v>9</v>
      </c>
      <c r="P22" s="5">
        <f>J22+K22</f>
        <v>65</v>
      </c>
      <c r="Q22" s="41" t="s">
        <v>369</v>
      </c>
    </row>
    <row r="23" spans="1:17" s="20" customFormat="1" x14ac:dyDescent="0.15">
      <c r="A23" s="17" t="s">
        <v>4</v>
      </c>
      <c r="B23" s="18"/>
      <c r="C23" s="18">
        <f>C22/B22</f>
        <v>0.13513513513513514</v>
      </c>
      <c r="D23" s="18">
        <f>D22/B22</f>
        <v>0.86486486486486491</v>
      </c>
      <c r="E23" s="45" t="s">
        <v>369</v>
      </c>
      <c r="G23" s="21"/>
      <c r="H23" s="37" t="s">
        <v>369</v>
      </c>
      <c r="I23" s="18">
        <f>I22/G22</f>
        <v>0.12162162162162163</v>
      </c>
      <c r="J23" s="18">
        <f>J22/G22</f>
        <v>0.13513513513513514</v>
      </c>
      <c r="K23" s="18">
        <f>K22/G22</f>
        <v>0.7432432432432432</v>
      </c>
      <c r="L23" s="45" t="s">
        <v>369</v>
      </c>
      <c r="M23" s="22"/>
      <c r="N23" s="21"/>
      <c r="O23" s="18">
        <f>O22/N22</f>
        <v>0.12162162162162163</v>
      </c>
      <c r="P23" s="18">
        <f>P22/N22</f>
        <v>0.8783783783783784</v>
      </c>
      <c r="Q23" s="45" t="s">
        <v>369</v>
      </c>
    </row>
    <row r="24" spans="1:17" x14ac:dyDescent="0.15">
      <c r="A24" s="14" t="s">
        <v>28</v>
      </c>
      <c r="B24" s="5">
        <v>111</v>
      </c>
      <c r="C24" s="5">
        <f>'55'!J24</f>
        <v>15</v>
      </c>
      <c r="D24" s="5">
        <f>'55'!K24+'55'!L24</f>
        <v>92</v>
      </c>
      <c r="E24" s="3">
        <f>B24-C24-D24</f>
        <v>4</v>
      </c>
      <c r="G24" s="4">
        <v>111</v>
      </c>
      <c r="H24" s="5">
        <v>5</v>
      </c>
      <c r="I24" s="5">
        <v>5</v>
      </c>
      <c r="J24" s="5">
        <v>19</v>
      </c>
      <c r="K24" s="5">
        <v>79</v>
      </c>
      <c r="L24" s="3">
        <f>G24-SUM(H24:K24)</f>
        <v>3</v>
      </c>
      <c r="M24" s="2"/>
      <c r="N24" s="4">
        <v>111</v>
      </c>
      <c r="O24" s="5">
        <f>H24+I24</f>
        <v>10</v>
      </c>
      <c r="P24" s="5">
        <f>J24+K24</f>
        <v>98</v>
      </c>
      <c r="Q24" s="3">
        <f>N24-O24-P24</f>
        <v>3</v>
      </c>
    </row>
    <row r="25" spans="1:17" s="20" customFormat="1" x14ac:dyDescent="0.15">
      <c r="A25" s="17" t="s">
        <v>4</v>
      </c>
      <c r="B25" s="18"/>
      <c r="C25" s="18">
        <f>C24/B24</f>
        <v>0.13513513513513514</v>
      </c>
      <c r="D25" s="18">
        <f>D24/B24</f>
        <v>0.8288288288288288</v>
      </c>
      <c r="E25" s="19">
        <f>E24/B24</f>
        <v>3.6036036036036036E-2</v>
      </c>
      <c r="G25" s="21"/>
      <c r="H25" s="18">
        <f>H24/G24</f>
        <v>4.5045045045045043E-2</v>
      </c>
      <c r="I25" s="18">
        <f>I24/G24</f>
        <v>4.5045045045045043E-2</v>
      </c>
      <c r="J25" s="18">
        <f>J24/G24</f>
        <v>0.17117117117117117</v>
      </c>
      <c r="K25" s="18">
        <f>K24/G24</f>
        <v>0.71171171171171166</v>
      </c>
      <c r="L25" s="19">
        <f>L24/G24</f>
        <v>2.7027027027027029E-2</v>
      </c>
      <c r="M25" s="22"/>
      <c r="N25" s="21"/>
      <c r="O25" s="18">
        <f>O24/N24</f>
        <v>9.0090090090090086E-2</v>
      </c>
      <c r="P25" s="18">
        <f>P24/N24</f>
        <v>0.88288288288288286</v>
      </c>
      <c r="Q25" s="19">
        <f>Q24/N24</f>
        <v>2.7027027027027029E-2</v>
      </c>
    </row>
    <row r="26" spans="1:17" x14ac:dyDescent="0.15">
      <c r="A26" s="14" t="s">
        <v>29</v>
      </c>
      <c r="B26" s="5">
        <v>55</v>
      </c>
      <c r="C26" s="5">
        <f>'55'!I26+'55'!J26</f>
        <v>5</v>
      </c>
      <c r="D26" s="5">
        <f>'55'!K26+'55'!L26</f>
        <v>49</v>
      </c>
      <c r="E26" s="3">
        <f>B26-C26-D26</f>
        <v>1</v>
      </c>
      <c r="G26" s="4">
        <v>55</v>
      </c>
      <c r="H26" s="5">
        <v>5</v>
      </c>
      <c r="I26" s="5">
        <v>5</v>
      </c>
      <c r="J26" s="5">
        <v>8</v>
      </c>
      <c r="K26" s="5">
        <v>36</v>
      </c>
      <c r="L26" s="3">
        <f>G26-SUM(H26:K26)</f>
        <v>1</v>
      </c>
      <c r="M26" s="2"/>
      <c r="N26" s="4">
        <v>55</v>
      </c>
      <c r="O26" s="5">
        <f>H26+I26</f>
        <v>10</v>
      </c>
      <c r="P26" s="5">
        <f>J26+K26</f>
        <v>44</v>
      </c>
      <c r="Q26" s="3">
        <f>N26-O26-P26</f>
        <v>1</v>
      </c>
    </row>
    <row r="27" spans="1:17" s="20" customFormat="1" x14ac:dyDescent="0.15">
      <c r="A27" s="26" t="s">
        <v>4</v>
      </c>
      <c r="B27" s="24"/>
      <c r="C27" s="24">
        <f>C26/B26</f>
        <v>9.0909090909090912E-2</v>
      </c>
      <c r="D27" s="24">
        <f>D26/B26</f>
        <v>0.89090909090909087</v>
      </c>
      <c r="E27" s="25">
        <f>E26/B26</f>
        <v>1.8181818181818181E-2</v>
      </c>
      <c r="G27" s="23"/>
      <c r="H27" s="24">
        <f>H26/G26</f>
        <v>9.0909090909090912E-2</v>
      </c>
      <c r="I27" s="24">
        <f>I26/G26</f>
        <v>9.0909090909090912E-2</v>
      </c>
      <c r="J27" s="24">
        <f>J26/G26</f>
        <v>0.14545454545454545</v>
      </c>
      <c r="K27" s="24">
        <f>K26/G26</f>
        <v>0.65454545454545454</v>
      </c>
      <c r="L27" s="25">
        <f>L26/G26</f>
        <v>1.8181818181818181E-2</v>
      </c>
      <c r="M27" s="22"/>
      <c r="N27" s="23"/>
      <c r="O27" s="24">
        <f>O26/N26</f>
        <v>0.18181818181818182</v>
      </c>
      <c r="P27" s="24">
        <f>P26/N26</f>
        <v>0.8</v>
      </c>
      <c r="Q27" s="25">
        <f>Q26/N26</f>
        <v>1.8181818181818181E-2</v>
      </c>
    </row>
    <row r="28" spans="1:17" x14ac:dyDescent="0.15">
      <c r="A28" s="1" t="s">
        <v>237</v>
      </c>
      <c r="M28" s="2"/>
    </row>
    <row r="29" spans="1:17" x14ac:dyDescent="0.15">
      <c r="A29" s="15" t="s">
        <v>30</v>
      </c>
      <c r="B29" s="10">
        <v>411</v>
      </c>
      <c r="C29" s="10">
        <f>'55'!I29+'55'!J29</f>
        <v>62</v>
      </c>
      <c r="D29" s="10">
        <f>'55'!K29+'55'!L29</f>
        <v>338</v>
      </c>
      <c r="E29" s="11">
        <f>B29-C29-D29</f>
        <v>11</v>
      </c>
      <c r="G29" s="9">
        <v>411</v>
      </c>
      <c r="H29" s="10">
        <v>16</v>
      </c>
      <c r="I29" s="10">
        <v>38</v>
      </c>
      <c r="J29" s="10">
        <v>91</v>
      </c>
      <c r="K29" s="10">
        <v>259</v>
      </c>
      <c r="L29" s="11">
        <f>G29-SUM(H29:K29)</f>
        <v>7</v>
      </c>
      <c r="M29" s="2"/>
      <c r="N29" s="9">
        <v>411</v>
      </c>
      <c r="O29" s="10">
        <f>H29+I29</f>
        <v>54</v>
      </c>
      <c r="P29" s="10">
        <f>J29+K29</f>
        <v>350</v>
      </c>
      <c r="Q29" s="11">
        <f>N29-O29-P29</f>
        <v>7</v>
      </c>
    </row>
    <row r="30" spans="1:17" s="20" customFormat="1" x14ac:dyDescent="0.15">
      <c r="A30" s="17" t="s">
        <v>31</v>
      </c>
      <c r="B30" s="18"/>
      <c r="C30" s="18">
        <f>C29/B29</f>
        <v>0.15085158150851583</v>
      </c>
      <c r="D30" s="18">
        <f>D29/B29</f>
        <v>0.82238442822384428</v>
      </c>
      <c r="E30" s="19">
        <f>E29/B29</f>
        <v>2.6763990267639901E-2</v>
      </c>
      <c r="G30" s="21"/>
      <c r="H30" s="18">
        <f>H29/G29</f>
        <v>3.8929440389294405E-2</v>
      </c>
      <c r="I30" s="18">
        <f>I29/G29</f>
        <v>9.2457420924574207E-2</v>
      </c>
      <c r="J30" s="18">
        <f>J29/G29</f>
        <v>0.22141119221411193</v>
      </c>
      <c r="K30" s="18">
        <f>K29/G29</f>
        <v>0.63017031630170317</v>
      </c>
      <c r="L30" s="19">
        <f>L29/G29</f>
        <v>1.7031630170316302E-2</v>
      </c>
      <c r="M30" s="22"/>
      <c r="N30" s="21"/>
      <c r="O30" s="18">
        <f>O29/N29</f>
        <v>0.13138686131386862</v>
      </c>
      <c r="P30" s="18">
        <f>P29/N29</f>
        <v>0.85158150851581504</v>
      </c>
      <c r="Q30" s="19">
        <f>Q29/N29</f>
        <v>1.7031630170316302E-2</v>
      </c>
    </row>
    <row r="31" spans="1:17" x14ac:dyDescent="0.15">
      <c r="A31" s="14" t="s">
        <v>32</v>
      </c>
      <c r="B31" s="5">
        <v>196</v>
      </c>
      <c r="C31" s="5">
        <f>'55'!I31+'55'!J31</f>
        <v>39</v>
      </c>
      <c r="D31" s="5">
        <f>'55'!K31+'55'!L31</f>
        <v>156</v>
      </c>
      <c r="E31" s="3">
        <f>B31-C31-D31</f>
        <v>1</v>
      </c>
      <c r="G31" s="4">
        <v>196</v>
      </c>
      <c r="H31" s="5">
        <v>6</v>
      </c>
      <c r="I31" s="5">
        <v>17</v>
      </c>
      <c r="J31" s="5">
        <v>53</v>
      </c>
      <c r="K31" s="5">
        <v>120</v>
      </c>
      <c r="L31" s="41" t="s">
        <v>369</v>
      </c>
      <c r="M31" s="2"/>
      <c r="N31" s="4">
        <v>196</v>
      </c>
      <c r="O31" s="5">
        <f>H31+I31</f>
        <v>23</v>
      </c>
      <c r="P31" s="5">
        <f>J31+K31</f>
        <v>173</v>
      </c>
      <c r="Q31" s="41" t="s">
        <v>369</v>
      </c>
    </row>
    <row r="32" spans="1:17" s="20" customFormat="1" x14ac:dyDescent="0.15">
      <c r="A32" s="17" t="s">
        <v>33</v>
      </c>
      <c r="B32" s="18"/>
      <c r="C32" s="18">
        <f>C31/B31</f>
        <v>0.19897959183673469</v>
      </c>
      <c r="D32" s="18">
        <f>D31/B31</f>
        <v>0.79591836734693877</v>
      </c>
      <c r="E32" s="19">
        <f>E31/B31</f>
        <v>5.1020408163265302E-3</v>
      </c>
      <c r="G32" s="21"/>
      <c r="H32" s="18">
        <f>H31/G31</f>
        <v>3.0612244897959183E-2</v>
      </c>
      <c r="I32" s="18">
        <f>I31/G31</f>
        <v>8.673469387755102E-2</v>
      </c>
      <c r="J32" s="18">
        <f>J31/G31</f>
        <v>0.27040816326530615</v>
      </c>
      <c r="K32" s="18">
        <f>K31/G31</f>
        <v>0.61224489795918369</v>
      </c>
      <c r="L32" s="45" t="s">
        <v>369</v>
      </c>
      <c r="M32" s="22"/>
      <c r="N32" s="21"/>
      <c r="O32" s="18">
        <f>O31/N31</f>
        <v>0.11734693877551021</v>
      </c>
      <c r="P32" s="18">
        <f>P31/N31</f>
        <v>0.88265306122448983</v>
      </c>
      <c r="Q32" s="45" t="s">
        <v>369</v>
      </c>
    </row>
    <row r="33" spans="1:17" x14ac:dyDescent="0.15">
      <c r="A33" s="14" t="s">
        <v>34</v>
      </c>
      <c r="B33" s="5">
        <v>556</v>
      </c>
      <c r="C33" s="5">
        <f>'55'!I33+'55'!J33</f>
        <v>86</v>
      </c>
      <c r="D33" s="5">
        <f>'55'!K33+'55'!L33</f>
        <v>462</v>
      </c>
      <c r="E33" s="3">
        <f>B33-C33-D33</f>
        <v>8</v>
      </c>
      <c r="G33" s="4">
        <v>556</v>
      </c>
      <c r="H33" s="5">
        <v>27</v>
      </c>
      <c r="I33" s="5">
        <v>64</v>
      </c>
      <c r="J33" s="5">
        <v>125</v>
      </c>
      <c r="K33" s="5">
        <v>331</v>
      </c>
      <c r="L33" s="3">
        <f>G33-SUM(H33:K33)</f>
        <v>9</v>
      </c>
      <c r="M33" s="2"/>
      <c r="N33" s="4">
        <v>556</v>
      </c>
      <c r="O33" s="5">
        <f>H33+I33</f>
        <v>91</v>
      </c>
      <c r="P33" s="5">
        <f>J33+K33</f>
        <v>456</v>
      </c>
      <c r="Q33" s="3">
        <f>N33-O33-P33</f>
        <v>9</v>
      </c>
    </row>
    <row r="34" spans="1:17" s="20" customFormat="1" x14ac:dyDescent="0.15">
      <c r="A34" s="26" t="s">
        <v>35</v>
      </c>
      <c r="B34" s="24"/>
      <c r="C34" s="24">
        <f>C33/B33</f>
        <v>0.15467625899280577</v>
      </c>
      <c r="D34" s="24">
        <f>D33/B33</f>
        <v>0.8309352517985612</v>
      </c>
      <c r="E34" s="25">
        <f>E33/B33</f>
        <v>1.4388489208633094E-2</v>
      </c>
      <c r="G34" s="23"/>
      <c r="H34" s="24">
        <f>H33/G33</f>
        <v>4.8561151079136694E-2</v>
      </c>
      <c r="I34" s="24">
        <f>I33/G33</f>
        <v>0.11510791366906475</v>
      </c>
      <c r="J34" s="24">
        <f>J33/G33</f>
        <v>0.22482014388489208</v>
      </c>
      <c r="K34" s="24">
        <f>K33/G33</f>
        <v>0.59532374100719421</v>
      </c>
      <c r="L34" s="25">
        <f>L33/G33</f>
        <v>1.618705035971223E-2</v>
      </c>
      <c r="M34" s="22"/>
      <c r="N34" s="23"/>
      <c r="O34" s="24">
        <f>O33/N33</f>
        <v>0.16366906474820145</v>
      </c>
      <c r="P34" s="24">
        <f>P33/N33</f>
        <v>0.82014388489208634</v>
      </c>
      <c r="Q34" s="25">
        <f>Q33/N33</f>
        <v>1.618705035971223E-2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V34"/>
  <sheetViews>
    <sheetView view="pageBreakPreview" topLeftCell="A11"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22" x14ac:dyDescent="0.15">
      <c r="A1" s="1" t="s">
        <v>236</v>
      </c>
    </row>
    <row r="2" spans="1:22" x14ac:dyDescent="0.15">
      <c r="A2" s="1" t="s">
        <v>204</v>
      </c>
      <c r="J2" s="1" t="s">
        <v>335</v>
      </c>
      <c r="P2" s="1" t="s">
        <v>333</v>
      </c>
    </row>
    <row r="3" spans="1:22" x14ac:dyDescent="0.15">
      <c r="J3" s="1" t="s">
        <v>334</v>
      </c>
      <c r="P3" s="1" t="s">
        <v>332</v>
      </c>
    </row>
    <row r="4" spans="1:22" x14ac:dyDescent="0.15">
      <c r="A4" s="1" t="s">
        <v>3</v>
      </c>
    </row>
    <row r="5" spans="1:22" s="2" customFormat="1" ht="127.5" customHeight="1" x14ac:dyDescent="0.15">
      <c r="A5" s="6" t="s">
        <v>4</v>
      </c>
      <c r="B5" s="7" t="s">
        <v>5</v>
      </c>
      <c r="C5" s="7" t="s">
        <v>179</v>
      </c>
      <c r="D5" s="7" t="s">
        <v>180</v>
      </c>
      <c r="E5" s="7" t="s">
        <v>181</v>
      </c>
      <c r="F5" s="7" t="s">
        <v>182</v>
      </c>
      <c r="G5" s="7" t="s">
        <v>49</v>
      </c>
      <c r="H5" s="8" t="s">
        <v>9</v>
      </c>
      <c r="J5" s="6" t="s">
        <v>5</v>
      </c>
      <c r="K5" s="7" t="s">
        <v>183</v>
      </c>
      <c r="L5" s="7" t="s">
        <v>184</v>
      </c>
      <c r="M5" s="7" t="s">
        <v>49</v>
      </c>
      <c r="N5" s="8" t="s">
        <v>9</v>
      </c>
      <c r="P5" s="6" t="s">
        <v>5</v>
      </c>
      <c r="Q5" s="7" t="s">
        <v>179</v>
      </c>
      <c r="R5" s="7" t="s">
        <v>180</v>
      </c>
      <c r="S5" s="7" t="s">
        <v>181</v>
      </c>
      <c r="T5" s="7" t="s">
        <v>182</v>
      </c>
      <c r="U5" s="7" t="s">
        <v>49</v>
      </c>
      <c r="V5" s="8" t="s">
        <v>9</v>
      </c>
    </row>
    <row r="6" spans="1:22" x14ac:dyDescent="0.15">
      <c r="A6" s="4" t="s">
        <v>19</v>
      </c>
      <c r="B6" s="5">
        <v>1170</v>
      </c>
      <c r="C6" s="5">
        <v>359</v>
      </c>
      <c r="D6" s="5">
        <v>239</v>
      </c>
      <c r="E6" s="5">
        <v>175</v>
      </c>
      <c r="F6" s="5">
        <v>150</v>
      </c>
      <c r="G6" s="5">
        <v>227</v>
      </c>
      <c r="H6" s="3">
        <f>B6-SUM(C6:G6)</f>
        <v>20</v>
      </c>
      <c r="J6" s="4">
        <v>1170</v>
      </c>
      <c r="K6" s="5">
        <f>C6+D6</f>
        <v>598</v>
      </c>
      <c r="L6" s="5">
        <f>E6+F6</f>
        <v>325</v>
      </c>
      <c r="M6" s="5">
        <f>G6</f>
        <v>227</v>
      </c>
      <c r="N6" s="3">
        <f>J6-K6-L6-M6</f>
        <v>20</v>
      </c>
      <c r="P6" s="4">
        <v>1170</v>
      </c>
      <c r="Q6" s="5">
        <v>14</v>
      </c>
      <c r="R6" s="5">
        <v>47</v>
      </c>
      <c r="S6" s="5">
        <v>227</v>
      </c>
      <c r="T6" s="5">
        <v>449</v>
      </c>
      <c r="U6" s="5">
        <v>415</v>
      </c>
      <c r="V6" s="3">
        <f>P6-SUM(Q6:U6)</f>
        <v>18</v>
      </c>
    </row>
    <row r="7" spans="1:22" s="20" customFormat="1" x14ac:dyDescent="0.15">
      <c r="A7" s="21" t="s">
        <v>4</v>
      </c>
      <c r="B7" s="18"/>
      <c r="C7" s="18">
        <f>C6/B6</f>
        <v>0.30683760683760686</v>
      </c>
      <c r="D7" s="18">
        <f>D6/B6</f>
        <v>0.20427350427350427</v>
      </c>
      <c r="E7" s="18">
        <f>E6/B6</f>
        <v>0.14957264957264957</v>
      </c>
      <c r="F7" s="18">
        <f>F6/B6</f>
        <v>0.12820512820512819</v>
      </c>
      <c r="G7" s="18">
        <f>G6/B6</f>
        <v>0.19401709401709402</v>
      </c>
      <c r="H7" s="19">
        <f>H6/B6</f>
        <v>1.7094017094017096E-2</v>
      </c>
      <c r="J7" s="21"/>
      <c r="K7" s="18">
        <f>K6/J6</f>
        <v>0.51111111111111107</v>
      </c>
      <c r="L7" s="18">
        <f>L6/J6</f>
        <v>0.27777777777777779</v>
      </c>
      <c r="M7" s="18">
        <f>M6/J6</f>
        <v>0.19401709401709402</v>
      </c>
      <c r="N7" s="19">
        <f>N6/J6</f>
        <v>1.7094017094017096E-2</v>
      </c>
      <c r="P7" s="21"/>
      <c r="Q7" s="18">
        <f>Q6/P6</f>
        <v>1.1965811965811967E-2</v>
      </c>
      <c r="R7" s="18">
        <f>R6/P6</f>
        <v>4.0170940170940174E-2</v>
      </c>
      <c r="S7" s="18">
        <f>S6/P6</f>
        <v>0.19401709401709402</v>
      </c>
      <c r="T7" s="18">
        <f>T6/P6</f>
        <v>0.38376068376068379</v>
      </c>
      <c r="U7" s="18">
        <f>U6/P6</f>
        <v>0.35470085470085472</v>
      </c>
      <c r="V7" s="19">
        <f>V6/P6</f>
        <v>1.5384615384615385E-2</v>
      </c>
    </row>
    <row r="8" spans="1:22" x14ac:dyDescent="0.15">
      <c r="A8" s="4" t="s">
        <v>20</v>
      </c>
      <c r="B8" s="5">
        <v>200</v>
      </c>
      <c r="C8" s="5">
        <v>57</v>
      </c>
      <c r="D8" s="5">
        <v>36</v>
      </c>
      <c r="E8" s="5">
        <v>30</v>
      </c>
      <c r="F8" s="5">
        <v>32</v>
      </c>
      <c r="G8" s="5">
        <v>45</v>
      </c>
      <c r="H8" s="41" t="s">
        <v>369</v>
      </c>
      <c r="J8" s="4">
        <v>200</v>
      </c>
      <c r="K8" s="5">
        <f>C8+D8</f>
        <v>93</v>
      </c>
      <c r="L8" s="5">
        <f>E8+F8</f>
        <v>62</v>
      </c>
      <c r="M8" s="5">
        <f>G8</f>
        <v>45</v>
      </c>
      <c r="N8" s="41" t="s">
        <v>369</v>
      </c>
      <c r="P8" s="4">
        <v>200</v>
      </c>
      <c r="Q8" s="5">
        <v>2</v>
      </c>
      <c r="R8" s="5">
        <v>5</v>
      </c>
      <c r="S8" s="5">
        <v>46</v>
      </c>
      <c r="T8" s="5">
        <v>69</v>
      </c>
      <c r="U8" s="5">
        <v>78</v>
      </c>
      <c r="V8" s="41" t="s">
        <v>369</v>
      </c>
    </row>
    <row r="9" spans="1:22" s="20" customFormat="1" x14ac:dyDescent="0.15">
      <c r="A9" s="21" t="s">
        <v>4</v>
      </c>
      <c r="B9" s="18"/>
      <c r="C9" s="18">
        <f>C8/B8</f>
        <v>0.28499999999999998</v>
      </c>
      <c r="D9" s="18">
        <f>D8/B8</f>
        <v>0.18</v>
      </c>
      <c r="E9" s="18">
        <f>E8/B8</f>
        <v>0.15</v>
      </c>
      <c r="F9" s="18">
        <f>F8/B8</f>
        <v>0.16</v>
      </c>
      <c r="G9" s="18">
        <f>G8/B8</f>
        <v>0.22500000000000001</v>
      </c>
      <c r="H9" s="45" t="s">
        <v>369</v>
      </c>
      <c r="J9" s="21"/>
      <c r="K9" s="18">
        <f>K8/J8</f>
        <v>0.46500000000000002</v>
      </c>
      <c r="L9" s="18">
        <f>L8/J8</f>
        <v>0.31</v>
      </c>
      <c r="M9" s="18">
        <f>M8/J8</f>
        <v>0.22500000000000001</v>
      </c>
      <c r="N9" s="45" t="s">
        <v>369</v>
      </c>
      <c r="P9" s="21"/>
      <c r="Q9" s="18">
        <f>Q8/P8</f>
        <v>0.01</v>
      </c>
      <c r="R9" s="18">
        <f>R8/P8</f>
        <v>2.5000000000000001E-2</v>
      </c>
      <c r="S9" s="18">
        <f>S8/P8</f>
        <v>0.23</v>
      </c>
      <c r="T9" s="18">
        <f>T8/P8</f>
        <v>0.34499999999999997</v>
      </c>
      <c r="U9" s="18">
        <f>U8/P8</f>
        <v>0.39</v>
      </c>
      <c r="V9" s="45" t="s">
        <v>369</v>
      </c>
    </row>
    <row r="10" spans="1:22" x14ac:dyDescent="0.15">
      <c r="A10" s="4" t="s">
        <v>21</v>
      </c>
      <c r="B10" s="5">
        <v>208</v>
      </c>
      <c r="C10" s="5">
        <v>37</v>
      </c>
      <c r="D10" s="5">
        <v>56</v>
      </c>
      <c r="E10" s="5">
        <v>34</v>
      </c>
      <c r="F10" s="5">
        <v>36</v>
      </c>
      <c r="G10" s="5">
        <v>40</v>
      </c>
      <c r="H10" s="3">
        <f>B10-SUM(C10:G10)</f>
        <v>5</v>
      </c>
      <c r="J10" s="4">
        <v>208</v>
      </c>
      <c r="K10" s="5">
        <f>C10+D10</f>
        <v>93</v>
      </c>
      <c r="L10" s="5">
        <f>E10+F10</f>
        <v>70</v>
      </c>
      <c r="M10" s="5">
        <f>G10</f>
        <v>40</v>
      </c>
      <c r="N10" s="3">
        <f>J10-K10-L10-M10</f>
        <v>5</v>
      </c>
      <c r="P10" s="4">
        <v>208</v>
      </c>
      <c r="Q10" s="5">
        <v>1</v>
      </c>
      <c r="R10" s="5">
        <v>10</v>
      </c>
      <c r="S10" s="5">
        <v>36</v>
      </c>
      <c r="T10" s="5">
        <v>77</v>
      </c>
      <c r="U10" s="5">
        <v>78</v>
      </c>
      <c r="V10" s="3">
        <f>P10-SUM(Q10:U10)</f>
        <v>6</v>
      </c>
    </row>
    <row r="11" spans="1:22" s="20" customFormat="1" x14ac:dyDescent="0.15">
      <c r="A11" s="21" t="s">
        <v>4</v>
      </c>
      <c r="B11" s="18"/>
      <c r="C11" s="18">
        <f>C10/B10</f>
        <v>0.17788461538461539</v>
      </c>
      <c r="D11" s="18">
        <f>D10/B10</f>
        <v>0.26923076923076922</v>
      </c>
      <c r="E11" s="18">
        <f>E10/B10</f>
        <v>0.16346153846153846</v>
      </c>
      <c r="F11" s="18">
        <f>F10/B10</f>
        <v>0.17307692307692307</v>
      </c>
      <c r="G11" s="18">
        <f>G10/B10</f>
        <v>0.19230769230769232</v>
      </c>
      <c r="H11" s="19">
        <f>H10/B10</f>
        <v>2.403846153846154E-2</v>
      </c>
      <c r="J11" s="21"/>
      <c r="K11" s="18">
        <f>K10/J10</f>
        <v>0.44711538461538464</v>
      </c>
      <c r="L11" s="18">
        <f>L10/J10</f>
        <v>0.33653846153846156</v>
      </c>
      <c r="M11" s="18">
        <f>M10/J10</f>
        <v>0.19230769230769232</v>
      </c>
      <c r="N11" s="19">
        <f>N10/J10</f>
        <v>2.403846153846154E-2</v>
      </c>
      <c r="P11" s="21"/>
      <c r="Q11" s="18">
        <f>Q10/P10</f>
        <v>4.807692307692308E-3</v>
      </c>
      <c r="R11" s="18">
        <f>R10/P10</f>
        <v>4.807692307692308E-2</v>
      </c>
      <c r="S11" s="18">
        <f>S10/P10</f>
        <v>0.17307692307692307</v>
      </c>
      <c r="T11" s="18">
        <f>T10/P10</f>
        <v>0.37019230769230771</v>
      </c>
      <c r="U11" s="18">
        <f>U10/P10</f>
        <v>0.375</v>
      </c>
      <c r="V11" s="19">
        <f>V10/P10</f>
        <v>2.8846153846153848E-2</v>
      </c>
    </row>
    <row r="12" spans="1:22" x14ac:dyDescent="0.15">
      <c r="A12" s="4" t="s">
        <v>22</v>
      </c>
      <c r="B12" s="5">
        <v>44</v>
      </c>
      <c r="C12" s="5">
        <v>19</v>
      </c>
      <c r="D12" s="5">
        <v>6</v>
      </c>
      <c r="E12" s="5">
        <v>5</v>
      </c>
      <c r="F12" s="5">
        <v>5</v>
      </c>
      <c r="G12" s="5">
        <v>9</v>
      </c>
      <c r="H12" s="41" t="s">
        <v>369</v>
      </c>
      <c r="J12" s="4">
        <v>44</v>
      </c>
      <c r="K12" s="5">
        <f>C12+D12</f>
        <v>25</v>
      </c>
      <c r="L12" s="5">
        <f>E12+F12</f>
        <v>10</v>
      </c>
      <c r="M12" s="5">
        <f>G12</f>
        <v>9</v>
      </c>
      <c r="N12" s="41" t="s">
        <v>369</v>
      </c>
      <c r="P12" s="4">
        <v>44</v>
      </c>
      <c r="Q12" s="36" t="s">
        <v>369</v>
      </c>
      <c r="R12" s="5">
        <v>2</v>
      </c>
      <c r="S12" s="5">
        <v>9</v>
      </c>
      <c r="T12" s="5">
        <v>17</v>
      </c>
      <c r="U12" s="5">
        <v>15</v>
      </c>
      <c r="V12" s="3">
        <f>P12-SUM(Q12:U12)</f>
        <v>1</v>
      </c>
    </row>
    <row r="13" spans="1:22" s="20" customFormat="1" x14ac:dyDescent="0.15">
      <c r="A13" s="21" t="s">
        <v>4</v>
      </c>
      <c r="B13" s="18"/>
      <c r="C13" s="18">
        <f>C12/B12</f>
        <v>0.43181818181818182</v>
      </c>
      <c r="D13" s="18">
        <f>D12/B12</f>
        <v>0.13636363636363635</v>
      </c>
      <c r="E13" s="18">
        <f>E12/B12</f>
        <v>0.11363636363636363</v>
      </c>
      <c r="F13" s="18">
        <f>F12/B12</f>
        <v>0.11363636363636363</v>
      </c>
      <c r="G13" s="18">
        <f>G12/B12</f>
        <v>0.20454545454545456</v>
      </c>
      <c r="H13" s="45" t="s">
        <v>369</v>
      </c>
      <c r="J13" s="21"/>
      <c r="K13" s="18">
        <f>K12/J12</f>
        <v>0.56818181818181823</v>
      </c>
      <c r="L13" s="18">
        <f>L12/J12</f>
        <v>0.22727272727272727</v>
      </c>
      <c r="M13" s="18">
        <f>M12/J12</f>
        <v>0.20454545454545456</v>
      </c>
      <c r="N13" s="45" t="s">
        <v>369</v>
      </c>
      <c r="P13" s="21"/>
      <c r="Q13" s="37" t="s">
        <v>369</v>
      </c>
      <c r="R13" s="18">
        <f>R12/P12</f>
        <v>4.5454545454545456E-2</v>
      </c>
      <c r="S13" s="18">
        <f>S12/P12</f>
        <v>0.20454545454545456</v>
      </c>
      <c r="T13" s="18">
        <f>T12/P12</f>
        <v>0.38636363636363635</v>
      </c>
      <c r="U13" s="18">
        <f>U12/P12</f>
        <v>0.34090909090909088</v>
      </c>
      <c r="V13" s="19">
        <f>V12/P12</f>
        <v>2.2727272727272728E-2</v>
      </c>
    </row>
    <row r="14" spans="1:22" x14ac:dyDescent="0.15">
      <c r="A14" s="4" t="s">
        <v>23</v>
      </c>
      <c r="B14" s="5">
        <v>172</v>
      </c>
      <c r="C14" s="5">
        <v>44</v>
      </c>
      <c r="D14" s="5">
        <v>32</v>
      </c>
      <c r="E14" s="5">
        <v>43</v>
      </c>
      <c r="F14" s="5">
        <v>19</v>
      </c>
      <c r="G14" s="5">
        <v>31</v>
      </c>
      <c r="H14" s="3">
        <f>B14-SUM(C14:G14)</f>
        <v>3</v>
      </c>
      <c r="J14" s="4">
        <v>172</v>
      </c>
      <c r="K14" s="5">
        <f>C14+D14</f>
        <v>76</v>
      </c>
      <c r="L14" s="5">
        <f>E14+F14</f>
        <v>62</v>
      </c>
      <c r="M14" s="5">
        <f>G14</f>
        <v>31</v>
      </c>
      <c r="N14" s="3">
        <f>J14-K14-L14-M14</f>
        <v>3</v>
      </c>
      <c r="P14" s="4">
        <v>172</v>
      </c>
      <c r="Q14" s="5">
        <v>3</v>
      </c>
      <c r="R14" s="5">
        <v>5</v>
      </c>
      <c r="S14" s="5">
        <v>36</v>
      </c>
      <c r="T14" s="5">
        <v>53</v>
      </c>
      <c r="U14" s="5">
        <v>73</v>
      </c>
      <c r="V14" s="3">
        <f>P14-SUM(Q14:U14)</f>
        <v>2</v>
      </c>
    </row>
    <row r="15" spans="1:22" s="20" customFormat="1" x14ac:dyDescent="0.15">
      <c r="A15" s="21" t="s">
        <v>4</v>
      </c>
      <c r="B15" s="18"/>
      <c r="C15" s="18">
        <f>C14/B14</f>
        <v>0.2558139534883721</v>
      </c>
      <c r="D15" s="18">
        <f>D14/B14</f>
        <v>0.18604651162790697</v>
      </c>
      <c r="E15" s="18">
        <f>E14/B14</f>
        <v>0.25</v>
      </c>
      <c r="F15" s="18">
        <f>F14/B14</f>
        <v>0.11046511627906977</v>
      </c>
      <c r="G15" s="18">
        <f>G14/B14</f>
        <v>0.18023255813953487</v>
      </c>
      <c r="H15" s="19">
        <f>H14/B14</f>
        <v>1.7441860465116279E-2</v>
      </c>
      <c r="J15" s="21"/>
      <c r="K15" s="18">
        <f>K14/J14</f>
        <v>0.44186046511627908</v>
      </c>
      <c r="L15" s="18">
        <f>L14/J14</f>
        <v>0.36046511627906974</v>
      </c>
      <c r="M15" s="18">
        <f>M14/J14</f>
        <v>0.18023255813953487</v>
      </c>
      <c r="N15" s="19">
        <f>N14/J14</f>
        <v>1.7441860465116279E-2</v>
      </c>
      <c r="P15" s="21"/>
      <c r="Q15" s="18">
        <f>Q14/P14</f>
        <v>1.7441860465116279E-2</v>
      </c>
      <c r="R15" s="18">
        <f>R14/P14</f>
        <v>2.9069767441860465E-2</v>
      </c>
      <c r="S15" s="18">
        <f>S14/P14</f>
        <v>0.20930232558139536</v>
      </c>
      <c r="T15" s="18">
        <f>T14/P14</f>
        <v>0.30813953488372092</v>
      </c>
      <c r="U15" s="18">
        <f>U14/P14</f>
        <v>0.42441860465116277</v>
      </c>
      <c r="V15" s="19">
        <f>V14/P14</f>
        <v>1.1627906976744186E-2</v>
      </c>
    </row>
    <row r="16" spans="1:22" x14ac:dyDescent="0.15">
      <c r="A16" s="4" t="s">
        <v>24</v>
      </c>
      <c r="B16" s="5">
        <v>42</v>
      </c>
      <c r="C16" s="5">
        <v>16</v>
      </c>
      <c r="D16" s="5">
        <v>10</v>
      </c>
      <c r="E16" s="5">
        <v>2</v>
      </c>
      <c r="F16" s="5">
        <v>2</v>
      </c>
      <c r="G16" s="5">
        <v>8</v>
      </c>
      <c r="H16" s="3">
        <f>B16-SUM(C16:G16)</f>
        <v>4</v>
      </c>
      <c r="J16" s="4">
        <v>42</v>
      </c>
      <c r="K16" s="5">
        <f>C16+D16</f>
        <v>26</v>
      </c>
      <c r="L16" s="5">
        <f>E16+F16</f>
        <v>4</v>
      </c>
      <c r="M16" s="5">
        <f>G16</f>
        <v>8</v>
      </c>
      <c r="N16" s="3">
        <f>J16-K16-L16-M16</f>
        <v>4</v>
      </c>
      <c r="P16" s="4">
        <v>42</v>
      </c>
      <c r="Q16" s="36" t="s">
        <v>369</v>
      </c>
      <c r="R16" s="5">
        <v>1</v>
      </c>
      <c r="S16" s="5">
        <v>8</v>
      </c>
      <c r="T16" s="5">
        <v>20</v>
      </c>
      <c r="U16" s="5">
        <v>10</v>
      </c>
      <c r="V16" s="3">
        <f>P16-SUM(Q16:U16)</f>
        <v>3</v>
      </c>
    </row>
    <row r="17" spans="1:22" s="20" customFormat="1" x14ac:dyDescent="0.15">
      <c r="A17" s="21" t="s">
        <v>4</v>
      </c>
      <c r="B17" s="18"/>
      <c r="C17" s="18">
        <f>C16/B16</f>
        <v>0.38095238095238093</v>
      </c>
      <c r="D17" s="18">
        <f>D16/B16</f>
        <v>0.23809523809523808</v>
      </c>
      <c r="E17" s="18">
        <f>E16/B16</f>
        <v>4.7619047619047616E-2</v>
      </c>
      <c r="F17" s="18">
        <f>F16/B16</f>
        <v>4.7619047619047616E-2</v>
      </c>
      <c r="G17" s="18">
        <f>G16/B16</f>
        <v>0.19047619047619047</v>
      </c>
      <c r="H17" s="19">
        <f>H16/B16</f>
        <v>9.5238095238095233E-2</v>
      </c>
      <c r="J17" s="21"/>
      <c r="K17" s="18">
        <f>K16/J16</f>
        <v>0.61904761904761907</v>
      </c>
      <c r="L17" s="18">
        <f>L16/J16</f>
        <v>9.5238095238095233E-2</v>
      </c>
      <c r="M17" s="18">
        <f>M16/J16</f>
        <v>0.19047619047619047</v>
      </c>
      <c r="N17" s="19">
        <f>N16/J16</f>
        <v>9.5238095238095233E-2</v>
      </c>
      <c r="P17" s="21"/>
      <c r="Q17" s="37" t="s">
        <v>369</v>
      </c>
      <c r="R17" s="18">
        <f>R16/P16</f>
        <v>2.3809523809523808E-2</v>
      </c>
      <c r="S17" s="18">
        <f>S16/P16</f>
        <v>0.19047619047619047</v>
      </c>
      <c r="T17" s="18">
        <f>T16/P16</f>
        <v>0.47619047619047616</v>
      </c>
      <c r="U17" s="18">
        <f>U16/P16</f>
        <v>0.23809523809523808</v>
      </c>
      <c r="V17" s="19">
        <f>V16/P16</f>
        <v>7.1428571428571425E-2</v>
      </c>
    </row>
    <row r="18" spans="1:22" x14ac:dyDescent="0.15">
      <c r="A18" s="4" t="s">
        <v>25</v>
      </c>
      <c r="B18" s="5">
        <v>147</v>
      </c>
      <c r="C18" s="5">
        <v>50</v>
      </c>
      <c r="D18" s="5">
        <v>40</v>
      </c>
      <c r="E18" s="5">
        <v>11</v>
      </c>
      <c r="F18" s="5">
        <v>17</v>
      </c>
      <c r="G18" s="5">
        <v>27</v>
      </c>
      <c r="H18" s="3">
        <f>B18-SUM(C18:G18)</f>
        <v>2</v>
      </c>
      <c r="J18" s="4">
        <v>147</v>
      </c>
      <c r="K18" s="5">
        <f>C18+D18</f>
        <v>90</v>
      </c>
      <c r="L18" s="5">
        <f>E18+F18</f>
        <v>28</v>
      </c>
      <c r="M18" s="5">
        <f>G18</f>
        <v>27</v>
      </c>
      <c r="N18" s="3">
        <f>J18-K18-L18-M18</f>
        <v>2</v>
      </c>
      <c r="P18" s="4">
        <v>147</v>
      </c>
      <c r="Q18" s="5">
        <v>3</v>
      </c>
      <c r="R18" s="5">
        <v>8</v>
      </c>
      <c r="S18" s="5">
        <v>31</v>
      </c>
      <c r="T18" s="5">
        <v>55</v>
      </c>
      <c r="U18" s="5">
        <v>48</v>
      </c>
      <c r="V18" s="3">
        <f>P18-SUM(Q18:U18)</f>
        <v>2</v>
      </c>
    </row>
    <row r="19" spans="1:22" s="20" customFormat="1" x14ac:dyDescent="0.15">
      <c r="A19" s="21" t="s">
        <v>4</v>
      </c>
      <c r="B19" s="18"/>
      <c r="C19" s="18">
        <f>C18/B18</f>
        <v>0.3401360544217687</v>
      </c>
      <c r="D19" s="18">
        <f>D18/B18</f>
        <v>0.27210884353741499</v>
      </c>
      <c r="E19" s="18">
        <f>E18/B18</f>
        <v>7.4829931972789115E-2</v>
      </c>
      <c r="F19" s="18">
        <f>F18/B18</f>
        <v>0.11564625850340136</v>
      </c>
      <c r="G19" s="18">
        <f>G18/B18</f>
        <v>0.18367346938775511</v>
      </c>
      <c r="H19" s="19">
        <f>H18/B18</f>
        <v>1.3605442176870748E-2</v>
      </c>
      <c r="J19" s="21"/>
      <c r="K19" s="18">
        <f>K18/J18</f>
        <v>0.61224489795918369</v>
      </c>
      <c r="L19" s="18">
        <f>L18/J18</f>
        <v>0.19047619047619047</v>
      </c>
      <c r="M19" s="18">
        <f>M18/J18</f>
        <v>0.18367346938775511</v>
      </c>
      <c r="N19" s="19">
        <f>N18/J18</f>
        <v>1.3605442176870748E-2</v>
      </c>
      <c r="P19" s="21"/>
      <c r="Q19" s="18">
        <f>Q18/P18</f>
        <v>2.0408163265306121E-2</v>
      </c>
      <c r="R19" s="18">
        <f>R18/P18</f>
        <v>5.4421768707482991E-2</v>
      </c>
      <c r="S19" s="18">
        <f>S18/P18</f>
        <v>0.21088435374149661</v>
      </c>
      <c r="T19" s="18">
        <f>T18/P18</f>
        <v>0.37414965986394561</v>
      </c>
      <c r="U19" s="18">
        <f>U18/P18</f>
        <v>0.32653061224489793</v>
      </c>
      <c r="V19" s="19">
        <f>V18/P18</f>
        <v>1.3605442176870748E-2</v>
      </c>
    </row>
    <row r="20" spans="1:22" x14ac:dyDescent="0.15">
      <c r="A20" s="4" t="s">
        <v>26</v>
      </c>
      <c r="B20" s="5">
        <v>103</v>
      </c>
      <c r="C20" s="5">
        <v>45</v>
      </c>
      <c r="D20" s="5">
        <v>16</v>
      </c>
      <c r="E20" s="5">
        <v>12</v>
      </c>
      <c r="F20" s="5">
        <v>9</v>
      </c>
      <c r="G20" s="5">
        <v>20</v>
      </c>
      <c r="H20" s="3">
        <f>B20-SUM(C20:G20)</f>
        <v>1</v>
      </c>
      <c r="J20" s="4">
        <v>103</v>
      </c>
      <c r="K20" s="5">
        <f>C20+D20</f>
        <v>61</v>
      </c>
      <c r="L20" s="5">
        <f>E20+F20</f>
        <v>21</v>
      </c>
      <c r="M20" s="5">
        <f>G20</f>
        <v>20</v>
      </c>
      <c r="N20" s="3">
        <f>J20-K20-L20-M20</f>
        <v>1</v>
      </c>
      <c r="P20" s="4">
        <v>103</v>
      </c>
      <c r="Q20" s="5">
        <v>2</v>
      </c>
      <c r="R20" s="5">
        <v>1</v>
      </c>
      <c r="S20" s="5">
        <v>18</v>
      </c>
      <c r="T20" s="5">
        <v>46</v>
      </c>
      <c r="U20" s="5">
        <v>36</v>
      </c>
      <c r="V20" s="41" t="s">
        <v>369</v>
      </c>
    </row>
    <row r="21" spans="1:22" s="20" customFormat="1" x14ac:dyDescent="0.15">
      <c r="A21" s="21" t="s">
        <v>4</v>
      </c>
      <c r="B21" s="18"/>
      <c r="C21" s="18">
        <f>C20/B20</f>
        <v>0.43689320388349512</v>
      </c>
      <c r="D21" s="18">
        <f>D20/B20</f>
        <v>0.1553398058252427</v>
      </c>
      <c r="E21" s="18">
        <f>E20/B20</f>
        <v>0.11650485436893204</v>
      </c>
      <c r="F21" s="18">
        <f>F20/B20</f>
        <v>8.7378640776699032E-2</v>
      </c>
      <c r="G21" s="18">
        <f>G20/B20</f>
        <v>0.1941747572815534</v>
      </c>
      <c r="H21" s="19">
        <f>H20/B20</f>
        <v>9.7087378640776691E-3</v>
      </c>
      <c r="J21" s="21"/>
      <c r="K21" s="18">
        <f>K20/J20</f>
        <v>0.59223300970873782</v>
      </c>
      <c r="L21" s="18">
        <f>L20/J20</f>
        <v>0.20388349514563106</v>
      </c>
      <c r="M21" s="18">
        <f>M20/J20</f>
        <v>0.1941747572815534</v>
      </c>
      <c r="N21" s="19">
        <f>N20/J20</f>
        <v>9.7087378640776691E-3</v>
      </c>
      <c r="P21" s="21"/>
      <c r="Q21" s="18">
        <f>Q20/P20</f>
        <v>1.9417475728155338E-2</v>
      </c>
      <c r="R21" s="18">
        <f>R20/P20</f>
        <v>9.7087378640776691E-3</v>
      </c>
      <c r="S21" s="18">
        <f>S20/P20</f>
        <v>0.17475728155339806</v>
      </c>
      <c r="T21" s="18">
        <f>T20/P20</f>
        <v>0.44660194174757284</v>
      </c>
      <c r="U21" s="18">
        <f>U20/P20</f>
        <v>0.34951456310679613</v>
      </c>
      <c r="V21" s="45" t="s">
        <v>369</v>
      </c>
    </row>
    <row r="22" spans="1:22" x14ac:dyDescent="0.15">
      <c r="A22" s="4" t="s">
        <v>27</v>
      </c>
      <c r="B22" s="5">
        <v>74</v>
      </c>
      <c r="C22" s="5">
        <v>32</v>
      </c>
      <c r="D22" s="5">
        <v>12</v>
      </c>
      <c r="E22" s="5">
        <v>12</v>
      </c>
      <c r="F22" s="5">
        <v>4</v>
      </c>
      <c r="G22" s="5">
        <v>13</v>
      </c>
      <c r="H22" s="3">
        <f>B22-SUM(C22:G22)</f>
        <v>1</v>
      </c>
      <c r="J22" s="4">
        <v>74</v>
      </c>
      <c r="K22" s="5">
        <f>C22+D22</f>
        <v>44</v>
      </c>
      <c r="L22" s="5">
        <f>E22+F22</f>
        <v>16</v>
      </c>
      <c r="M22" s="5">
        <f>G22</f>
        <v>13</v>
      </c>
      <c r="N22" s="3">
        <f>J22-K22-L22-M22</f>
        <v>1</v>
      </c>
      <c r="P22" s="4">
        <v>74</v>
      </c>
      <c r="Q22" s="36" t="s">
        <v>369</v>
      </c>
      <c r="R22" s="36" t="s">
        <v>369</v>
      </c>
      <c r="S22" s="5">
        <v>14</v>
      </c>
      <c r="T22" s="5">
        <v>40</v>
      </c>
      <c r="U22" s="5">
        <v>20</v>
      </c>
      <c r="V22" s="41" t="s">
        <v>369</v>
      </c>
    </row>
    <row r="23" spans="1:22" s="20" customFormat="1" x14ac:dyDescent="0.15">
      <c r="A23" s="21" t="s">
        <v>4</v>
      </c>
      <c r="B23" s="18"/>
      <c r="C23" s="18">
        <f>C22/B22</f>
        <v>0.43243243243243246</v>
      </c>
      <c r="D23" s="18">
        <f>D22/B22</f>
        <v>0.16216216216216217</v>
      </c>
      <c r="E23" s="18">
        <f>E22/B22</f>
        <v>0.16216216216216217</v>
      </c>
      <c r="F23" s="18">
        <f>F22/B22</f>
        <v>5.4054054054054057E-2</v>
      </c>
      <c r="G23" s="18">
        <f>G22/B22</f>
        <v>0.17567567567567569</v>
      </c>
      <c r="H23" s="19">
        <f>H22/B22</f>
        <v>1.3513513513513514E-2</v>
      </c>
      <c r="J23" s="21"/>
      <c r="K23" s="18">
        <f>K22/J22</f>
        <v>0.59459459459459463</v>
      </c>
      <c r="L23" s="18">
        <f>L22/J22</f>
        <v>0.21621621621621623</v>
      </c>
      <c r="M23" s="18">
        <f>M22/J22</f>
        <v>0.17567567567567569</v>
      </c>
      <c r="N23" s="19">
        <f>N22/J22</f>
        <v>1.3513513513513514E-2</v>
      </c>
      <c r="P23" s="21"/>
      <c r="Q23" s="37" t="s">
        <v>369</v>
      </c>
      <c r="R23" s="37" t="s">
        <v>369</v>
      </c>
      <c r="S23" s="18">
        <f>S22/P22</f>
        <v>0.1891891891891892</v>
      </c>
      <c r="T23" s="18">
        <f>T22/P22</f>
        <v>0.54054054054054057</v>
      </c>
      <c r="U23" s="18">
        <f>U22/P22</f>
        <v>0.27027027027027029</v>
      </c>
      <c r="V23" s="45" t="s">
        <v>369</v>
      </c>
    </row>
    <row r="24" spans="1:22" x14ac:dyDescent="0.15">
      <c r="A24" s="4" t="s">
        <v>28</v>
      </c>
      <c r="B24" s="5">
        <v>111</v>
      </c>
      <c r="C24" s="5">
        <v>39</v>
      </c>
      <c r="D24" s="5">
        <v>19</v>
      </c>
      <c r="E24" s="5">
        <v>16</v>
      </c>
      <c r="F24" s="5">
        <v>14</v>
      </c>
      <c r="G24" s="5">
        <v>20</v>
      </c>
      <c r="H24" s="3">
        <f>B24-SUM(C24:G24)</f>
        <v>3</v>
      </c>
      <c r="J24" s="4">
        <v>111</v>
      </c>
      <c r="K24" s="5">
        <f>C24+D24</f>
        <v>58</v>
      </c>
      <c r="L24" s="5">
        <f>E24+F24</f>
        <v>30</v>
      </c>
      <c r="M24" s="5">
        <f>G24</f>
        <v>20</v>
      </c>
      <c r="N24" s="3">
        <f>J24-K24-L24-M24</f>
        <v>3</v>
      </c>
      <c r="P24" s="4">
        <v>111</v>
      </c>
      <c r="Q24" s="5">
        <v>2</v>
      </c>
      <c r="R24" s="5">
        <v>8</v>
      </c>
      <c r="S24" s="5">
        <v>22</v>
      </c>
      <c r="T24" s="5">
        <v>48</v>
      </c>
      <c r="U24" s="5">
        <v>28</v>
      </c>
      <c r="V24" s="3">
        <f>P24-SUM(Q24:U24)</f>
        <v>3</v>
      </c>
    </row>
    <row r="25" spans="1:22" s="20" customFormat="1" x14ac:dyDescent="0.15">
      <c r="A25" s="21" t="s">
        <v>4</v>
      </c>
      <c r="B25" s="18"/>
      <c r="C25" s="18">
        <f>C24/B24</f>
        <v>0.35135135135135137</v>
      </c>
      <c r="D25" s="18">
        <f>D24/B24</f>
        <v>0.17117117117117117</v>
      </c>
      <c r="E25" s="18">
        <f>E24/B24</f>
        <v>0.14414414414414414</v>
      </c>
      <c r="F25" s="18">
        <f>F24/B24</f>
        <v>0.12612612612612611</v>
      </c>
      <c r="G25" s="18">
        <f>G24/B24</f>
        <v>0.18018018018018017</v>
      </c>
      <c r="H25" s="19">
        <f>H24/B24</f>
        <v>2.7027027027027029E-2</v>
      </c>
      <c r="J25" s="21"/>
      <c r="K25" s="18">
        <f>K24/J24</f>
        <v>0.52252252252252251</v>
      </c>
      <c r="L25" s="18">
        <f>L24/J24</f>
        <v>0.27027027027027029</v>
      </c>
      <c r="M25" s="18">
        <f>M24/J24</f>
        <v>0.18018018018018017</v>
      </c>
      <c r="N25" s="19">
        <f>N24/J24</f>
        <v>2.7027027027027029E-2</v>
      </c>
      <c r="P25" s="21"/>
      <c r="Q25" s="18">
        <f>Q24/P24</f>
        <v>1.8018018018018018E-2</v>
      </c>
      <c r="R25" s="18">
        <f>R24/P24</f>
        <v>7.2072072072072071E-2</v>
      </c>
      <c r="S25" s="18">
        <f>S24/P24</f>
        <v>0.1981981981981982</v>
      </c>
      <c r="T25" s="18">
        <f>T24/P24</f>
        <v>0.43243243243243246</v>
      </c>
      <c r="U25" s="18">
        <f>U24/P24</f>
        <v>0.25225225225225223</v>
      </c>
      <c r="V25" s="19">
        <f>V24/P24</f>
        <v>2.7027027027027029E-2</v>
      </c>
    </row>
    <row r="26" spans="1:22" x14ac:dyDescent="0.15">
      <c r="A26" s="4" t="s">
        <v>29</v>
      </c>
      <c r="B26" s="5">
        <v>55</v>
      </c>
      <c r="C26" s="5">
        <v>15</v>
      </c>
      <c r="D26" s="5">
        <v>10</v>
      </c>
      <c r="E26" s="5">
        <v>7</v>
      </c>
      <c r="F26" s="5">
        <v>9</v>
      </c>
      <c r="G26" s="5">
        <v>14</v>
      </c>
      <c r="H26" s="41" t="s">
        <v>369</v>
      </c>
      <c r="J26" s="4">
        <v>55</v>
      </c>
      <c r="K26" s="5">
        <f>C26+D26</f>
        <v>25</v>
      </c>
      <c r="L26" s="5">
        <f>E26+F26</f>
        <v>16</v>
      </c>
      <c r="M26" s="5">
        <f>G26</f>
        <v>14</v>
      </c>
      <c r="N26" s="41" t="s">
        <v>369</v>
      </c>
      <c r="P26" s="4">
        <v>55</v>
      </c>
      <c r="Q26" s="5">
        <v>1</v>
      </c>
      <c r="R26" s="5">
        <v>3</v>
      </c>
      <c r="S26" s="5">
        <v>5</v>
      </c>
      <c r="T26" s="5">
        <v>20</v>
      </c>
      <c r="U26" s="5">
        <v>26</v>
      </c>
      <c r="V26" s="41" t="s">
        <v>369</v>
      </c>
    </row>
    <row r="27" spans="1:22" s="20" customFormat="1" x14ac:dyDescent="0.15">
      <c r="A27" s="23" t="s">
        <v>4</v>
      </c>
      <c r="B27" s="24"/>
      <c r="C27" s="24">
        <f>C26/B26</f>
        <v>0.27272727272727271</v>
      </c>
      <c r="D27" s="24">
        <f>D26/B26</f>
        <v>0.18181818181818182</v>
      </c>
      <c r="E27" s="24">
        <f>E26/B26</f>
        <v>0.12727272727272726</v>
      </c>
      <c r="F27" s="24">
        <f>F26/B26</f>
        <v>0.16363636363636364</v>
      </c>
      <c r="G27" s="24">
        <f>G26/B26</f>
        <v>0.25454545454545452</v>
      </c>
      <c r="H27" s="42" t="s">
        <v>369</v>
      </c>
      <c r="J27" s="23"/>
      <c r="K27" s="24">
        <f>K26/J26</f>
        <v>0.45454545454545453</v>
      </c>
      <c r="L27" s="24">
        <f>L26/J26</f>
        <v>0.29090909090909089</v>
      </c>
      <c r="M27" s="24">
        <f>M26/J26</f>
        <v>0.25454545454545452</v>
      </c>
      <c r="N27" s="42" t="s">
        <v>369</v>
      </c>
      <c r="P27" s="23"/>
      <c r="Q27" s="24">
        <f>Q26/P26</f>
        <v>1.8181818181818181E-2</v>
      </c>
      <c r="R27" s="24">
        <f>R26/P26</f>
        <v>5.4545454545454543E-2</v>
      </c>
      <c r="S27" s="24">
        <f>S26/P26</f>
        <v>9.0909090909090912E-2</v>
      </c>
      <c r="T27" s="24">
        <f>T26/P26</f>
        <v>0.36363636363636365</v>
      </c>
      <c r="U27" s="24">
        <f>U26/P26</f>
        <v>0.47272727272727272</v>
      </c>
      <c r="V27" s="42" t="s">
        <v>369</v>
      </c>
    </row>
    <row r="28" spans="1:22" x14ac:dyDescent="0.15">
      <c r="A28" s="1" t="s">
        <v>237</v>
      </c>
    </row>
    <row r="29" spans="1:22" x14ac:dyDescent="0.15">
      <c r="A29" s="9" t="s">
        <v>30</v>
      </c>
      <c r="B29" s="10">
        <v>411</v>
      </c>
      <c r="C29" s="10">
        <v>124</v>
      </c>
      <c r="D29" s="10">
        <v>71</v>
      </c>
      <c r="E29" s="10">
        <v>71</v>
      </c>
      <c r="F29" s="10">
        <v>54</v>
      </c>
      <c r="G29" s="10">
        <v>80</v>
      </c>
      <c r="H29" s="11">
        <f>B29-SUM(C29:G29)</f>
        <v>11</v>
      </c>
      <c r="J29" s="9">
        <v>411</v>
      </c>
      <c r="K29" s="10">
        <f>C29+D29</f>
        <v>195</v>
      </c>
      <c r="L29" s="10">
        <f>E29+F29</f>
        <v>125</v>
      </c>
      <c r="M29" s="10">
        <f>G29</f>
        <v>80</v>
      </c>
      <c r="N29" s="11">
        <f>J29-K29-L29-M29</f>
        <v>11</v>
      </c>
      <c r="P29" s="9">
        <v>411</v>
      </c>
      <c r="Q29" s="10">
        <v>6</v>
      </c>
      <c r="R29" s="10">
        <v>15</v>
      </c>
      <c r="S29" s="10">
        <v>78</v>
      </c>
      <c r="T29" s="10">
        <v>159</v>
      </c>
      <c r="U29" s="10">
        <v>143</v>
      </c>
      <c r="V29" s="11">
        <f>P29-SUM(Q29:U29)</f>
        <v>10</v>
      </c>
    </row>
    <row r="30" spans="1:22" s="20" customFormat="1" x14ac:dyDescent="0.15">
      <c r="A30" s="21" t="s">
        <v>31</v>
      </c>
      <c r="B30" s="18"/>
      <c r="C30" s="18">
        <f>C29/B29</f>
        <v>0.30170316301703165</v>
      </c>
      <c r="D30" s="18">
        <f>D29/B29</f>
        <v>0.17274939172749393</v>
      </c>
      <c r="E30" s="18">
        <f>E29/B29</f>
        <v>0.17274939172749393</v>
      </c>
      <c r="F30" s="18">
        <f>F29/B29</f>
        <v>0.13138686131386862</v>
      </c>
      <c r="G30" s="18">
        <f>G29/B29</f>
        <v>0.19464720194647203</v>
      </c>
      <c r="H30" s="27">
        <f>H29/B29</f>
        <v>2.6763990267639901E-2</v>
      </c>
      <c r="J30" s="21"/>
      <c r="K30" s="18">
        <f>K29/J29</f>
        <v>0.47445255474452552</v>
      </c>
      <c r="L30" s="18">
        <f>L29/J29</f>
        <v>0.30413625304136255</v>
      </c>
      <c r="M30" s="18">
        <f>M29/J29</f>
        <v>0.19464720194647203</v>
      </c>
      <c r="N30" s="19">
        <f>N29/J29</f>
        <v>2.6763990267639901E-2</v>
      </c>
      <c r="P30" s="21"/>
      <c r="Q30" s="18">
        <f>Q29/P29</f>
        <v>1.4598540145985401E-2</v>
      </c>
      <c r="R30" s="18">
        <f>R29/P29</f>
        <v>3.6496350364963501E-2</v>
      </c>
      <c r="S30" s="18">
        <f>S29/P29</f>
        <v>0.18978102189781021</v>
      </c>
      <c r="T30" s="18">
        <f>T29/P29</f>
        <v>0.38686131386861317</v>
      </c>
      <c r="U30" s="18">
        <f>U29/P29</f>
        <v>0.34793187347931875</v>
      </c>
      <c r="V30" s="27">
        <f>V29/P29</f>
        <v>2.4330900243309004E-2</v>
      </c>
    </row>
    <row r="31" spans="1:22" x14ac:dyDescent="0.15">
      <c r="A31" s="4" t="s">
        <v>32</v>
      </c>
      <c r="B31" s="5">
        <v>196</v>
      </c>
      <c r="C31" s="5">
        <v>58</v>
      </c>
      <c r="D31" s="5">
        <v>54</v>
      </c>
      <c r="E31" s="5">
        <v>23</v>
      </c>
      <c r="F31" s="5">
        <v>19</v>
      </c>
      <c r="G31" s="5">
        <v>42</v>
      </c>
      <c r="H31" s="41" t="s">
        <v>369</v>
      </c>
      <c r="J31" s="4">
        <v>196</v>
      </c>
      <c r="K31" s="5">
        <f>C31+D31</f>
        <v>112</v>
      </c>
      <c r="L31" s="5">
        <f>E31+F31</f>
        <v>42</v>
      </c>
      <c r="M31" s="5">
        <f>G31</f>
        <v>42</v>
      </c>
      <c r="N31" s="41" t="s">
        <v>369</v>
      </c>
      <c r="P31" s="4">
        <v>196</v>
      </c>
      <c r="Q31" s="5">
        <v>2</v>
      </c>
      <c r="R31" s="5">
        <v>8</v>
      </c>
      <c r="S31" s="5">
        <v>36</v>
      </c>
      <c r="T31" s="5">
        <v>85</v>
      </c>
      <c r="U31" s="5">
        <v>64</v>
      </c>
      <c r="V31" s="3">
        <f>P31-SUM(Q31:U31)</f>
        <v>1</v>
      </c>
    </row>
    <row r="32" spans="1:22" s="20" customFormat="1" x14ac:dyDescent="0.15">
      <c r="A32" s="21" t="s">
        <v>33</v>
      </c>
      <c r="B32" s="18"/>
      <c r="C32" s="18">
        <f>C31/B31</f>
        <v>0.29591836734693877</v>
      </c>
      <c r="D32" s="18">
        <f>D31/B31</f>
        <v>0.27551020408163263</v>
      </c>
      <c r="E32" s="18">
        <f>E31/B31</f>
        <v>0.11734693877551021</v>
      </c>
      <c r="F32" s="18">
        <f>F31/B31</f>
        <v>9.6938775510204078E-2</v>
      </c>
      <c r="G32" s="18">
        <f>G31/B31</f>
        <v>0.21428571428571427</v>
      </c>
      <c r="H32" s="45" t="s">
        <v>369</v>
      </c>
      <c r="J32" s="21"/>
      <c r="K32" s="18">
        <f>K31/J31</f>
        <v>0.5714285714285714</v>
      </c>
      <c r="L32" s="18">
        <f>L31/J31</f>
        <v>0.21428571428571427</v>
      </c>
      <c r="M32" s="18">
        <f>M31/J31</f>
        <v>0.21428571428571427</v>
      </c>
      <c r="N32" s="45" t="s">
        <v>369</v>
      </c>
      <c r="P32" s="21"/>
      <c r="Q32" s="18">
        <f>Q31/P31</f>
        <v>1.020408163265306E-2</v>
      </c>
      <c r="R32" s="18">
        <f>R31/P31</f>
        <v>4.0816326530612242E-2</v>
      </c>
      <c r="S32" s="18">
        <f>S31/P31</f>
        <v>0.18367346938775511</v>
      </c>
      <c r="T32" s="18">
        <f>T31/P31</f>
        <v>0.43367346938775508</v>
      </c>
      <c r="U32" s="18">
        <f>U31/P31</f>
        <v>0.32653061224489793</v>
      </c>
      <c r="V32" s="19">
        <f>V31/P31</f>
        <v>5.1020408163265302E-3</v>
      </c>
    </row>
    <row r="33" spans="1:22" x14ac:dyDescent="0.15">
      <c r="A33" s="4" t="s">
        <v>34</v>
      </c>
      <c r="B33" s="5">
        <v>556</v>
      </c>
      <c r="C33" s="5">
        <v>177</v>
      </c>
      <c r="D33" s="5">
        <v>113</v>
      </c>
      <c r="E33" s="5">
        <v>79</v>
      </c>
      <c r="F33" s="5">
        <v>75</v>
      </c>
      <c r="G33" s="5">
        <v>104</v>
      </c>
      <c r="H33" s="3">
        <f>B33-SUM(C33:G33)</f>
        <v>8</v>
      </c>
      <c r="J33" s="4">
        <v>556</v>
      </c>
      <c r="K33" s="5">
        <f>C33+D33</f>
        <v>290</v>
      </c>
      <c r="L33" s="5">
        <f>E33+F33</f>
        <v>154</v>
      </c>
      <c r="M33" s="5">
        <f>G33</f>
        <v>104</v>
      </c>
      <c r="N33" s="3">
        <f>J33-K33-L33-M33</f>
        <v>8</v>
      </c>
      <c r="P33" s="4">
        <v>556</v>
      </c>
      <c r="Q33" s="5">
        <v>6</v>
      </c>
      <c r="R33" s="5">
        <v>22</v>
      </c>
      <c r="S33" s="5">
        <v>112</v>
      </c>
      <c r="T33" s="5">
        <v>204</v>
      </c>
      <c r="U33" s="5">
        <v>206</v>
      </c>
      <c r="V33" s="3">
        <f>P33-SUM(Q33:U33)</f>
        <v>6</v>
      </c>
    </row>
    <row r="34" spans="1:22" s="20" customFormat="1" x14ac:dyDescent="0.15">
      <c r="A34" s="23" t="s">
        <v>35</v>
      </c>
      <c r="B34" s="24"/>
      <c r="C34" s="24">
        <f>C33/B33</f>
        <v>0.31834532374100721</v>
      </c>
      <c r="D34" s="24">
        <f>D33/B33</f>
        <v>0.20323741007194246</v>
      </c>
      <c r="E34" s="24">
        <f>E33/B33</f>
        <v>0.1420863309352518</v>
      </c>
      <c r="F34" s="24">
        <f>F33/B33</f>
        <v>0.13489208633093525</v>
      </c>
      <c r="G34" s="24">
        <f>G33/B33</f>
        <v>0.18705035971223022</v>
      </c>
      <c r="H34" s="25">
        <f>H33/B33</f>
        <v>1.4388489208633094E-2</v>
      </c>
      <c r="J34" s="23"/>
      <c r="K34" s="24">
        <f>K33/J33</f>
        <v>0.52158273381294962</v>
      </c>
      <c r="L34" s="24">
        <f>L33/J33</f>
        <v>0.27697841726618705</v>
      </c>
      <c r="M34" s="24">
        <f>M33/J33</f>
        <v>0.18705035971223022</v>
      </c>
      <c r="N34" s="25">
        <f>N33/J33</f>
        <v>1.4388489208633094E-2</v>
      </c>
      <c r="P34" s="23"/>
      <c r="Q34" s="24">
        <f>Q33/P33</f>
        <v>1.0791366906474821E-2</v>
      </c>
      <c r="R34" s="24">
        <f>R33/P33</f>
        <v>3.9568345323741004E-2</v>
      </c>
      <c r="S34" s="24">
        <f>S33/P33</f>
        <v>0.20143884892086331</v>
      </c>
      <c r="T34" s="24">
        <f>T33/P33</f>
        <v>0.36690647482014388</v>
      </c>
      <c r="U34" s="24">
        <f>U33/P33</f>
        <v>0.37050359712230213</v>
      </c>
      <c r="V34" s="25">
        <f>V33/P33</f>
        <v>1.0791366906474821E-2</v>
      </c>
    </row>
  </sheetData>
  <phoneticPr fontId="2"/>
  <pageMargins left="0.78740157480314965" right="0.78740157480314965" top="0.78740157480314965" bottom="0.78740157480314965" header="0.31496062992125984" footer="0.31496062992125984"/>
  <pageSetup paperSize="9" scale="98"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U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21" x14ac:dyDescent="0.15">
      <c r="A1" s="1" t="s">
        <v>236</v>
      </c>
    </row>
    <row r="2" spans="1:21" x14ac:dyDescent="0.15">
      <c r="A2" s="1" t="s">
        <v>331</v>
      </c>
      <c r="H2" s="1" t="s">
        <v>329</v>
      </c>
      <c r="M2" s="1" t="s">
        <v>205</v>
      </c>
    </row>
    <row r="3" spans="1:21" x14ac:dyDescent="0.15">
      <c r="A3" s="1" t="s">
        <v>332</v>
      </c>
      <c r="H3" s="1" t="s">
        <v>330</v>
      </c>
    </row>
    <row r="4" spans="1:21" x14ac:dyDescent="0.15">
      <c r="A4" s="1" t="s">
        <v>3</v>
      </c>
    </row>
    <row r="5" spans="1:21" s="2" customFormat="1" ht="127.5" customHeight="1" x14ac:dyDescent="0.15">
      <c r="A5" s="6" t="s">
        <v>4</v>
      </c>
      <c r="B5" s="7" t="s">
        <v>5</v>
      </c>
      <c r="C5" s="7" t="s">
        <v>183</v>
      </c>
      <c r="D5" s="7" t="s">
        <v>184</v>
      </c>
      <c r="E5" s="7" t="s">
        <v>49</v>
      </c>
      <c r="F5" s="8" t="s">
        <v>9</v>
      </c>
      <c r="H5" s="6" t="s">
        <v>5</v>
      </c>
      <c r="I5" s="7" t="s">
        <v>185</v>
      </c>
      <c r="J5" s="7" t="s">
        <v>188</v>
      </c>
      <c r="K5" s="8" t="s">
        <v>9</v>
      </c>
      <c r="M5" s="6" t="s">
        <v>5</v>
      </c>
      <c r="N5" s="7" t="s">
        <v>179</v>
      </c>
      <c r="O5" s="7" t="s">
        <v>180</v>
      </c>
      <c r="P5" s="7" t="s">
        <v>181</v>
      </c>
      <c r="Q5" s="7" t="s">
        <v>182</v>
      </c>
      <c r="R5" s="7" t="s">
        <v>49</v>
      </c>
      <c r="S5" s="8" t="s">
        <v>9</v>
      </c>
    </row>
    <row r="6" spans="1:21" x14ac:dyDescent="0.15">
      <c r="A6" s="4" t="s">
        <v>19</v>
      </c>
      <c r="B6" s="5">
        <v>1170</v>
      </c>
      <c r="C6" s="5">
        <f>'57'!Q6+'57'!R6</f>
        <v>61</v>
      </c>
      <c r="D6" s="5">
        <f>'57'!S6+'57'!T6</f>
        <v>676</v>
      </c>
      <c r="E6" s="5">
        <f>'57'!U6</f>
        <v>415</v>
      </c>
      <c r="F6" s="3">
        <f>B6-C6-D6-E6</f>
        <v>18</v>
      </c>
      <c r="H6" s="4">
        <v>1170</v>
      </c>
      <c r="I6" s="5">
        <v>334</v>
      </c>
      <c r="J6" s="5">
        <v>822</v>
      </c>
      <c r="K6" s="3">
        <f>H6-I6-J6</f>
        <v>14</v>
      </c>
      <c r="M6" s="4">
        <v>1170</v>
      </c>
      <c r="N6" s="5">
        <v>266</v>
      </c>
      <c r="O6" s="5">
        <v>555</v>
      </c>
      <c r="P6" s="5">
        <v>216</v>
      </c>
      <c r="Q6" s="5">
        <v>99</v>
      </c>
      <c r="R6" s="5">
        <v>22</v>
      </c>
      <c r="S6" s="3">
        <f>M6-SUM(N6:R6)</f>
        <v>12</v>
      </c>
    </row>
    <row r="7" spans="1:21" s="20" customFormat="1" x14ac:dyDescent="0.15">
      <c r="A7" s="21" t="s">
        <v>4</v>
      </c>
      <c r="B7" s="18"/>
      <c r="C7" s="18">
        <f>C6/B6</f>
        <v>5.2136752136752139E-2</v>
      </c>
      <c r="D7" s="18">
        <f>D6/B6</f>
        <v>0.57777777777777772</v>
      </c>
      <c r="E7" s="18">
        <f>E6/B6</f>
        <v>0.35470085470085472</v>
      </c>
      <c r="F7" s="19">
        <f>F6/B6</f>
        <v>1.5384615384615385E-2</v>
      </c>
      <c r="H7" s="21"/>
      <c r="I7" s="18">
        <f>I6/H6</f>
        <v>0.28547008547008546</v>
      </c>
      <c r="J7" s="18">
        <f>J6/H6</f>
        <v>0.70256410256410251</v>
      </c>
      <c r="K7" s="19">
        <f>K6/H6</f>
        <v>1.1965811965811967E-2</v>
      </c>
      <c r="M7" s="21"/>
      <c r="N7" s="18">
        <f>N6/M6</f>
        <v>0.22735042735042735</v>
      </c>
      <c r="O7" s="18">
        <f>O6/M6</f>
        <v>0.47435897435897434</v>
      </c>
      <c r="P7" s="18">
        <f>P6/M6</f>
        <v>0.18461538461538463</v>
      </c>
      <c r="Q7" s="18">
        <f>Q6/M6</f>
        <v>8.461538461538462E-2</v>
      </c>
      <c r="R7" s="18">
        <f>R6/M6</f>
        <v>1.8803418803418803E-2</v>
      </c>
      <c r="S7" s="19">
        <f>S6/M6</f>
        <v>1.0256410256410256E-2</v>
      </c>
    </row>
    <row r="8" spans="1:21" x14ac:dyDescent="0.15">
      <c r="A8" s="4" t="s">
        <v>20</v>
      </c>
      <c r="B8" s="5">
        <v>200</v>
      </c>
      <c r="C8" s="5">
        <f>'57'!Q8+'57'!R8</f>
        <v>7</v>
      </c>
      <c r="D8" s="5">
        <f>'57'!S8+'57'!T8</f>
        <v>115</v>
      </c>
      <c r="E8" s="5">
        <f>'57'!U8</f>
        <v>78</v>
      </c>
      <c r="F8" s="41" t="s">
        <v>369</v>
      </c>
      <c r="H8" s="4">
        <v>200</v>
      </c>
      <c r="I8" s="5">
        <v>65</v>
      </c>
      <c r="J8" s="5">
        <v>135</v>
      </c>
      <c r="K8" s="41" t="s">
        <v>369</v>
      </c>
      <c r="M8" s="4">
        <v>200</v>
      </c>
      <c r="N8" s="5">
        <v>45</v>
      </c>
      <c r="O8" s="5">
        <v>107</v>
      </c>
      <c r="P8" s="5">
        <v>29</v>
      </c>
      <c r="Q8" s="5">
        <v>13</v>
      </c>
      <c r="R8" s="5">
        <v>5</v>
      </c>
      <c r="S8" s="3">
        <f>M8-SUM(N8:R8)</f>
        <v>1</v>
      </c>
    </row>
    <row r="9" spans="1:21" s="20" customFormat="1" x14ac:dyDescent="0.15">
      <c r="A9" s="21" t="s">
        <v>4</v>
      </c>
      <c r="B9" s="18"/>
      <c r="C9" s="18">
        <f>C8/B8</f>
        <v>3.5000000000000003E-2</v>
      </c>
      <c r="D9" s="18">
        <f>D8/B8</f>
        <v>0.57499999999999996</v>
      </c>
      <c r="E9" s="18">
        <f>E8/B8</f>
        <v>0.39</v>
      </c>
      <c r="F9" s="45" t="s">
        <v>369</v>
      </c>
      <c r="H9" s="21"/>
      <c r="I9" s="18">
        <f>I8/H8</f>
        <v>0.32500000000000001</v>
      </c>
      <c r="J9" s="18">
        <f>J8/H8</f>
        <v>0.67500000000000004</v>
      </c>
      <c r="K9" s="45" t="s">
        <v>369</v>
      </c>
      <c r="M9" s="21"/>
      <c r="N9" s="18">
        <f>N8/M8</f>
        <v>0.22500000000000001</v>
      </c>
      <c r="O9" s="18">
        <f>O8/M8</f>
        <v>0.53500000000000003</v>
      </c>
      <c r="P9" s="18">
        <f>P8/M8</f>
        <v>0.14499999999999999</v>
      </c>
      <c r="Q9" s="18">
        <f>Q8/M8</f>
        <v>6.5000000000000002E-2</v>
      </c>
      <c r="R9" s="18">
        <f>R8/M8</f>
        <v>2.5000000000000001E-2</v>
      </c>
      <c r="S9" s="19">
        <f>S8/M8</f>
        <v>5.0000000000000001E-3</v>
      </c>
    </row>
    <row r="10" spans="1:21" x14ac:dyDescent="0.15">
      <c r="A10" s="4" t="s">
        <v>21</v>
      </c>
      <c r="B10" s="5">
        <v>208</v>
      </c>
      <c r="C10" s="5">
        <f>'57'!Q10+'57'!R10</f>
        <v>11</v>
      </c>
      <c r="D10" s="5">
        <f>'57'!S10+'57'!T10</f>
        <v>113</v>
      </c>
      <c r="E10" s="5">
        <f>'57'!U10</f>
        <v>78</v>
      </c>
      <c r="F10" s="3">
        <f>B10-C10-D10-E10</f>
        <v>6</v>
      </c>
      <c r="H10" s="4">
        <v>208</v>
      </c>
      <c r="I10" s="5">
        <v>58</v>
      </c>
      <c r="J10" s="5">
        <v>148</v>
      </c>
      <c r="K10" s="3">
        <f>H10-I10-J10</f>
        <v>2</v>
      </c>
      <c r="M10" s="4">
        <v>208</v>
      </c>
      <c r="N10" s="5">
        <v>66</v>
      </c>
      <c r="O10" s="5">
        <v>92</v>
      </c>
      <c r="P10" s="5">
        <v>33</v>
      </c>
      <c r="Q10" s="5">
        <v>13</v>
      </c>
      <c r="R10" s="5">
        <v>2</v>
      </c>
      <c r="S10" s="3">
        <f>M10-SUM(N10:R10)</f>
        <v>2</v>
      </c>
    </row>
    <row r="11" spans="1:21" s="20" customFormat="1" x14ac:dyDescent="0.15">
      <c r="A11" s="21" t="s">
        <v>4</v>
      </c>
      <c r="B11" s="18"/>
      <c r="C11" s="18">
        <f>C10/B10</f>
        <v>5.2884615384615384E-2</v>
      </c>
      <c r="D11" s="18">
        <f>D10/B10</f>
        <v>0.54326923076923073</v>
      </c>
      <c r="E11" s="18">
        <f>E10/B10</f>
        <v>0.375</v>
      </c>
      <c r="F11" s="19">
        <f>F10/B10</f>
        <v>2.8846153846153848E-2</v>
      </c>
      <c r="H11" s="21"/>
      <c r="I11" s="18">
        <f>I10/H10</f>
        <v>0.27884615384615385</v>
      </c>
      <c r="J11" s="18">
        <f>J10/H10</f>
        <v>0.71153846153846156</v>
      </c>
      <c r="K11" s="19">
        <f>K10/H10</f>
        <v>9.6153846153846159E-3</v>
      </c>
      <c r="M11" s="21"/>
      <c r="N11" s="18">
        <f>N10/M10</f>
        <v>0.31730769230769229</v>
      </c>
      <c r="O11" s="18">
        <f>O10/M10</f>
        <v>0.44230769230769229</v>
      </c>
      <c r="P11" s="18">
        <f>P10/M10</f>
        <v>0.15865384615384615</v>
      </c>
      <c r="Q11" s="18">
        <f>Q10/M10</f>
        <v>6.25E-2</v>
      </c>
      <c r="R11" s="18">
        <f>R10/M10</f>
        <v>9.6153846153846159E-3</v>
      </c>
      <c r="S11" s="19">
        <f>S10/M10</f>
        <v>9.6153846153846159E-3</v>
      </c>
    </row>
    <row r="12" spans="1:21" x14ac:dyDescent="0.15">
      <c r="A12" s="4" t="s">
        <v>22</v>
      </c>
      <c r="B12" s="5">
        <v>44</v>
      </c>
      <c r="C12" s="5">
        <f>'57'!R12</f>
        <v>2</v>
      </c>
      <c r="D12" s="5">
        <f>'57'!S12+'57'!T12</f>
        <v>26</v>
      </c>
      <c r="E12" s="5">
        <f>'57'!U12</f>
        <v>15</v>
      </c>
      <c r="F12" s="3">
        <f>B12-C12-D12-E12</f>
        <v>1</v>
      </c>
      <c r="H12" s="4">
        <v>44</v>
      </c>
      <c r="I12" s="5">
        <v>8</v>
      </c>
      <c r="J12" s="5">
        <v>36</v>
      </c>
      <c r="K12" s="41" t="s">
        <v>369</v>
      </c>
      <c r="M12" s="4">
        <v>44</v>
      </c>
      <c r="N12" s="5">
        <v>9</v>
      </c>
      <c r="O12" s="5">
        <v>16</v>
      </c>
      <c r="P12" s="5">
        <v>13</v>
      </c>
      <c r="Q12" s="5">
        <v>5</v>
      </c>
      <c r="R12" s="5">
        <v>1</v>
      </c>
      <c r="S12" s="41" t="s">
        <v>369</v>
      </c>
      <c r="T12" s="20"/>
      <c r="U12" s="20"/>
    </row>
    <row r="13" spans="1:21" s="20" customFormat="1" x14ac:dyDescent="0.15">
      <c r="A13" s="21" t="s">
        <v>4</v>
      </c>
      <c r="B13" s="18"/>
      <c r="C13" s="18">
        <f>C12/B12</f>
        <v>4.5454545454545456E-2</v>
      </c>
      <c r="D13" s="18">
        <f>D12/B12</f>
        <v>0.59090909090909094</v>
      </c>
      <c r="E13" s="18">
        <f>E12/B12</f>
        <v>0.34090909090909088</v>
      </c>
      <c r="F13" s="19">
        <f>F12/B12</f>
        <v>2.2727272727272728E-2</v>
      </c>
      <c r="H13" s="21"/>
      <c r="I13" s="18">
        <f>I12/H12</f>
        <v>0.18181818181818182</v>
      </c>
      <c r="J13" s="18">
        <f>J12/H12</f>
        <v>0.81818181818181823</v>
      </c>
      <c r="K13" s="45" t="s">
        <v>369</v>
      </c>
      <c r="M13" s="21"/>
      <c r="N13" s="18">
        <f>N12/M12</f>
        <v>0.20454545454545456</v>
      </c>
      <c r="O13" s="18">
        <f>O12/M12</f>
        <v>0.36363636363636365</v>
      </c>
      <c r="P13" s="18">
        <f>P12/M12</f>
        <v>0.29545454545454547</v>
      </c>
      <c r="Q13" s="18">
        <f>Q12/M12</f>
        <v>0.11363636363636363</v>
      </c>
      <c r="R13" s="18">
        <f>R12/M12</f>
        <v>2.2727272727272728E-2</v>
      </c>
      <c r="S13" s="45" t="s">
        <v>369</v>
      </c>
    </row>
    <row r="14" spans="1:21" x14ac:dyDescent="0.15">
      <c r="A14" s="4" t="s">
        <v>23</v>
      </c>
      <c r="B14" s="5">
        <v>172</v>
      </c>
      <c r="C14" s="5">
        <f>'57'!Q14+'57'!R14</f>
        <v>8</v>
      </c>
      <c r="D14" s="5">
        <f>'57'!S14+'57'!T14</f>
        <v>89</v>
      </c>
      <c r="E14" s="5">
        <f>'57'!U14</f>
        <v>73</v>
      </c>
      <c r="F14" s="3">
        <f>B14-C14-D14-E14</f>
        <v>2</v>
      </c>
      <c r="H14" s="4">
        <v>172</v>
      </c>
      <c r="I14" s="5">
        <v>43</v>
      </c>
      <c r="J14" s="5">
        <v>127</v>
      </c>
      <c r="K14" s="3">
        <f>H14-I14-J14</f>
        <v>2</v>
      </c>
      <c r="M14" s="4">
        <v>172</v>
      </c>
      <c r="N14" s="5">
        <v>38</v>
      </c>
      <c r="O14" s="5">
        <v>82</v>
      </c>
      <c r="P14" s="5">
        <v>29</v>
      </c>
      <c r="Q14" s="5">
        <v>17</v>
      </c>
      <c r="R14" s="5">
        <v>4</v>
      </c>
      <c r="S14" s="3">
        <f>M14-SUM(N14:R14)</f>
        <v>2</v>
      </c>
      <c r="T14" s="20"/>
      <c r="U14" s="20"/>
    </row>
    <row r="15" spans="1:21" s="20" customFormat="1" x14ac:dyDescent="0.15">
      <c r="A15" s="21" t="s">
        <v>4</v>
      </c>
      <c r="B15" s="18"/>
      <c r="C15" s="18">
        <f>C14/B14</f>
        <v>4.6511627906976744E-2</v>
      </c>
      <c r="D15" s="18">
        <f>D14/B14</f>
        <v>0.51744186046511631</v>
      </c>
      <c r="E15" s="18">
        <f>E14/B14</f>
        <v>0.42441860465116277</v>
      </c>
      <c r="F15" s="19">
        <f>F14/B14</f>
        <v>1.1627906976744186E-2</v>
      </c>
      <c r="H15" s="21"/>
      <c r="I15" s="18">
        <f>I14/H14</f>
        <v>0.25</v>
      </c>
      <c r="J15" s="18">
        <f>J14/H14</f>
        <v>0.73837209302325579</v>
      </c>
      <c r="K15" s="19">
        <f>K14/H14</f>
        <v>1.1627906976744186E-2</v>
      </c>
      <c r="M15" s="21"/>
      <c r="N15" s="18">
        <f>N14/M14</f>
        <v>0.22093023255813954</v>
      </c>
      <c r="O15" s="18">
        <f>O14/M14</f>
        <v>0.47674418604651164</v>
      </c>
      <c r="P15" s="18">
        <f>P14/M14</f>
        <v>0.16860465116279069</v>
      </c>
      <c r="Q15" s="18">
        <f>Q14/M14</f>
        <v>9.8837209302325577E-2</v>
      </c>
      <c r="R15" s="18">
        <f>R14/M14</f>
        <v>2.3255813953488372E-2</v>
      </c>
      <c r="S15" s="19">
        <f>S14/M14</f>
        <v>1.1627906976744186E-2</v>
      </c>
    </row>
    <row r="16" spans="1:21" x14ac:dyDescent="0.15">
      <c r="A16" s="4" t="s">
        <v>24</v>
      </c>
      <c r="B16" s="5">
        <v>42</v>
      </c>
      <c r="C16" s="5">
        <f>'57'!R16</f>
        <v>1</v>
      </c>
      <c r="D16" s="5">
        <f>'57'!S16+'57'!T16</f>
        <v>28</v>
      </c>
      <c r="E16" s="5">
        <f>'57'!U16</f>
        <v>10</v>
      </c>
      <c r="F16" s="3">
        <f>B16-C16-D16-E16</f>
        <v>3</v>
      </c>
      <c r="H16" s="4">
        <v>42</v>
      </c>
      <c r="I16" s="5">
        <v>12</v>
      </c>
      <c r="J16" s="5">
        <v>27</v>
      </c>
      <c r="K16" s="3">
        <f>H16-I16-J16</f>
        <v>3</v>
      </c>
      <c r="M16" s="4">
        <v>42</v>
      </c>
      <c r="N16" s="5">
        <v>4</v>
      </c>
      <c r="O16" s="5">
        <v>28</v>
      </c>
      <c r="P16" s="5">
        <v>7</v>
      </c>
      <c r="Q16" s="5">
        <v>1</v>
      </c>
      <c r="R16" s="36" t="s">
        <v>369</v>
      </c>
      <c r="S16" s="3">
        <f>M16-SUM(N16:R16)</f>
        <v>2</v>
      </c>
    </row>
    <row r="17" spans="1:19" s="20" customFormat="1" x14ac:dyDescent="0.15">
      <c r="A17" s="21" t="s">
        <v>4</v>
      </c>
      <c r="B17" s="18"/>
      <c r="C17" s="18">
        <f>C16/B16</f>
        <v>2.3809523809523808E-2</v>
      </c>
      <c r="D17" s="18">
        <f>D16/B16</f>
        <v>0.66666666666666663</v>
      </c>
      <c r="E17" s="18">
        <f>E16/B16</f>
        <v>0.23809523809523808</v>
      </c>
      <c r="F17" s="19">
        <f>F16/B16</f>
        <v>7.1428571428571425E-2</v>
      </c>
      <c r="H17" s="21"/>
      <c r="I17" s="18">
        <f>I16/H16</f>
        <v>0.2857142857142857</v>
      </c>
      <c r="J17" s="18">
        <f>J16/H16</f>
        <v>0.6428571428571429</v>
      </c>
      <c r="K17" s="19">
        <f>K16/H16</f>
        <v>7.1428571428571425E-2</v>
      </c>
      <c r="M17" s="21"/>
      <c r="N17" s="18">
        <f>N16/M16</f>
        <v>9.5238095238095233E-2</v>
      </c>
      <c r="O17" s="18">
        <f>O16/M16</f>
        <v>0.66666666666666663</v>
      </c>
      <c r="P17" s="18">
        <f>P16/M16</f>
        <v>0.16666666666666666</v>
      </c>
      <c r="Q17" s="18">
        <f>Q16/M16</f>
        <v>2.3809523809523808E-2</v>
      </c>
      <c r="R17" s="37" t="s">
        <v>369</v>
      </c>
      <c r="S17" s="19">
        <f>S16/M16</f>
        <v>4.7619047619047616E-2</v>
      </c>
    </row>
    <row r="18" spans="1:19" x14ac:dyDescent="0.15">
      <c r="A18" s="4" t="s">
        <v>25</v>
      </c>
      <c r="B18" s="5">
        <v>147</v>
      </c>
      <c r="C18" s="5">
        <f>'57'!Q18+'57'!R18</f>
        <v>11</v>
      </c>
      <c r="D18" s="5">
        <f>'57'!S18+'57'!T18</f>
        <v>86</v>
      </c>
      <c r="E18" s="5">
        <f>'57'!U18</f>
        <v>48</v>
      </c>
      <c r="F18" s="3">
        <f>B18-C18-D18-E18</f>
        <v>2</v>
      </c>
      <c r="H18" s="4">
        <v>147</v>
      </c>
      <c r="I18" s="5">
        <v>47</v>
      </c>
      <c r="J18" s="5">
        <v>98</v>
      </c>
      <c r="K18" s="3">
        <f>H18-I18-J18</f>
        <v>2</v>
      </c>
      <c r="M18" s="4">
        <v>147</v>
      </c>
      <c r="N18" s="5">
        <v>34</v>
      </c>
      <c r="O18" s="5">
        <v>65</v>
      </c>
      <c r="P18" s="5">
        <v>29</v>
      </c>
      <c r="Q18" s="5">
        <v>13</v>
      </c>
      <c r="R18" s="5">
        <v>5</v>
      </c>
      <c r="S18" s="3">
        <f>M18-SUM(N18:R18)</f>
        <v>1</v>
      </c>
    </row>
    <row r="19" spans="1:19" s="20" customFormat="1" x14ac:dyDescent="0.15">
      <c r="A19" s="21" t="s">
        <v>4</v>
      </c>
      <c r="B19" s="18"/>
      <c r="C19" s="18">
        <f>C18/B18</f>
        <v>7.4829931972789115E-2</v>
      </c>
      <c r="D19" s="18">
        <f>D18/B18</f>
        <v>0.58503401360544216</v>
      </c>
      <c r="E19" s="18">
        <f>E18/B18</f>
        <v>0.32653061224489793</v>
      </c>
      <c r="F19" s="19">
        <f>F18/B18</f>
        <v>1.3605442176870748E-2</v>
      </c>
      <c r="H19" s="21"/>
      <c r="I19" s="18">
        <f>I18/H18</f>
        <v>0.31972789115646261</v>
      </c>
      <c r="J19" s="18">
        <f>J18/H18</f>
        <v>0.66666666666666663</v>
      </c>
      <c r="K19" s="19">
        <f>K18/H18</f>
        <v>1.3605442176870748E-2</v>
      </c>
      <c r="M19" s="21"/>
      <c r="N19" s="18">
        <f>N18/M18</f>
        <v>0.23129251700680273</v>
      </c>
      <c r="O19" s="18">
        <f>O18/M18</f>
        <v>0.44217687074829931</v>
      </c>
      <c r="P19" s="18">
        <f>P18/M18</f>
        <v>0.19727891156462585</v>
      </c>
      <c r="Q19" s="18">
        <f>Q18/M18</f>
        <v>8.8435374149659865E-2</v>
      </c>
      <c r="R19" s="18">
        <f>R18/M18</f>
        <v>3.4013605442176874E-2</v>
      </c>
      <c r="S19" s="19">
        <f>S18/M18</f>
        <v>6.8027210884353739E-3</v>
      </c>
    </row>
    <row r="20" spans="1:19" x14ac:dyDescent="0.15">
      <c r="A20" s="4" t="s">
        <v>26</v>
      </c>
      <c r="B20" s="5">
        <v>103</v>
      </c>
      <c r="C20" s="5">
        <f>'57'!Q20+'57'!R20</f>
        <v>3</v>
      </c>
      <c r="D20" s="5">
        <f>'57'!S20+'57'!T20</f>
        <v>64</v>
      </c>
      <c r="E20" s="5">
        <f>'57'!U20</f>
        <v>36</v>
      </c>
      <c r="F20" s="41" t="s">
        <v>369</v>
      </c>
      <c r="H20" s="4">
        <v>103</v>
      </c>
      <c r="I20" s="5">
        <v>32</v>
      </c>
      <c r="J20" s="5">
        <v>71</v>
      </c>
      <c r="K20" s="41" t="s">
        <v>369</v>
      </c>
      <c r="M20" s="4">
        <v>103</v>
      </c>
      <c r="N20" s="5">
        <v>27</v>
      </c>
      <c r="O20" s="5">
        <v>43</v>
      </c>
      <c r="P20" s="5">
        <v>24</v>
      </c>
      <c r="Q20" s="5">
        <v>9</v>
      </c>
      <c r="R20" s="36" t="s">
        <v>369</v>
      </c>
      <c r="S20" s="41" t="s">
        <v>369</v>
      </c>
    </row>
    <row r="21" spans="1:19" s="20" customFormat="1" x14ac:dyDescent="0.15">
      <c r="A21" s="21" t="s">
        <v>4</v>
      </c>
      <c r="B21" s="18"/>
      <c r="C21" s="18">
        <f>C20/B20</f>
        <v>2.9126213592233011E-2</v>
      </c>
      <c r="D21" s="18">
        <f>D20/B20</f>
        <v>0.62135922330097082</v>
      </c>
      <c r="E21" s="18">
        <f>E20/B20</f>
        <v>0.34951456310679613</v>
      </c>
      <c r="F21" s="45" t="s">
        <v>369</v>
      </c>
      <c r="H21" s="21"/>
      <c r="I21" s="18">
        <f>I20/H20</f>
        <v>0.31067961165048541</v>
      </c>
      <c r="J21" s="18">
        <f>J20/H20</f>
        <v>0.68932038834951459</v>
      </c>
      <c r="K21" s="45" t="s">
        <v>369</v>
      </c>
      <c r="M21" s="21"/>
      <c r="N21" s="18">
        <f>N20/M20</f>
        <v>0.26213592233009708</v>
      </c>
      <c r="O21" s="18">
        <f>O20/M20</f>
        <v>0.41747572815533979</v>
      </c>
      <c r="P21" s="18">
        <f>P20/M20</f>
        <v>0.23300970873786409</v>
      </c>
      <c r="Q21" s="18">
        <f>Q20/M20</f>
        <v>8.7378640776699032E-2</v>
      </c>
      <c r="R21" s="37" t="s">
        <v>369</v>
      </c>
      <c r="S21" s="45" t="s">
        <v>369</v>
      </c>
    </row>
    <row r="22" spans="1:19" x14ac:dyDescent="0.15">
      <c r="A22" s="4" t="s">
        <v>27</v>
      </c>
      <c r="B22" s="5">
        <v>74</v>
      </c>
      <c r="C22" s="36" t="s">
        <v>369</v>
      </c>
      <c r="D22" s="5">
        <f>'57'!S22+'57'!T22</f>
        <v>54</v>
      </c>
      <c r="E22" s="5">
        <f>'57'!U22</f>
        <v>20</v>
      </c>
      <c r="F22" s="41" t="s">
        <v>369</v>
      </c>
      <c r="H22" s="4">
        <v>74</v>
      </c>
      <c r="I22" s="5">
        <v>14</v>
      </c>
      <c r="J22" s="5">
        <v>60</v>
      </c>
      <c r="K22" s="41" t="s">
        <v>369</v>
      </c>
      <c r="M22" s="4">
        <v>74</v>
      </c>
      <c r="N22" s="5">
        <v>12</v>
      </c>
      <c r="O22" s="5">
        <v>36</v>
      </c>
      <c r="P22" s="5">
        <v>18</v>
      </c>
      <c r="Q22" s="5">
        <v>7</v>
      </c>
      <c r="R22" s="5">
        <v>1</v>
      </c>
      <c r="S22" s="41" t="s">
        <v>369</v>
      </c>
    </row>
    <row r="23" spans="1:19" s="20" customFormat="1" x14ac:dyDescent="0.15">
      <c r="A23" s="21" t="s">
        <v>4</v>
      </c>
      <c r="B23" s="18"/>
      <c r="C23" s="37" t="s">
        <v>369</v>
      </c>
      <c r="D23" s="18">
        <f>D22/B22</f>
        <v>0.72972972972972971</v>
      </c>
      <c r="E23" s="18">
        <f>E22/B22</f>
        <v>0.27027027027027029</v>
      </c>
      <c r="F23" s="45" t="s">
        <v>369</v>
      </c>
      <c r="H23" s="21"/>
      <c r="I23" s="18">
        <f>I22/H22</f>
        <v>0.1891891891891892</v>
      </c>
      <c r="J23" s="18">
        <f>J22/H22</f>
        <v>0.81081081081081086</v>
      </c>
      <c r="K23" s="45" t="s">
        <v>369</v>
      </c>
      <c r="M23" s="21"/>
      <c r="N23" s="18">
        <f>N22/M22</f>
        <v>0.16216216216216217</v>
      </c>
      <c r="O23" s="18">
        <f>O22/M22</f>
        <v>0.48648648648648651</v>
      </c>
      <c r="P23" s="18">
        <f>P22/M22</f>
        <v>0.24324324324324326</v>
      </c>
      <c r="Q23" s="18">
        <f>Q22/M22</f>
        <v>9.45945945945946E-2</v>
      </c>
      <c r="R23" s="18">
        <f>R22/M22</f>
        <v>1.3513513513513514E-2</v>
      </c>
      <c r="S23" s="45" t="s">
        <v>369</v>
      </c>
    </row>
    <row r="24" spans="1:19" x14ac:dyDescent="0.15">
      <c r="A24" s="4" t="s">
        <v>28</v>
      </c>
      <c r="B24" s="5">
        <v>111</v>
      </c>
      <c r="C24" s="5">
        <f>'57'!Q24+'57'!R24</f>
        <v>10</v>
      </c>
      <c r="D24" s="5">
        <f>'57'!S24+'57'!T24</f>
        <v>70</v>
      </c>
      <c r="E24" s="5">
        <f>'57'!U24</f>
        <v>28</v>
      </c>
      <c r="F24" s="3">
        <f>B24-C24-D24-E24</f>
        <v>3</v>
      </c>
      <c r="H24" s="4">
        <v>111</v>
      </c>
      <c r="I24" s="5">
        <v>36</v>
      </c>
      <c r="J24" s="5">
        <v>72</v>
      </c>
      <c r="K24" s="3">
        <f>H24-I24-J24</f>
        <v>3</v>
      </c>
      <c r="M24" s="4">
        <v>111</v>
      </c>
      <c r="N24" s="5">
        <v>21</v>
      </c>
      <c r="O24" s="5">
        <v>54</v>
      </c>
      <c r="P24" s="5">
        <v>22</v>
      </c>
      <c r="Q24" s="5">
        <v>10</v>
      </c>
      <c r="R24" s="5">
        <v>1</v>
      </c>
      <c r="S24" s="3">
        <f>M24-SUM(N24:R24)</f>
        <v>3</v>
      </c>
    </row>
    <row r="25" spans="1:19" s="20" customFormat="1" x14ac:dyDescent="0.15">
      <c r="A25" s="21" t="s">
        <v>4</v>
      </c>
      <c r="B25" s="18"/>
      <c r="C25" s="18">
        <f>C24/B24</f>
        <v>9.0090090090090086E-2</v>
      </c>
      <c r="D25" s="18">
        <f>D24/B24</f>
        <v>0.63063063063063063</v>
      </c>
      <c r="E25" s="18">
        <f>E24/B24</f>
        <v>0.25225225225225223</v>
      </c>
      <c r="F25" s="19">
        <f>F24/B24</f>
        <v>2.7027027027027029E-2</v>
      </c>
      <c r="H25" s="21"/>
      <c r="I25" s="18">
        <f>I24/H24</f>
        <v>0.32432432432432434</v>
      </c>
      <c r="J25" s="18">
        <f>J24/H24</f>
        <v>0.64864864864864868</v>
      </c>
      <c r="K25" s="19">
        <f>K24/H24</f>
        <v>2.7027027027027029E-2</v>
      </c>
      <c r="M25" s="21"/>
      <c r="N25" s="18">
        <f>N24/M24</f>
        <v>0.1891891891891892</v>
      </c>
      <c r="O25" s="18">
        <f>O24/M24</f>
        <v>0.48648648648648651</v>
      </c>
      <c r="P25" s="18">
        <f>P24/M24</f>
        <v>0.1981981981981982</v>
      </c>
      <c r="Q25" s="18">
        <f>Q24/M24</f>
        <v>9.0090090090090086E-2</v>
      </c>
      <c r="R25" s="18">
        <f>R24/M24</f>
        <v>9.0090090090090089E-3</v>
      </c>
      <c r="S25" s="19">
        <f>S24/M24</f>
        <v>2.7027027027027029E-2</v>
      </c>
    </row>
    <row r="26" spans="1:19" x14ac:dyDescent="0.15">
      <c r="A26" s="4" t="s">
        <v>29</v>
      </c>
      <c r="B26" s="5">
        <v>55</v>
      </c>
      <c r="C26" s="5">
        <f>'57'!Q26+'57'!R26</f>
        <v>4</v>
      </c>
      <c r="D26" s="5">
        <f>'57'!S26+'57'!T26</f>
        <v>25</v>
      </c>
      <c r="E26" s="5">
        <f>'57'!U26</f>
        <v>26</v>
      </c>
      <c r="F26" s="41" t="s">
        <v>369</v>
      </c>
      <c r="H26" s="4">
        <v>55</v>
      </c>
      <c r="I26" s="5">
        <v>14</v>
      </c>
      <c r="J26" s="5">
        <v>41</v>
      </c>
      <c r="K26" s="41" t="s">
        <v>369</v>
      </c>
      <c r="M26" s="4">
        <v>55</v>
      </c>
      <c r="N26" s="5">
        <v>9</v>
      </c>
      <c r="O26" s="5">
        <v>23</v>
      </c>
      <c r="P26" s="5">
        <v>11</v>
      </c>
      <c r="Q26" s="5">
        <v>9</v>
      </c>
      <c r="R26" s="5">
        <v>3</v>
      </c>
      <c r="S26" s="41" t="s">
        <v>369</v>
      </c>
    </row>
    <row r="27" spans="1:19" s="20" customFormat="1" x14ac:dyDescent="0.15">
      <c r="A27" s="23" t="s">
        <v>4</v>
      </c>
      <c r="B27" s="24"/>
      <c r="C27" s="24">
        <f>C26/B26</f>
        <v>7.2727272727272724E-2</v>
      </c>
      <c r="D27" s="24">
        <f>D26/B26</f>
        <v>0.45454545454545453</v>
      </c>
      <c r="E27" s="24">
        <f>E26/B26</f>
        <v>0.47272727272727272</v>
      </c>
      <c r="F27" s="42" t="s">
        <v>369</v>
      </c>
      <c r="H27" s="23"/>
      <c r="I27" s="24">
        <f>I26/H26</f>
        <v>0.25454545454545452</v>
      </c>
      <c r="J27" s="24">
        <f>J26/H26</f>
        <v>0.74545454545454548</v>
      </c>
      <c r="K27" s="42" t="s">
        <v>369</v>
      </c>
      <c r="M27" s="23"/>
      <c r="N27" s="24">
        <f>N26/M26</f>
        <v>0.16363636363636364</v>
      </c>
      <c r="O27" s="24">
        <f>O26/M26</f>
        <v>0.41818181818181815</v>
      </c>
      <c r="P27" s="24">
        <f>P26/M26</f>
        <v>0.2</v>
      </c>
      <c r="Q27" s="24">
        <f>Q26/M26</f>
        <v>0.16363636363636364</v>
      </c>
      <c r="R27" s="24">
        <f>R26/M26</f>
        <v>5.4545454545454543E-2</v>
      </c>
      <c r="S27" s="42" t="s">
        <v>369</v>
      </c>
    </row>
    <row r="28" spans="1:19" x14ac:dyDescent="0.15">
      <c r="A28" s="1" t="s">
        <v>237</v>
      </c>
    </row>
    <row r="29" spans="1:19" x14ac:dyDescent="0.15">
      <c r="A29" s="9" t="s">
        <v>30</v>
      </c>
      <c r="B29" s="10">
        <v>411</v>
      </c>
      <c r="C29" s="10">
        <f>'57'!Q29+'57'!R29</f>
        <v>21</v>
      </c>
      <c r="D29" s="10">
        <f>'57'!S29+'57'!T29</f>
        <v>237</v>
      </c>
      <c r="E29" s="10">
        <f>'57'!U29</f>
        <v>143</v>
      </c>
      <c r="F29" s="11">
        <f>B29-C29-D29-E29</f>
        <v>10</v>
      </c>
      <c r="H29" s="9">
        <v>411</v>
      </c>
      <c r="I29" s="10">
        <v>111</v>
      </c>
      <c r="J29" s="10">
        <v>295</v>
      </c>
      <c r="K29" s="11">
        <f>H29-I29-J29</f>
        <v>5</v>
      </c>
      <c r="M29" s="9">
        <v>411</v>
      </c>
      <c r="N29" s="10">
        <v>74</v>
      </c>
      <c r="O29" s="10">
        <v>187</v>
      </c>
      <c r="P29" s="10">
        <v>95</v>
      </c>
      <c r="Q29" s="10">
        <v>41</v>
      </c>
      <c r="R29" s="10">
        <v>10</v>
      </c>
      <c r="S29" s="11">
        <f>M29-SUM(N29:R29)</f>
        <v>4</v>
      </c>
    </row>
    <row r="30" spans="1:19" s="20" customFormat="1" x14ac:dyDescent="0.15">
      <c r="A30" s="21" t="s">
        <v>31</v>
      </c>
      <c r="B30" s="18"/>
      <c r="C30" s="18">
        <f>C29/B29</f>
        <v>5.1094890510948905E-2</v>
      </c>
      <c r="D30" s="18">
        <f>D29/B29</f>
        <v>0.57664233576642332</v>
      </c>
      <c r="E30" s="18">
        <f>E29/B29</f>
        <v>0.34793187347931875</v>
      </c>
      <c r="F30" s="19">
        <f>F29/B29</f>
        <v>2.4330900243309004E-2</v>
      </c>
      <c r="H30" s="21"/>
      <c r="I30" s="18">
        <f>I29/H29</f>
        <v>0.27007299270072993</v>
      </c>
      <c r="J30" s="18">
        <f>J29/H29</f>
        <v>0.71776155717761558</v>
      </c>
      <c r="K30" s="19">
        <f>K29/H29</f>
        <v>1.2165450121654502E-2</v>
      </c>
      <c r="M30" s="21"/>
      <c r="N30" s="18">
        <f>N29/M29</f>
        <v>0.18004866180048662</v>
      </c>
      <c r="O30" s="18">
        <f>O29/M29</f>
        <v>0.45498783454987834</v>
      </c>
      <c r="P30" s="18">
        <f>P29/M29</f>
        <v>0.23114355231143552</v>
      </c>
      <c r="Q30" s="18">
        <f>Q29/M29</f>
        <v>9.9756690997566913E-2</v>
      </c>
      <c r="R30" s="18">
        <f>R29/M29</f>
        <v>2.4330900243309004E-2</v>
      </c>
      <c r="S30" s="27">
        <f>S29/M29</f>
        <v>9.7323600973236012E-3</v>
      </c>
    </row>
    <row r="31" spans="1:19" x14ac:dyDescent="0.15">
      <c r="A31" s="4" t="s">
        <v>32</v>
      </c>
      <c r="B31" s="5">
        <v>196</v>
      </c>
      <c r="C31" s="5">
        <f>'57'!Q31+'57'!R31</f>
        <v>10</v>
      </c>
      <c r="D31" s="5">
        <f>'57'!S31+'57'!T31</f>
        <v>121</v>
      </c>
      <c r="E31" s="5">
        <f>'57'!U31</f>
        <v>64</v>
      </c>
      <c r="F31" s="3">
        <f>B31-C31-D31-E31</f>
        <v>1</v>
      </c>
      <c r="H31" s="4">
        <v>196</v>
      </c>
      <c r="I31" s="5">
        <v>62</v>
      </c>
      <c r="J31" s="5">
        <v>133</v>
      </c>
      <c r="K31" s="3">
        <f>H31-I31-J31</f>
        <v>1</v>
      </c>
      <c r="M31" s="4">
        <v>196</v>
      </c>
      <c r="N31" s="5">
        <v>56</v>
      </c>
      <c r="O31" s="5">
        <v>90</v>
      </c>
      <c r="P31" s="5">
        <v>35</v>
      </c>
      <c r="Q31" s="5">
        <v>13</v>
      </c>
      <c r="R31" s="5">
        <v>2</v>
      </c>
      <c r="S31" s="41" t="s">
        <v>369</v>
      </c>
    </row>
    <row r="32" spans="1:19" s="20" customFormat="1" x14ac:dyDescent="0.15">
      <c r="A32" s="21" t="s">
        <v>33</v>
      </c>
      <c r="B32" s="18"/>
      <c r="C32" s="18">
        <f>C31/B31</f>
        <v>5.1020408163265307E-2</v>
      </c>
      <c r="D32" s="18">
        <f>D31/B31</f>
        <v>0.61734693877551017</v>
      </c>
      <c r="E32" s="18">
        <f>E31/B31</f>
        <v>0.32653061224489793</v>
      </c>
      <c r="F32" s="19">
        <f>F31/B31</f>
        <v>5.1020408163265302E-3</v>
      </c>
      <c r="H32" s="21"/>
      <c r="I32" s="18">
        <f>I31/H31</f>
        <v>0.31632653061224492</v>
      </c>
      <c r="J32" s="18">
        <f>J31/H31</f>
        <v>0.6785714285714286</v>
      </c>
      <c r="K32" s="19">
        <f>K31/H31</f>
        <v>5.1020408163265302E-3</v>
      </c>
      <c r="M32" s="21"/>
      <c r="N32" s="18">
        <f>N31/M31</f>
        <v>0.2857142857142857</v>
      </c>
      <c r="O32" s="18">
        <f>O31/M31</f>
        <v>0.45918367346938777</v>
      </c>
      <c r="P32" s="18">
        <f>P31/M31</f>
        <v>0.17857142857142858</v>
      </c>
      <c r="Q32" s="18">
        <f>Q31/M31</f>
        <v>6.6326530612244902E-2</v>
      </c>
      <c r="R32" s="18">
        <f>R31/M31</f>
        <v>1.020408163265306E-2</v>
      </c>
      <c r="S32" s="45" t="s">
        <v>369</v>
      </c>
    </row>
    <row r="33" spans="1:19" x14ac:dyDescent="0.15">
      <c r="A33" s="4" t="s">
        <v>34</v>
      </c>
      <c r="B33" s="5">
        <v>556</v>
      </c>
      <c r="C33" s="5">
        <f>'57'!Q33+'57'!R33</f>
        <v>28</v>
      </c>
      <c r="D33" s="5">
        <f>'57'!S33+'57'!T33</f>
        <v>316</v>
      </c>
      <c r="E33" s="5">
        <f>'57'!U33</f>
        <v>206</v>
      </c>
      <c r="F33" s="3">
        <f>B33-C33-D33-E33</f>
        <v>6</v>
      </c>
      <c r="H33" s="4">
        <v>556</v>
      </c>
      <c r="I33" s="5">
        <v>160</v>
      </c>
      <c r="J33" s="5">
        <v>390</v>
      </c>
      <c r="K33" s="3">
        <f>H33-I33-J33</f>
        <v>6</v>
      </c>
      <c r="M33" s="4">
        <v>556</v>
      </c>
      <c r="N33" s="5">
        <v>136</v>
      </c>
      <c r="O33" s="5">
        <v>273</v>
      </c>
      <c r="P33" s="5">
        <v>85</v>
      </c>
      <c r="Q33" s="5">
        <v>45</v>
      </c>
      <c r="R33" s="5">
        <v>10</v>
      </c>
      <c r="S33" s="3">
        <f>M33-SUM(N33:R33)</f>
        <v>7</v>
      </c>
    </row>
    <row r="34" spans="1:19" s="20" customFormat="1" x14ac:dyDescent="0.15">
      <c r="A34" s="23" t="s">
        <v>35</v>
      </c>
      <c r="B34" s="24"/>
      <c r="C34" s="24">
        <f>C33/B33</f>
        <v>5.0359712230215826E-2</v>
      </c>
      <c r="D34" s="24">
        <f>D33/B33</f>
        <v>0.56834532374100721</v>
      </c>
      <c r="E34" s="24">
        <f>E33/B33</f>
        <v>0.37050359712230213</v>
      </c>
      <c r="F34" s="25">
        <f>F33/B33</f>
        <v>1.0791366906474821E-2</v>
      </c>
      <c r="H34" s="23"/>
      <c r="I34" s="24">
        <f>I33/H33</f>
        <v>0.28776978417266186</v>
      </c>
      <c r="J34" s="24">
        <f>J33/H33</f>
        <v>0.70143884892086328</v>
      </c>
      <c r="K34" s="25">
        <f>K33/H33</f>
        <v>1.0791366906474821E-2</v>
      </c>
      <c r="M34" s="23"/>
      <c r="N34" s="24">
        <f>N33/M33</f>
        <v>0.2446043165467626</v>
      </c>
      <c r="O34" s="24">
        <f>O33/M33</f>
        <v>0.49100719424460432</v>
      </c>
      <c r="P34" s="24">
        <f>P33/M33</f>
        <v>0.15287769784172661</v>
      </c>
      <c r="Q34" s="24">
        <f>Q33/M33</f>
        <v>8.0935251798561147E-2</v>
      </c>
      <c r="R34" s="24">
        <f>R33/M33</f>
        <v>1.7985611510791366E-2</v>
      </c>
      <c r="S34" s="25">
        <f>S33/M33</f>
        <v>1.2589928057553957E-2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8DB69-9837-4821-9E85-D24BA34BB4E5}">
  <dimension ref="A1:T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20" x14ac:dyDescent="0.15">
      <c r="A1" s="1" t="s">
        <v>236</v>
      </c>
    </row>
    <row r="2" spans="1:20" x14ac:dyDescent="0.15">
      <c r="A2" s="1" t="s">
        <v>205</v>
      </c>
      <c r="H2" s="1" t="s">
        <v>327</v>
      </c>
      <c r="P2" s="1" t="s">
        <v>327</v>
      </c>
    </row>
    <row r="3" spans="1:20" x14ac:dyDescent="0.15">
      <c r="H3" s="1" t="s">
        <v>328</v>
      </c>
      <c r="P3" s="1" t="s">
        <v>328</v>
      </c>
    </row>
    <row r="4" spans="1:20" x14ac:dyDescent="0.15">
      <c r="A4" s="1" t="s">
        <v>3</v>
      </c>
    </row>
    <row r="5" spans="1:20" s="2" customFormat="1" ht="127.5" customHeight="1" x14ac:dyDescent="0.15">
      <c r="A5" s="6" t="s">
        <v>4</v>
      </c>
      <c r="B5" s="7" t="s">
        <v>5</v>
      </c>
      <c r="C5" s="7" t="s">
        <v>183</v>
      </c>
      <c r="D5" s="7" t="s">
        <v>184</v>
      </c>
      <c r="E5" s="7" t="s">
        <v>49</v>
      </c>
      <c r="F5" s="8" t="s">
        <v>9</v>
      </c>
      <c r="H5" s="6" t="s">
        <v>5</v>
      </c>
      <c r="I5" s="7" t="s">
        <v>179</v>
      </c>
      <c r="J5" s="7" t="s">
        <v>180</v>
      </c>
      <c r="K5" s="7" t="s">
        <v>181</v>
      </c>
      <c r="L5" s="7" t="s">
        <v>182</v>
      </c>
      <c r="M5" s="7" t="s">
        <v>49</v>
      </c>
      <c r="N5" s="8" t="s">
        <v>9</v>
      </c>
      <c r="P5" s="6" t="s">
        <v>5</v>
      </c>
      <c r="Q5" s="7" t="s">
        <v>183</v>
      </c>
      <c r="R5" s="7" t="s">
        <v>184</v>
      </c>
      <c r="S5" s="7" t="s">
        <v>49</v>
      </c>
      <c r="T5" s="8" t="s">
        <v>9</v>
      </c>
    </row>
    <row r="6" spans="1:20" x14ac:dyDescent="0.15">
      <c r="A6" s="4" t="s">
        <v>19</v>
      </c>
      <c r="B6" s="5">
        <v>1170</v>
      </c>
      <c r="C6" s="5">
        <f>'58'!N6+'58'!O6</f>
        <v>821</v>
      </c>
      <c r="D6" s="5">
        <f>'58'!P6+'58'!Q6</f>
        <v>315</v>
      </c>
      <c r="E6" s="5">
        <f>'58'!R6</f>
        <v>22</v>
      </c>
      <c r="F6" s="3">
        <f>B6-C6-D6-E6</f>
        <v>12</v>
      </c>
      <c r="H6" s="4">
        <v>1170</v>
      </c>
      <c r="I6" s="5">
        <v>173</v>
      </c>
      <c r="J6" s="5">
        <v>551</v>
      </c>
      <c r="K6" s="5">
        <v>268</v>
      </c>
      <c r="L6" s="5">
        <v>128</v>
      </c>
      <c r="M6" s="5">
        <v>39</v>
      </c>
      <c r="N6" s="3">
        <f>H6-SUM(I6:M6)</f>
        <v>11</v>
      </c>
      <c r="P6" s="4">
        <v>1170</v>
      </c>
      <c r="Q6" s="5">
        <f>I6+J6</f>
        <v>724</v>
      </c>
      <c r="R6" s="5">
        <f>K6+L6</f>
        <v>396</v>
      </c>
      <c r="S6" s="5">
        <f>M6</f>
        <v>39</v>
      </c>
      <c r="T6" s="3">
        <f>P6-SUM(Q6:S6)</f>
        <v>11</v>
      </c>
    </row>
    <row r="7" spans="1:20" s="20" customFormat="1" x14ac:dyDescent="0.15">
      <c r="A7" s="21" t="s">
        <v>4</v>
      </c>
      <c r="B7" s="18"/>
      <c r="C7" s="18">
        <f>C6/B6</f>
        <v>0.70170940170940166</v>
      </c>
      <c r="D7" s="18">
        <f>D6/B6</f>
        <v>0.26923076923076922</v>
      </c>
      <c r="E7" s="18">
        <f>E6/B6</f>
        <v>1.8803418803418803E-2</v>
      </c>
      <c r="F7" s="19">
        <f>F6/B6</f>
        <v>1.0256410256410256E-2</v>
      </c>
      <c r="H7" s="21"/>
      <c r="I7" s="18">
        <f>I6/H6</f>
        <v>0.14786324786324787</v>
      </c>
      <c r="J7" s="18">
        <f>J6/H6</f>
        <v>0.47094017094017093</v>
      </c>
      <c r="K7" s="18">
        <f>K6/H6</f>
        <v>0.22905982905982905</v>
      </c>
      <c r="L7" s="18">
        <f>L6/H6</f>
        <v>0.1094017094017094</v>
      </c>
      <c r="M7" s="18">
        <f>M6/H6</f>
        <v>3.3333333333333333E-2</v>
      </c>
      <c r="N7" s="19">
        <f>N6/H6</f>
        <v>9.4017094017094013E-3</v>
      </c>
      <c r="P7" s="21"/>
      <c r="Q7" s="18">
        <f>Q6/P6</f>
        <v>0.61880341880341883</v>
      </c>
      <c r="R7" s="18">
        <f>R6/P6</f>
        <v>0.33846153846153848</v>
      </c>
      <c r="S7" s="18">
        <f>S6/P6</f>
        <v>3.3333333333333333E-2</v>
      </c>
      <c r="T7" s="19">
        <f>T6/P6</f>
        <v>9.4017094017094013E-3</v>
      </c>
    </row>
    <row r="8" spans="1:20" x14ac:dyDescent="0.15">
      <c r="A8" s="4" t="s">
        <v>20</v>
      </c>
      <c r="B8" s="5">
        <v>200</v>
      </c>
      <c r="C8" s="5">
        <f>'58'!N8+'58'!O8</f>
        <v>152</v>
      </c>
      <c r="D8" s="5">
        <f>'58'!P8+'58'!Q8</f>
        <v>42</v>
      </c>
      <c r="E8" s="5">
        <f>'58'!R8</f>
        <v>5</v>
      </c>
      <c r="F8" s="3">
        <f>B8-C8-D8-E8</f>
        <v>1</v>
      </c>
      <c r="H8" s="4">
        <v>200</v>
      </c>
      <c r="I8" s="5">
        <v>30</v>
      </c>
      <c r="J8" s="5">
        <v>100</v>
      </c>
      <c r="K8" s="5">
        <v>41</v>
      </c>
      <c r="L8" s="5">
        <v>24</v>
      </c>
      <c r="M8" s="5">
        <v>5</v>
      </c>
      <c r="N8" s="41" t="s">
        <v>369</v>
      </c>
      <c r="P8" s="4">
        <v>200</v>
      </c>
      <c r="Q8" s="5">
        <f>I8+J8</f>
        <v>130</v>
      </c>
      <c r="R8" s="5">
        <f>K8+L8</f>
        <v>65</v>
      </c>
      <c r="S8" s="5">
        <f>M8</f>
        <v>5</v>
      </c>
      <c r="T8" s="41" t="s">
        <v>369</v>
      </c>
    </row>
    <row r="9" spans="1:20" s="20" customFormat="1" x14ac:dyDescent="0.15">
      <c r="A9" s="21" t="s">
        <v>4</v>
      </c>
      <c r="B9" s="18"/>
      <c r="C9" s="18">
        <f>C8/B8</f>
        <v>0.76</v>
      </c>
      <c r="D9" s="18">
        <f>D8/B8</f>
        <v>0.21</v>
      </c>
      <c r="E9" s="18">
        <f>E8/B8</f>
        <v>2.5000000000000001E-2</v>
      </c>
      <c r="F9" s="19">
        <f>F8/B8</f>
        <v>5.0000000000000001E-3</v>
      </c>
      <c r="H9" s="21"/>
      <c r="I9" s="18">
        <f>I8/H8</f>
        <v>0.15</v>
      </c>
      <c r="J9" s="18">
        <f>J8/H8</f>
        <v>0.5</v>
      </c>
      <c r="K9" s="18">
        <f>K8/H8</f>
        <v>0.20499999999999999</v>
      </c>
      <c r="L9" s="18">
        <f>L8/H8</f>
        <v>0.12</v>
      </c>
      <c r="M9" s="18">
        <f>M8/H8</f>
        <v>2.5000000000000001E-2</v>
      </c>
      <c r="N9" s="45" t="s">
        <v>369</v>
      </c>
      <c r="P9" s="21"/>
      <c r="Q9" s="18">
        <f>Q8/P8</f>
        <v>0.65</v>
      </c>
      <c r="R9" s="18">
        <f>R8/P8</f>
        <v>0.32500000000000001</v>
      </c>
      <c r="S9" s="18">
        <f>S8/P8</f>
        <v>2.5000000000000001E-2</v>
      </c>
      <c r="T9" s="45" t="s">
        <v>369</v>
      </c>
    </row>
    <row r="10" spans="1:20" x14ac:dyDescent="0.15">
      <c r="A10" s="4" t="s">
        <v>21</v>
      </c>
      <c r="B10" s="5">
        <v>208</v>
      </c>
      <c r="C10" s="5">
        <f>'58'!N10+'58'!O10</f>
        <v>158</v>
      </c>
      <c r="D10" s="5">
        <f>'58'!P10+'58'!Q10</f>
        <v>46</v>
      </c>
      <c r="E10" s="5">
        <f>'58'!R10</f>
        <v>2</v>
      </c>
      <c r="F10" s="3">
        <f>B10-C10-D10-E10</f>
        <v>2</v>
      </c>
      <c r="H10" s="4">
        <v>208</v>
      </c>
      <c r="I10" s="5">
        <v>37</v>
      </c>
      <c r="J10" s="5">
        <v>89</v>
      </c>
      <c r="K10" s="5">
        <v>47</v>
      </c>
      <c r="L10" s="5">
        <v>27</v>
      </c>
      <c r="M10" s="5">
        <v>5</v>
      </c>
      <c r="N10" s="3">
        <f>H10-SUM(I10:M10)</f>
        <v>3</v>
      </c>
      <c r="P10" s="4">
        <v>208</v>
      </c>
      <c r="Q10" s="5">
        <f>I10+J10</f>
        <v>126</v>
      </c>
      <c r="R10" s="5">
        <f>K10+L10</f>
        <v>74</v>
      </c>
      <c r="S10" s="5">
        <f>M10</f>
        <v>5</v>
      </c>
      <c r="T10" s="3">
        <f>P10-SUM(Q10:S10)</f>
        <v>3</v>
      </c>
    </row>
    <row r="11" spans="1:20" s="20" customFormat="1" x14ac:dyDescent="0.15">
      <c r="A11" s="21" t="s">
        <v>4</v>
      </c>
      <c r="B11" s="18"/>
      <c r="C11" s="18">
        <f>C10/B10</f>
        <v>0.75961538461538458</v>
      </c>
      <c r="D11" s="18">
        <f>D10/B10</f>
        <v>0.22115384615384615</v>
      </c>
      <c r="E11" s="18">
        <f>E10/B10</f>
        <v>9.6153846153846159E-3</v>
      </c>
      <c r="F11" s="19">
        <f>F10/B10</f>
        <v>9.6153846153846159E-3</v>
      </c>
      <c r="H11" s="21"/>
      <c r="I11" s="18">
        <f>I10/H10</f>
        <v>0.17788461538461539</v>
      </c>
      <c r="J11" s="18">
        <f>J10/H10</f>
        <v>0.42788461538461536</v>
      </c>
      <c r="K11" s="18">
        <f>K10/H10</f>
        <v>0.22596153846153846</v>
      </c>
      <c r="L11" s="18">
        <f>L10/H10</f>
        <v>0.12980769230769232</v>
      </c>
      <c r="M11" s="18">
        <f>M10/H10</f>
        <v>2.403846153846154E-2</v>
      </c>
      <c r="N11" s="19">
        <f>N10/H10</f>
        <v>1.4423076923076924E-2</v>
      </c>
      <c r="P11" s="21"/>
      <c r="Q11" s="18">
        <f>Q10/P10</f>
        <v>0.60576923076923073</v>
      </c>
      <c r="R11" s="18">
        <f>R10/P10</f>
        <v>0.35576923076923078</v>
      </c>
      <c r="S11" s="18">
        <f>S10/P10</f>
        <v>2.403846153846154E-2</v>
      </c>
      <c r="T11" s="19">
        <f>T10/P10</f>
        <v>1.4423076923076924E-2</v>
      </c>
    </row>
    <row r="12" spans="1:20" x14ac:dyDescent="0.15">
      <c r="A12" s="4" t="s">
        <v>22</v>
      </c>
      <c r="B12" s="5">
        <v>44</v>
      </c>
      <c r="C12" s="5">
        <f>'58'!N12+'58'!O12</f>
        <v>25</v>
      </c>
      <c r="D12" s="5">
        <f>'58'!P12+'58'!Q12</f>
        <v>18</v>
      </c>
      <c r="E12" s="5">
        <f>'58'!R12</f>
        <v>1</v>
      </c>
      <c r="F12" s="41" t="s">
        <v>369</v>
      </c>
      <c r="H12" s="4">
        <v>44</v>
      </c>
      <c r="I12" s="5">
        <v>4</v>
      </c>
      <c r="J12" s="5">
        <v>20</v>
      </c>
      <c r="K12" s="5">
        <v>14</v>
      </c>
      <c r="L12" s="5">
        <v>6</v>
      </c>
      <c r="M12" s="36" t="s">
        <v>369</v>
      </c>
      <c r="N12" s="41" t="s">
        <v>369</v>
      </c>
      <c r="P12" s="4">
        <v>44</v>
      </c>
      <c r="Q12" s="5">
        <f>I12+J12</f>
        <v>24</v>
      </c>
      <c r="R12" s="5">
        <f>K12+L12</f>
        <v>20</v>
      </c>
      <c r="S12" s="36" t="s">
        <v>369</v>
      </c>
      <c r="T12" s="41" t="s">
        <v>369</v>
      </c>
    </row>
    <row r="13" spans="1:20" s="20" customFormat="1" x14ac:dyDescent="0.15">
      <c r="A13" s="21" t="s">
        <v>4</v>
      </c>
      <c r="B13" s="18"/>
      <c r="C13" s="18">
        <f>C12/B12</f>
        <v>0.56818181818181823</v>
      </c>
      <c r="D13" s="18">
        <f>D12/B12</f>
        <v>0.40909090909090912</v>
      </c>
      <c r="E13" s="18">
        <f>E12/B12</f>
        <v>2.2727272727272728E-2</v>
      </c>
      <c r="F13" s="45" t="s">
        <v>369</v>
      </c>
      <c r="H13" s="21"/>
      <c r="I13" s="18">
        <f>I12/H12</f>
        <v>9.0909090909090912E-2</v>
      </c>
      <c r="J13" s="18">
        <f>J12/H12</f>
        <v>0.45454545454545453</v>
      </c>
      <c r="K13" s="18">
        <f>K12/H12</f>
        <v>0.31818181818181818</v>
      </c>
      <c r="L13" s="18">
        <f>L12/H12</f>
        <v>0.13636363636363635</v>
      </c>
      <c r="M13" s="37" t="s">
        <v>369</v>
      </c>
      <c r="N13" s="45" t="s">
        <v>369</v>
      </c>
      <c r="P13" s="21"/>
      <c r="Q13" s="18">
        <f>Q12/P12</f>
        <v>0.54545454545454541</v>
      </c>
      <c r="R13" s="18">
        <f>R12/P12</f>
        <v>0.45454545454545453</v>
      </c>
      <c r="S13" s="37" t="s">
        <v>369</v>
      </c>
      <c r="T13" s="45" t="s">
        <v>369</v>
      </c>
    </row>
    <row r="14" spans="1:20" x14ac:dyDescent="0.15">
      <c r="A14" s="4" t="s">
        <v>23</v>
      </c>
      <c r="B14" s="5">
        <v>172</v>
      </c>
      <c r="C14" s="5">
        <f>'58'!N14+'58'!O14</f>
        <v>120</v>
      </c>
      <c r="D14" s="5">
        <f>'58'!P14+'58'!Q14</f>
        <v>46</v>
      </c>
      <c r="E14" s="5">
        <f>'58'!R14</f>
        <v>4</v>
      </c>
      <c r="F14" s="3">
        <f>B14-C14-D14-E14</f>
        <v>2</v>
      </c>
      <c r="H14" s="4">
        <v>172</v>
      </c>
      <c r="I14" s="5">
        <v>30</v>
      </c>
      <c r="J14" s="5">
        <v>82</v>
      </c>
      <c r="K14" s="5">
        <v>36</v>
      </c>
      <c r="L14" s="5">
        <v>15</v>
      </c>
      <c r="M14" s="5">
        <v>8</v>
      </c>
      <c r="N14" s="3">
        <f>H14-SUM(I14:M14)</f>
        <v>1</v>
      </c>
      <c r="P14" s="4">
        <v>172</v>
      </c>
      <c r="Q14" s="5">
        <f>I14+J14</f>
        <v>112</v>
      </c>
      <c r="R14" s="5">
        <f>K14+L14</f>
        <v>51</v>
      </c>
      <c r="S14" s="5">
        <f>M14</f>
        <v>8</v>
      </c>
      <c r="T14" s="3">
        <f>P14-SUM(Q14:S14)</f>
        <v>1</v>
      </c>
    </row>
    <row r="15" spans="1:20" s="20" customFormat="1" x14ac:dyDescent="0.15">
      <c r="A15" s="21" t="s">
        <v>4</v>
      </c>
      <c r="B15" s="18"/>
      <c r="C15" s="18">
        <f>C14/B14</f>
        <v>0.69767441860465118</v>
      </c>
      <c r="D15" s="18">
        <f>D14/B14</f>
        <v>0.26744186046511625</v>
      </c>
      <c r="E15" s="18">
        <f>E14/B14</f>
        <v>2.3255813953488372E-2</v>
      </c>
      <c r="F15" s="19">
        <f>F14/B14</f>
        <v>1.1627906976744186E-2</v>
      </c>
      <c r="H15" s="21"/>
      <c r="I15" s="18">
        <f>I14/H14</f>
        <v>0.1744186046511628</v>
      </c>
      <c r="J15" s="18">
        <f>J14/H14</f>
        <v>0.47674418604651164</v>
      </c>
      <c r="K15" s="18">
        <f>K14/H14</f>
        <v>0.20930232558139536</v>
      </c>
      <c r="L15" s="18">
        <f>L14/H14</f>
        <v>8.7209302325581398E-2</v>
      </c>
      <c r="M15" s="18">
        <f>M14/H14</f>
        <v>4.6511627906976744E-2</v>
      </c>
      <c r="N15" s="19">
        <f>N14/H14</f>
        <v>5.8139534883720929E-3</v>
      </c>
      <c r="P15" s="21"/>
      <c r="Q15" s="18">
        <f>Q14/P14</f>
        <v>0.65116279069767447</v>
      </c>
      <c r="R15" s="18">
        <f>R14/P14</f>
        <v>0.29651162790697677</v>
      </c>
      <c r="S15" s="18">
        <f>S14/P14</f>
        <v>4.6511627906976744E-2</v>
      </c>
      <c r="T15" s="19">
        <f>T14/P14</f>
        <v>5.8139534883720929E-3</v>
      </c>
    </row>
    <row r="16" spans="1:20" x14ac:dyDescent="0.15">
      <c r="A16" s="4" t="s">
        <v>24</v>
      </c>
      <c r="B16" s="5">
        <v>42</v>
      </c>
      <c r="C16" s="5">
        <f>'58'!N16+'58'!O16</f>
        <v>32</v>
      </c>
      <c r="D16" s="5">
        <f>'58'!P16+'58'!Q16</f>
        <v>8</v>
      </c>
      <c r="E16" s="36" t="s">
        <v>369</v>
      </c>
      <c r="F16" s="3">
        <f>B16-C16-D16</f>
        <v>2</v>
      </c>
      <c r="H16" s="4">
        <v>42</v>
      </c>
      <c r="I16" s="5">
        <v>5</v>
      </c>
      <c r="J16" s="5">
        <v>22</v>
      </c>
      <c r="K16" s="5">
        <v>8</v>
      </c>
      <c r="L16" s="5">
        <v>5</v>
      </c>
      <c r="M16" s="36" t="s">
        <v>369</v>
      </c>
      <c r="N16" s="3">
        <f>H16-SUM(I16:M16)</f>
        <v>2</v>
      </c>
      <c r="P16" s="4">
        <v>42</v>
      </c>
      <c r="Q16" s="5">
        <f>I16+J16</f>
        <v>27</v>
      </c>
      <c r="R16" s="5">
        <f>K16+L16</f>
        <v>13</v>
      </c>
      <c r="S16" s="36" t="s">
        <v>369</v>
      </c>
      <c r="T16" s="3">
        <f>P16-SUM(Q16:S16)</f>
        <v>2</v>
      </c>
    </row>
    <row r="17" spans="1:20" s="20" customFormat="1" x14ac:dyDescent="0.15">
      <c r="A17" s="21" t="s">
        <v>4</v>
      </c>
      <c r="B17" s="18"/>
      <c r="C17" s="18">
        <f>C16/B16</f>
        <v>0.76190476190476186</v>
      </c>
      <c r="D17" s="18">
        <f>D16/B16</f>
        <v>0.19047619047619047</v>
      </c>
      <c r="E17" s="37" t="s">
        <v>369</v>
      </c>
      <c r="F17" s="19">
        <f>F16/B16</f>
        <v>4.7619047619047616E-2</v>
      </c>
      <c r="H17" s="21"/>
      <c r="I17" s="18">
        <f>I16/H16</f>
        <v>0.11904761904761904</v>
      </c>
      <c r="J17" s="18">
        <f>J16/H16</f>
        <v>0.52380952380952384</v>
      </c>
      <c r="K17" s="18">
        <f>K16/H16</f>
        <v>0.19047619047619047</v>
      </c>
      <c r="L17" s="18">
        <f>L16/H16</f>
        <v>0.11904761904761904</v>
      </c>
      <c r="M17" s="37" t="s">
        <v>369</v>
      </c>
      <c r="N17" s="19">
        <f>N16/H16</f>
        <v>4.7619047619047616E-2</v>
      </c>
      <c r="P17" s="21"/>
      <c r="Q17" s="18">
        <f>Q16/P16</f>
        <v>0.6428571428571429</v>
      </c>
      <c r="R17" s="18">
        <f>R16/P16</f>
        <v>0.30952380952380953</v>
      </c>
      <c r="S17" s="37" t="s">
        <v>369</v>
      </c>
      <c r="T17" s="19">
        <f>T16/P16</f>
        <v>4.7619047619047616E-2</v>
      </c>
    </row>
    <row r="18" spans="1:20" x14ac:dyDescent="0.15">
      <c r="A18" s="4" t="s">
        <v>25</v>
      </c>
      <c r="B18" s="5">
        <v>147</v>
      </c>
      <c r="C18" s="5">
        <f>'58'!N18+'58'!O18</f>
        <v>99</v>
      </c>
      <c r="D18" s="5">
        <f>'58'!P18+'58'!Q18</f>
        <v>42</v>
      </c>
      <c r="E18" s="5">
        <f>'58'!R18</f>
        <v>5</v>
      </c>
      <c r="F18" s="3">
        <f>B18-C18-D18-E18</f>
        <v>1</v>
      </c>
      <c r="H18" s="4">
        <v>147</v>
      </c>
      <c r="I18" s="5">
        <v>28</v>
      </c>
      <c r="J18" s="5">
        <v>70</v>
      </c>
      <c r="K18" s="5">
        <v>28</v>
      </c>
      <c r="L18" s="5">
        <v>16</v>
      </c>
      <c r="M18" s="5">
        <v>4</v>
      </c>
      <c r="N18" s="3">
        <f>H18-SUM(I18:M18)</f>
        <v>1</v>
      </c>
      <c r="P18" s="4">
        <v>147</v>
      </c>
      <c r="Q18" s="5">
        <f>I18+J18</f>
        <v>98</v>
      </c>
      <c r="R18" s="5">
        <f>K18+L18</f>
        <v>44</v>
      </c>
      <c r="S18" s="5">
        <f>M18</f>
        <v>4</v>
      </c>
      <c r="T18" s="3">
        <f>P18-SUM(Q18:S18)</f>
        <v>1</v>
      </c>
    </row>
    <row r="19" spans="1:20" s="20" customFormat="1" x14ac:dyDescent="0.15">
      <c r="A19" s="21" t="s">
        <v>4</v>
      </c>
      <c r="B19" s="18"/>
      <c r="C19" s="18">
        <f>C18/B18</f>
        <v>0.67346938775510201</v>
      </c>
      <c r="D19" s="18">
        <f>D18/B18</f>
        <v>0.2857142857142857</v>
      </c>
      <c r="E19" s="18">
        <f>E18/B18</f>
        <v>3.4013605442176874E-2</v>
      </c>
      <c r="F19" s="19">
        <f>F18/B18</f>
        <v>6.8027210884353739E-3</v>
      </c>
      <c r="H19" s="21"/>
      <c r="I19" s="18">
        <f>I18/H18</f>
        <v>0.19047619047619047</v>
      </c>
      <c r="J19" s="18">
        <f>J18/H18</f>
        <v>0.47619047619047616</v>
      </c>
      <c r="K19" s="18">
        <f>K18/H18</f>
        <v>0.19047619047619047</v>
      </c>
      <c r="L19" s="18">
        <f>L18/H18</f>
        <v>0.10884353741496598</v>
      </c>
      <c r="M19" s="18">
        <f>M18/H18</f>
        <v>2.7210884353741496E-2</v>
      </c>
      <c r="N19" s="19">
        <f>N18/H18</f>
        <v>6.8027210884353739E-3</v>
      </c>
      <c r="P19" s="21"/>
      <c r="Q19" s="18">
        <f>Q18/P18</f>
        <v>0.66666666666666663</v>
      </c>
      <c r="R19" s="18">
        <f>R18/P18</f>
        <v>0.29931972789115646</v>
      </c>
      <c r="S19" s="18">
        <f>S18/P18</f>
        <v>2.7210884353741496E-2</v>
      </c>
      <c r="T19" s="19">
        <f>T18/P18</f>
        <v>6.8027210884353739E-3</v>
      </c>
    </row>
    <row r="20" spans="1:20" x14ac:dyDescent="0.15">
      <c r="A20" s="4" t="s">
        <v>26</v>
      </c>
      <c r="B20" s="5">
        <v>103</v>
      </c>
      <c r="C20" s="5">
        <f>'58'!N20+'58'!O20</f>
        <v>70</v>
      </c>
      <c r="D20" s="5">
        <f>'58'!P20+'58'!Q20</f>
        <v>33</v>
      </c>
      <c r="E20" s="36" t="s">
        <v>369</v>
      </c>
      <c r="F20" s="41" t="s">
        <v>369</v>
      </c>
      <c r="H20" s="4">
        <v>103</v>
      </c>
      <c r="I20" s="5">
        <v>13</v>
      </c>
      <c r="J20" s="5">
        <v>49</v>
      </c>
      <c r="K20" s="5">
        <v>28</v>
      </c>
      <c r="L20" s="5">
        <v>8</v>
      </c>
      <c r="M20" s="5">
        <v>5</v>
      </c>
      <c r="N20" s="41" t="s">
        <v>369</v>
      </c>
      <c r="P20" s="4">
        <v>103</v>
      </c>
      <c r="Q20" s="5">
        <f>I20+J20</f>
        <v>62</v>
      </c>
      <c r="R20" s="5">
        <f>K20+L20</f>
        <v>36</v>
      </c>
      <c r="S20" s="5">
        <f>M20</f>
        <v>5</v>
      </c>
      <c r="T20" s="41" t="s">
        <v>369</v>
      </c>
    </row>
    <row r="21" spans="1:20" s="20" customFormat="1" x14ac:dyDescent="0.15">
      <c r="A21" s="21" t="s">
        <v>4</v>
      </c>
      <c r="B21" s="18"/>
      <c r="C21" s="18">
        <f>C20/B20</f>
        <v>0.67961165048543692</v>
      </c>
      <c r="D21" s="18">
        <f>D20/B20</f>
        <v>0.32038834951456313</v>
      </c>
      <c r="E21" s="37" t="s">
        <v>369</v>
      </c>
      <c r="F21" s="45" t="s">
        <v>369</v>
      </c>
      <c r="H21" s="21"/>
      <c r="I21" s="18">
        <f>I20/H20</f>
        <v>0.12621359223300971</v>
      </c>
      <c r="J21" s="18">
        <f>J20/H20</f>
        <v>0.47572815533980584</v>
      </c>
      <c r="K21" s="18">
        <f>K20/H20</f>
        <v>0.27184466019417475</v>
      </c>
      <c r="L21" s="18">
        <f>L20/H20</f>
        <v>7.7669902912621352E-2</v>
      </c>
      <c r="M21" s="18">
        <f>M20/H20</f>
        <v>4.8543689320388349E-2</v>
      </c>
      <c r="N21" s="45" t="s">
        <v>369</v>
      </c>
      <c r="P21" s="21"/>
      <c r="Q21" s="18">
        <f>Q20/P20</f>
        <v>0.60194174757281549</v>
      </c>
      <c r="R21" s="18">
        <f>R20/P20</f>
        <v>0.34951456310679613</v>
      </c>
      <c r="S21" s="18">
        <f>S20/P20</f>
        <v>4.8543689320388349E-2</v>
      </c>
      <c r="T21" s="45" t="s">
        <v>369</v>
      </c>
    </row>
    <row r="22" spans="1:20" x14ac:dyDescent="0.15">
      <c r="A22" s="4" t="s">
        <v>27</v>
      </c>
      <c r="B22" s="5">
        <v>74</v>
      </c>
      <c r="C22" s="5">
        <f>'58'!N22+'58'!O22</f>
        <v>48</v>
      </c>
      <c r="D22" s="5">
        <f>'58'!P22+'58'!Q22</f>
        <v>25</v>
      </c>
      <c r="E22" s="5">
        <f>'58'!R22</f>
        <v>1</v>
      </c>
      <c r="F22" s="41" t="s">
        <v>369</v>
      </c>
      <c r="H22" s="4">
        <v>74</v>
      </c>
      <c r="I22" s="5">
        <v>2</v>
      </c>
      <c r="J22" s="5">
        <v>40</v>
      </c>
      <c r="K22" s="5">
        <v>18</v>
      </c>
      <c r="L22" s="5">
        <v>10</v>
      </c>
      <c r="M22" s="5">
        <v>4</v>
      </c>
      <c r="N22" s="41" t="s">
        <v>369</v>
      </c>
      <c r="P22" s="4">
        <v>74</v>
      </c>
      <c r="Q22" s="5">
        <f>I22+J22</f>
        <v>42</v>
      </c>
      <c r="R22" s="5">
        <f>K22+L22</f>
        <v>28</v>
      </c>
      <c r="S22" s="5">
        <f>M22</f>
        <v>4</v>
      </c>
      <c r="T22" s="41" t="s">
        <v>369</v>
      </c>
    </row>
    <row r="23" spans="1:20" s="20" customFormat="1" x14ac:dyDescent="0.15">
      <c r="A23" s="21" t="s">
        <v>4</v>
      </c>
      <c r="B23" s="18"/>
      <c r="C23" s="18">
        <f>C22/B22</f>
        <v>0.64864864864864868</v>
      </c>
      <c r="D23" s="18">
        <f>D22/B22</f>
        <v>0.33783783783783783</v>
      </c>
      <c r="E23" s="18">
        <f>E22/B22</f>
        <v>1.3513513513513514E-2</v>
      </c>
      <c r="F23" s="45" t="s">
        <v>369</v>
      </c>
      <c r="H23" s="21"/>
      <c r="I23" s="18">
        <f>I22/H22</f>
        <v>2.7027027027027029E-2</v>
      </c>
      <c r="J23" s="18">
        <f>J22/H22</f>
        <v>0.54054054054054057</v>
      </c>
      <c r="K23" s="18">
        <f>K22/H22</f>
        <v>0.24324324324324326</v>
      </c>
      <c r="L23" s="18">
        <f>L22/H22</f>
        <v>0.13513513513513514</v>
      </c>
      <c r="M23" s="18">
        <f>M22/H22</f>
        <v>5.4054054054054057E-2</v>
      </c>
      <c r="N23" s="45" t="s">
        <v>369</v>
      </c>
      <c r="P23" s="21"/>
      <c r="Q23" s="18">
        <f>Q22/P22</f>
        <v>0.56756756756756754</v>
      </c>
      <c r="R23" s="18">
        <f>R22/P22</f>
        <v>0.3783783783783784</v>
      </c>
      <c r="S23" s="18">
        <f>S22/P22</f>
        <v>5.4054054054054057E-2</v>
      </c>
      <c r="T23" s="45" t="s">
        <v>369</v>
      </c>
    </row>
    <row r="24" spans="1:20" x14ac:dyDescent="0.15">
      <c r="A24" s="4" t="s">
        <v>28</v>
      </c>
      <c r="B24" s="5">
        <v>111</v>
      </c>
      <c r="C24" s="5">
        <f>'58'!N24+'58'!O24</f>
        <v>75</v>
      </c>
      <c r="D24" s="5">
        <f>'58'!P24+'58'!Q24</f>
        <v>32</v>
      </c>
      <c r="E24" s="5">
        <f>'58'!R24</f>
        <v>1</v>
      </c>
      <c r="F24" s="3">
        <f>B24-C24-D24-E24</f>
        <v>3</v>
      </c>
      <c r="H24" s="4">
        <v>111</v>
      </c>
      <c r="I24" s="5">
        <v>14</v>
      </c>
      <c r="J24" s="5">
        <v>50</v>
      </c>
      <c r="K24" s="5">
        <v>31</v>
      </c>
      <c r="L24" s="5">
        <v>8</v>
      </c>
      <c r="M24" s="5">
        <v>5</v>
      </c>
      <c r="N24" s="3">
        <f>H24-SUM(I24:M24)</f>
        <v>3</v>
      </c>
      <c r="P24" s="4">
        <v>111</v>
      </c>
      <c r="Q24" s="5">
        <f>I24+J24</f>
        <v>64</v>
      </c>
      <c r="R24" s="5">
        <f>K24+L24</f>
        <v>39</v>
      </c>
      <c r="S24" s="5">
        <f>M24</f>
        <v>5</v>
      </c>
      <c r="T24" s="3">
        <f>P24-SUM(Q24:S24)</f>
        <v>3</v>
      </c>
    </row>
    <row r="25" spans="1:20" s="20" customFormat="1" x14ac:dyDescent="0.15">
      <c r="A25" s="21" t="s">
        <v>4</v>
      </c>
      <c r="B25" s="18"/>
      <c r="C25" s="18">
        <f>C24/B24</f>
        <v>0.67567567567567566</v>
      </c>
      <c r="D25" s="18">
        <f>D24/B24</f>
        <v>0.28828828828828829</v>
      </c>
      <c r="E25" s="18">
        <f>E24/B24</f>
        <v>9.0090090090090089E-3</v>
      </c>
      <c r="F25" s="19">
        <f>F24/B24</f>
        <v>2.7027027027027029E-2</v>
      </c>
      <c r="H25" s="21"/>
      <c r="I25" s="18">
        <f>I24/H24</f>
        <v>0.12612612612612611</v>
      </c>
      <c r="J25" s="18">
        <f>J24/H24</f>
        <v>0.45045045045045046</v>
      </c>
      <c r="K25" s="18">
        <f>K24/H24</f>
        <v>0.27927927927927926</v>
      </c>
      <c r="L25" s="18">
        <f>L24/H24</f>
        <v>7.2072072072072071E-2</v>
      </c>
      <c r="M25" s="18">
        <f>M24/H24</f>
        <v>4.5045045045045043E-2</v>
      </c>
      <c r="N25" s="19">
        <f>N24/H24</f>
        <v>2.7027027027027029E-2</v>
      </c>
      <c r="P25" s="21"/>
      <c r="Q25" s="18">
        <f>Q24/P24</f>
        <v>0.57657657657657657</v>
      </c>
      <c r="R25" s="18">
        <f>R24/P24</f>
        <v>0.35135135135135137</v>
      </c>
      <c r="S25" s="18">
        <f>S24/P24</f>
        <v>4.5045045045045043E-2</v>
      </c>
      <c r="T25" s="19">
        <f>T24/P24</f>
        <v>2.7027027027027029E-2</v>
      </c>
    </row>
    <row r="26" spans="1:20" x14ac:dyDescent="0.15">
      <c r="A26" s="4" t="s">
        <v>29</v>
      </c>
      <c r="B26" s="5">
        <v>55</v>
      </c>
      <c r="C26" s="5">
        <f>'58'!N26+'58'!O26</f>
        <v>32</v>
      </c>
      <c r="D26" s="5">
        <f>'58'!P26+'58'!Q26</f>
        <v>20</v>
      </c>
      <c r="E26" s="5">
        <f>'58'!R26</f>
        <v>3</v>
      </c>
      <c r="F26" s="41" t="s">
        <v>369</v>
      </c>
      <c r="H26" s="4">
        <v>55</v>
      </c>
      <c r="I26" s="5">
        <v>9</v>
      </c>
      <c r="J26" s="5">
        <v>20</v>
      </c>
      <c r="K26" s="5">
        <v>15</v>
      </c>
      <c r="L26" s="5">
        <v>8</v>
      </c>
      <c r="M26" s="5">
        <v>3</v>
      </c>
      <c r="N26" s="41" t="s">
        <v>369</v>
      </c>
      <c r="P26" s="4">
        <v>55</v>
      </c>
      <c r="Q26" s="5">
        <f>I26+J26</f>
        <v>29</v>
      </c>
      <c r="R26" s="5">
        <f>K26+L26</f>
        <v>23</v>
      </c>
      <c r="S26" s="5">
        <f>M26</f>
        <v>3</v>
      </c>
      <c r="T26" s="41" t="s">
        <v>369</v>
      </c>
    </row>
    <row r="27" spans="1:20" s="20" customFormat="1" x14ac:dyDescent="0.15">
      <c r="A27" s="23" t="s">
        <v>4</v>
      </c>
      <c r="B27" s="24"/>
      <c r="C27" s="24">
        <f>C26/B26</f>
        <v>0.58181818181818179</v>
      </c>
      <c r="D27" s="24">
        <f>D26/B26</f>
        <v>0.36363636363636365</v>
      </c>
      <c r="E27" s="24">
        <f>E26/B26</f>
        <v>5.4545454545454543E-2</v>
      </c>
      <c r="F27" s="42" t="s">
        <v>369</v>
      </c>
      <c r="H27" s="23"/>
      <c r="I27" s="24">
        <f>I26/H26</f>
        <v>0.16363636363636364</v>
      </c>
      <c r="J27" s="24">
        <f>J26/H26</f>
        <v>0.36363636363636365</v>
      </c>
      <c r="K27" s="24">
        <f>K26/H26</f>
        <v>0.27272727272727271</v>
      </c>
      <c r="L27" s="24">
        <f>L26/H26</f>
        <v>0.14545454545454545</v>
      </c>
      <c r="M27" s="24">
        <f>M26/H26</f>
        <v>5.4545454545454543E-2</v>
      </c>
      <c r="N27" s="42" t="s">
        <v>369</v>
      </c>
      <c r="P27" s="23"/>
      <c r="Q27" s="24">
        <f>Q26/P26</f>
        <v>0.52727272727272723</v>
      </c>
      <c r="R27" s="24">
        <f>R26/P26</f>
        <v>0.41818181818181815</v>
      </c>
      <c r="S27" s="24">
        <f>S26/P26</f>
        <v>5.4545454545454543E-2</v>
      </c>
      <c r="T27" s="42" t="s">
        <v>369</v>
      </c>
    </row>
    <row r="28" spans="1:20" x14ac:dyDescent="0.15">
      <c r="A28" s="1" t="s">
        <v>212</v>
      </c>
    </row>
    <row r="29" spans="1:20" x14ac:dyDescent="0.15">
      <c r="A29" s="9" t="s">
        <v>30</v>
      </c>
      <c r="B29" s="10">
        <v>411</v>
      </c>
      <c r="C29" s="10">
        <f>'58'!N29+'58'!O29</f>
        <v>261</v>
      </c>
      <c r="D29" s="10">
        <f>'58'!P29+'58'!Q29</f>
        <v>136</v>
      </c>
      <c r="E29" s="10">
        <f>'58'!R29</f>
        <v>10</v>
      </c>
      <c r="F29" s="11">
        <f>B29-C29-D29-E29</f>
        <v>4</v>
      </c>
      <c r="H29" s="9">
        <v>411</v>
      </c>
      <c r="I29" s="10">
        <v>61</v>
      </c>
      <c r="J29" s="10">
        <v>189</v>
      </c>
      <c r="K29" s="10">
        <v>91</v>
      </c>
      <c r="L29" s="10">
        <v>52</v>
      </c>
      <c r="M29" s="10">
        <v>13</v>
      </c>
      <c r="N29" s="11">
        <f>H29-SUM(I29:M29)</f>
        <v>5</v>
      </c>
      <c r="P29" s="9">
        <v>411</v>
      </c>
      <c r="Q29" s="10">
        <f>I29+J29</f>
        <v>250</v>
      </c>
      <c r="R29" s="10">
        <f>K29+L29</f>
        <v>143</v>
      </c>
      <c r="S29" s="10">
        <f>M29</f>
        <v>13</v>
      </c>
      <c r="T29" s="11">
        <f>P29-SUM(Q29:S29)</f>
        <v>5</v>
      </c>
    </row>
    <row r="30" spans="1:20" s="20" customFormat="1" x14ac:dyDescent="0.15">
      <c r="A30" s="21" t="s">
        <v>31</v>
      </c>
      <c r="B30" s="18"/>
      <c r="C30" s="18">
        <f>C29/B29</f>
        <v>0.63503649635036497</v>
      </c>
      <c r="D30" s="18">
        <f>D29/B29</f>
        <v>0.33090024330900242</v>
      </c>
      <c r="E30" s="18">
        <f>E29/B29</f>
        <v>2.4330900243309004E-2</v>
      </c>
      <c r="F30" s="19">
        <f>F29/B29</f>
        <v>9.7323600973236012E-3</v>
      </c>
      <c r="H30" s="21"/>
      <c r="I30" s="18">
        <f>I29/H29</f>
        <v>0.14841849148418493</v>
      </c>
      <c r="J30" s="18">
        <f>J29/H29</f>
        <v>0.45985401459854014</v>
      </c>
      <c r="K30" s="18">
        <f>K29/H29</f>
        <v>0.22141119221411193</v>
      </c>
      <c r="L30" s="18">
        <f>L29/H29</f>
        <v>0.12652068126520682</v>
      </c>
      <c r="M30" s="18">
        <f>M29/H29</f>
        <v>3.1630170316301706E-2</v>
      </c>
      <c r="N30" s="27">
        <f>N29/H29</f>
        <v>1.2165450121654502E-2</v>
      </c>
      <c r="P30" s="21"/>
      <c r="Q30" s="18">
        <f>Q29/P29</f>
        <v>0.6082725060827251</v>
      </c>
      <c r="R30" s="18">
        <f>R29/P29</f>
        <v>0.34793187347931875</v>
      </c>
      <c r="S30" s="18">
        <f>S29/P29</f>
        <v>3.1630170316301706E-2</v>
      </c>
      <c r="T30" s="19">
        <f>T29/P29</f>
        <v>1.2165450121654502E-2</v>
      </c>
    </row>
    <row r="31" spans="1:20" x14ac:dyDescent="0.15">
      <c r="A31" s="4" t="s">
        <v>32</v>
      </c>
      <c r="B31" s="5">
        <v>196</v>
      </c>
      <c r="C31" s="5">
        <f>'58'!N31+'58'!O31</f>
        <v>146</v>
      </c>
      <c r="D31" s="5">
        <f>'58'!P31+'58'!Q31</f>
        <v>48</v>
      </c>
      <c r="E31" s="5">
        <f>'58'!R31</f>
        <v>2</v>
      </c>
      <c r="F31" s="41" t="s">
        <v>369</v>
      </c>
      <c r="H31" s="4">
        <v>196</v>
      </c>
      <c r="I31" s="5">
        <v>33</v>
      </c>
      <c r="J31" s="5">
        <v>87</v>
      </c>
      <c r="K31" s="5">
        <v>54</v>
      </c>
      <c r="L31" s="5">
        <v>17</v>
      </c>
      <c r="M31" s="5">
        <v>5</v>
      </c>
      <c r="N31" s="41" t="s">
        <v>369</v>
      </c>
      <c r="P31" s="4">
        <v>196</v>
      </c>
      <c r="Q31" s="5">
        <f>I31+J31</f>
        <v>120</v>
      </c>
      <c r="R31" s="5">
        <f>K31+L31</f>
        <v>71</v>
      </c>
      <c r="S31" s="5">
        <f>M31</f>
        <v>5</v>
      </c>
      <c r="T31" s="41" t="s">
        <v>369</v>
      </c>
    </row>
    <row r="32" spans="1:20" s="20" customFormat="1" x14ac:dyDescent="0.15">
      <c r="A32" s="21" t="s">
        <v>33</v>
      </c>
      <c r="B32" s="18"/>
      <c r="C32" s="18">
        <f>C31/B31</f>
        <v>0.74489795918367352</v>
      </c>
      <c r="D32" s="18">
        <f>D31/B31</f>
        <v>0.24489795918367346</v>
      </c>
      <c r="E32" s="18">
        <f>E31/B31</f>
        <v>1.020408163265306E-2</v>
      </c>
      <c r="F32" s="45" t="s">
        <v>369</v>
      </c>
      <c r="H32" s="21"/>
      <c r="I32" s="18">
        <f>I31/H31</f>
        <v>0.1683673469387755</v>
      </c>
      <c r="J32" s="18">
        <f>J31/H31</f>
        <v>0.44387755102040816</v>
      </c>
      <c r="K32" s="18">
        <f>K31/H31</f>
        <v>0.27551020408163263</v>
      </c>
      <c r="L32" s="18">
        <f>L31/H31</f>
        <v>8.673469387755102E-2</v>
      </c>
      <c r="M32" s="18">
        <f>M31/H31</f>
        <v>2.5510204081632654E-2</v>
      </c>
      <c r="N32" s="45" t="s">
        <v>369</v>
      </c>
      <c r="P32" s="21"/>
      <c r="Q32" s="18">
        <f>Q31/P31</f>
        <v>0.61224489795918369</v>
      </c>
      <c r="R32" s="18">
        <f>R31/P31</f>
        <v>0.36224489795918369</v>
      </c>
      <c r="S32" s="18">
        <f>S31/P31</f>
        <v>2.5510204081632654E-2</v>
      </c>
      <c r="T32" s="45" t="s">
        <v>369</v>
      </c>
    </row>
    <row r="33" spans="1:20" x14ac:dyDescent="0.15">
      <c r="A33" s="4" t="s">
        <v>34</v>
      </c>
      <c r="B33" s="5">
        <v>556</v>
      </c>
      <c r="C33" s="5">
        <f>'58'!N33+'58'!O33</f>
        <v>409</v>
      </c>
      <c r="D33" s="5">
        <f>'58'!P33+'58'!Q33</f>
        <v>130</v>
      </c>
      <c r="E33" s="5">
        <f>'58'!R33</f>
        <v>10</v>
      </c>
      <c r="F33" s="3">
        <f>B33-C33-D33-E33</f>
        <v>7</v>
      </c>
      <c r="H33" s="4">
        <v>556</v>
      </c>
      <c r="I33" s="5">
        <v>79</v>
      </c>
      <c r="J33" s="5">
        <v>271</v>
      </c>
      <c r="K33" s="5">
        <v>121</v>
      </c>
      <c r="L33" s="5">
        <v>59</v>
      </c>
      <c r="M33" s="5">
        <v>21</v>
      </c>
      <c r="N33" s="3">
        <f>H33-SUM(I33:M33)</f>
        <v>5</v>
      </c>
      <c r="P33" s="4">
        <v>556</v>
      </c>
      <c r="Q33" s="5">
        <f>I33+J33</f>
        <v>350</v>
      </c>
      <c r="R33" s="5">
        <f>K33+L33</f>
        <v>180</v>
      </c>
      <c r="S33" s="5">
        <f>M33</f>
        <v>21</v>
      </c>
      <c r="T33" s="3">
        <f>P33-SUM(Q33:S33)</f>
        <v>5</v>
      </c>
    </row>
    <row r="34" spans="1:20" s="20" customFormat="1" x14ac:dyDescent="0.15">
      <c r="A34" s="23" t="s">
        <v>35</v>
      </c>
      <c r="B34" s="24"/>
      <c r="C34" s="24">
        <f>C33/B33</f>
        <v>0.73561151079136688</v>
      </c>
      <c r="D34" s="24">
        <f>D33/B33</f>
        <v>0.23381294964028776</v>
      </c>
      <c r="E34" s="24">
        <f>E33/B33</f>
        <v>1.7985611510791366E-2</v>
      </c>
      <c r="F34" s="25">
        <f>F33/B33</f>
        <v>1.2589928057553957E-2</v>
      </c>
      <c r="H34" s="23"/>
      <c r="I34" s="24">
        <f>I33/H33</f>
        <v>0.1420863309352518</v>
      </c>
      <c r="J34" s="24">
        <f>J33/H33</f>
        <v>0.48741007194244607</v>
      </c>
      <c r="K34" s="24">
        <f>K33/H33</f>
        <v>0.21762589928057555</v>
      </c>
      <c r="L34" s="24">
        <f>L33/H33</f>
        <v>0.10611510791366907</v>
      </c>
      <c r="M34" s="24">
        <f>M33/H33</f>
        <v>3.7769784172661872E-2</v>
      </c>
      <c r="N34" s="25">
        <f>N33/H33</f>
        <v>8.9928057553956831E-3</v>
      </c>
      <c r="P34" s="23"/>
      <c r="Q34" s="24">
        <f>Q33/P33</f>
        <v>0.62949640287769781</v>
      </c>
      <c r="R34" s="24">
        <f>R33/P33</f>
        <v>0.32374100719424459</v>
      </c>
      <c r="S34" s="24">
        <f>S33/P33</f>
        <v>3.7769784172661872E-2</v>
      </c>
      <c r="T34" s="25">
        <f>T33/P33</f>
        <v>8.9928057553956831E-3</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2"/>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20" x14ac:dyDescent="0.15">
      <c r="A1" s="1" t="s">
        <v>215</v>
      </c>
      <c r="J1" s="1" t="s">
        <v>216</v>
      </c>
      <c r="Q1" s="1" t="s">
        <v>217</v>
      </c>
    </row>
    <row r="2" spans="1:20" x14ac:dyDescent="0.15">
      <c r="A2" s="1" t="s">
        <v>3</v>
      </c>
    </row>
    <row r="3" spans="1:20" s="2" customFormat="1" ht="127.5" customHeight="1" x14ac:dyDescent="0.15">
      <c r="A3" s="6" t="s">
        <v>4</v>
      </c>
      <c r="B3" s="7" t="s">
        <v>5</v>
      </c>
      <c r="C3" s="7" t="s">
        <v>77</v>
      </c>
      <c r="D3" s="7" t="s">
        <v>78</v>
      </c>
      <c r="E3" s="7" t="s">
        <v>79</v>
      </c>
      <c r="F3" s="7" t="s">
        <v>80</v>
      </c>
      <c r="G3" s="7" t="s">
        <v>8</v>
      </c>
      <c r="H3" s="8" t="s">
        <v>9</v>
      </c>
      <c r="J3" s="6" t="s">
        <v>5</v>
      </c>
      <c r="K3" s="7" t="s">
        <v>81</v>
      </c>
      <c r="L3" s="7" t="s">
        <v>82</v>
      </c>
      <c r="M3" s="7" t="s">
        <v>83</v>
      </c>
      <c r="N3" s="7" t="s">
        <v>8</v>
      </c>
      <c r="O3" s="8" t="s">
        <v>9</v>
      </c>
      <c r="Q3" s="6" t="s">
        <v>5</v>
      </c>
      <c r="R3" s="7" t="s">
        <v>84</v>
      </c>
      <c r="S3" s="7" t="s">
        <v>85</v>
      </c>
      <c r="T3" s="8" t="s">
        <v>9</v>
      </c>
    </row>
    <row r="4" spans="1:20" x14ac:dyDescent="0.15">
      <c r="A4" s="4" t="s">
        <v>19</v>
      </c>
      <c r="B4" s="5">
        <v>1170</v>
      </c>
      <c r="C4" s="5">
        <v>90</v>
      </c>
      <c r="D4" s="5">
        <v>364</v>
      </c>
      <c r="E4" s="5">
        <v>514</v>
      </c>
      <c r="F4" s="5">
        <v>166</v>
      </c>
      <c r="G4" s="5">
        <v>30</v>
      </c>
      <c r="H4" s="3">
        <f>B4-SUM(C4:G4)</f>
        <v>6</v>
      </c>
      <c r="J4" s="4">
        <v>1170</v>
      </c>
      <c r="K4" s="5">
        <v>882</v>
      </c>
      <c r="L4" s="5">
        <v>206</v>
      </c>
      <c r="M4" s="5">
        <v>76</v>
      </c>
      <c r="N4" s="36" t="s">
        <v>369</v>
      </c>
      <c r="O4" s="3">
        <f>J4-SUM(K4:M4)</f>
        <v>6</v>
      </c>
      <c r="Q4" s="4">
        <v>1170</v>
      </c>
      <c r="R4" s="5">
        <v>361</v>
      </c>
      <c r="S4" s="5">
        <v>795</v>
      </c>
      <c r="T4" s="3">
        <f>Q4-R4-S4</f>
        <v>14</v>
      </c>
    </row>
    <row r="5" spans="1:20" s="20" customFormat="1" x14ac:dyDescent="0.15">
      <c r="A5" s="21" t="s">
        <v>4</v>
      </c>
      <c r="B5" s="18"/>
      <c r="C5" s="18">
        <f>C4/B4</f>
        <v>7.6923076923076927E-2</v>
      </c>
      <c r="D5" s="18">
        <f>D4/B4</f>
        <v>0.31111111111111112</v>
      </c>
      <c r="E5" s="18">
        <f>E4/B4</f>
        <v>0.43931623931623931</v>
      </c>
      <c r="F5" s="18">
        <f>F4/B4</f>
        <v>0.14188034188034188</v>
      </c>
      <c r="G5" s="18">
        <f>G4/B4</f>
        <v>2.564102564102564E-2</v>
      </c>
      <c r="H5" s="19">
        <f>H4/B4</f>
        <v>5.1282051282051282E-3</v>
      </c>
      <c r="J5" s="21"/>
      <c r="K5" s="18">
        <f>K4/J4</f>
        <v>0.75384615384615383</v>
      </c>
      <c r="L5" s="18">
        <f>L4/J4</f>
        <v>0.17606837606837608</v>
      </c>
      <c r="M5" s="18">
        <f>M4/J4</f>
        <v>6.4957264957264962E-2</v>
      </c>
      <c r="N5" s="37" t="s">
        <v>369</v>
      </c>
      <c r="O5" s="19">
        <f>O4/J4</f>
        <v>5.1282051282051282E-3</v>
      </c>
      <c r="Q5" s="21"/>
      <c r="R5" s="18">
        <f>R4/Q4</f>
        <v>0.30854700854700856</v>
      </c>
      <c r="S5" s="18">
        <f>S4/Q4</f>
        <v>0.67948717948717952</v>
      </c>
      <c r="T5" s="19">
        <f>T4/Q4</f>
        <v>1.1965811965811967E-2</v>
      </c>
    </row>
    <row r="6" spans="1:20" x14ac:dyDescent="0.15">
      <c r="A6" s="4" t="s">
        <v>20</v>
      </c>
      <c r="B6" s="5">
        <v>200</v>
      </c>
      <c r="C6" s="5">
        <v>21</v>
      </c>
      <c r="D6" s="5">
        <v>56</v>
      </c>
      <c r="E6" s="5">
        <v>91</v>
      </c>
      <c r="F6" s="5">
        <v>27</v>
      </c>
      <c r="G6" s="5">
        <v>5</v>
      </c>
      <c r="H6" s="41" t="s">
        <v>369</v>
      </c>
      <c r="J6" s="4">
        <v>200</v>
      </c>
      <c r="K6" s="5">
        <v>146</v>
      </c>
      <c r="L6" s="5">
        <v>38</v>
      </c>
      <c r="M6" s="5">
        <v>16</v>
      </c>
      <c r="N6" s="36" t="s">
        <v>369</v>
      </c>
      <c r="O6" s="41" t="s">
        <v>369</v>
      </c>
      <c r="Q6" s="4">
        <v>200</v>
      </c>
      <c r="R6" s="5">
        <v>69</v>
      </c>
      <c r="S6" s="5">
        <v>129</v>
      </c>
      <c r="T6" s="3">
        <f>Q6-R6-S6</f>
        <v>2</v>
      </c>
    </row>
    <row r="7" spans="1:20" s="20" customFormat="1" x14ac:dyDescent="0.15">
      <c r="A7" s="21" t="s">
        <v>4</v>
      </c>
      <c r="B7" s="18"/>
      <c r="C7" s="18">
        <f>C6/B6</f>
        <v>0.105</v>
      </c>
      <c r="D7" s="18">
        <f>D6/B6</f>
        <v>0.28000000000000003</v>
      </c>
      <c r="E7" s="18">
        <f>E6/B6</f>
        <v>0.45500000000000002</v>
      </c>
      <c r="F7" s="18">
        <f>F6/B6</f>
        <v>0.13500000000000001</v>
      </c>
      <c r="G7" s="18">
        <f>G6/B6</f>
        <v>2.5000000000000001E-2</v>
      </c>
      <c r="H7" s="45" t="s">
        <v>369</v>
      </c>
      <c r="J7" s="21"/>
      <c r="K7" s="18">
        <f>K6/J6</f>
        <v>0.73</v>
      </c>
      <c r="L7" s="18">
        <f>L6/J6</f>
        <v>0.19</v>
      </c>
      <c r="M7" s="18">
        <f>M6/J6</f>
        <v>0.08</v>
      </c>
      <c r="N7" s="37" t="s">
        <v>369</v>
      </c>
      <c r="O7" s="45" t="s">
        <v>369</v>
      </c>
      <c r="Q7" s="21"/>
      <c r="R7" s="18">
        <f>R6/Q6</f>
        <v>0.34499999999999997</v>
      </c>
      <c r="S7" s="18">
        <f>S6/Q6</f>
        <v>0.64500000000000002</v>
      </c>
      <c r="T7" s="19">
        <f>T6/Q6</f>
        <v>0.01</v>
      </c>
    </row>
    <row r="8" spans="1:20" x14ac:dyDescent="0.15">
      <c r="A8" s="4" t="s">
        <v>21</v>
      </c>
      <c r="B8" s="5">
        <v>208</v>
      </c>
      <c r="C8" s="5">
        <v>17</v>
      </c>
      <c r="D8" s="5">
        <v>61</v>
      </c>
      <c r="E8" s="5">
        <v>95</v>
      </c>
      <c r="F8" s="5">
        <v>30</v>
      </c>
      <c r="G8" s="5">
        <v>5</v>
      </c>
      <c r="H8" s="41" t="s">
        <v>369</v>
      </c>
      <c r="J8" s="4">
        <v>208</v>
      </c>
      <c r="K8" s="5">
        <v>150</v>
      </c>
      <c r="L8" s="5">
        <v>46</v>
      </c>
      <c r="M8" s="5">
        <v>12</v>
      </c>
      <c r="N8" s="36" t="s">
        <v>369</v>
      </c>
      <c r="O8" s="41" t="s">
        <v>369</v>
      </c>
      <c r="Q8" s="4">
        <v>208</v>
      </c>
      <c r="R8" s="5">
        <v>74</v>
      </c>
      <c r="S8" s="5">
        <v>132</v>
      </c>
      <c r="T8" s="3">
        <f>Q8-R8-S8</f>
        <v>2</v>
      </c>
    </row>
    <row r="9" spans="1:20" s="20" customFormat="1" x14ac:dyDescent="0.15">
      <c r="A9" s="21" t="s">
        <v>4</v>
      </c>
      <c r="B9" s="18"/>
      <c r="C9" s="18">
        <f>C8/B8</f>
        <v>8.1730769230769232E-2</v>
      </c>
      <c r="D9" s="18">
        <f>D8/B8</f>
        <v>0.29326923076923078</v>
      </c>
      <c r="E9" s="18">
        <f>E8/B8</f>
        <v>0.45673076923076922</v>
      </c>
      <c r="F9" s="18">
        <f>F8/B8</f>
        <v>0.14423076923076922</v>
      </c>
      <c r="G9" s="18">
        <f>G8/B8</f>
        <v>2.403846153846154E-2</v>
      </c>
      <c r="H9" s="45" t="s">
        <v>369</v>
      </c>
      <c r="J9" s="21"/>
      <c r="K9" s="18">
        <f>K8/J8</f>
        <v>0.72115384615384615</v>
      </c>
      <c r="L9" s="18">
        <f>L8/J8</f>
        <v>0.22115384615384615</v>
      </c>
      <c r="M9" s="18">
        <f>M8/J8</f>
        <v>5.7692307692307696E-2</v>
      </c>
      <c r="N9" s="37" t="s">
        <v>369</v>
      </c>
      <c r="O9" s="45" t="s">
        <v>369</v>
      </c>
      <c r="Q9" s="21"/>
      <c r="R9" s="18">
        <f>R8/Q8</f>
        <v>0.35576923076923078</v>
      </c>
      <c r="S9" s="18">
        <f>S8/Q8</f>
        <v>0.63461538461538458</v>
      </c>
      <c r="T9" s="19">
        <f>T8/Q8</f>
        <v>9.6153846153846159E-3</v>
      </c>
    </row>
    <row r="10" spans="1:20" x14ac:dyDescent="0.15">
      <c r="A10" s="4" t="s">
        <v>22</v>
      </c>
      <c r="B10" s="5">
        <v>44</v>
      </c>
      <c r="C10" s="5">
        <v>3</v>
      </c>
      <c r="D10" s="5">
        <v>9</v>
      </c>
      <c r="E10" s="5">
        <v>15</v>
      </c>
      <c r="F10" s="5">
        <v>15</v>
      </c>
      <c r="G10" s="5">
        <v>1</v>
      </c>
      <c r="H10" s="3">
        <f>B10-SUM(C10:G10)</f>
        <v>1</v>
      </c>
      <c r="J10" s="4">
        <v>44</v>
      </c>
      <c r="K10" s="5">
        <v>31</v>
      </c>
      <c r="L10" s="5">
        <v>6</v>
      </c>
      <c r="M10" s="5">
        <v>7</v>
      </c>
      <c r="N10" s="36" t="s">
        <v>369</v>
      </c>
      <c r="O10" s="41" t="s">
        <v>369</v>
      </c>
      <c r="Q10" s="4">
        <v>44</v>
      </c>
      <c r="R10" s="5">
        <v>7</v>
      </c>
      <c r="S10" s="5">
        <v>37</v>
      </c>
      <c r="T10" s="41" t="s">
        <v>369</v>
      </c>
    </row>
    <row r="11" spans="1:20" s="20" customFormat="1" x14ac:dyDescent="0.15">
      <c r="A11" s="21" t="s">
        <v>4</v>
      </c>
      <c r="B11" s="18"/>
      <c r="C11" s="18">
        <f>C10/B10</f>
        <v>6.8181818181818177E-2</v>
      </c>
      <c r="D11" s="18">
        <f>D10/B10</f>
        <v>0.20454545454545456</v>
      </c>
      <c r="E11" s="18">
        <f>E10/B10</f>
        <v>0.34090909090909088</v>
      </c>
      <c r="F11" s="18">
        <f>F10/B10</f>
        <v>0.34090909090909088</v>
      </c>
      <c r="G11" s="18">
        <f>G10/B10</f>
        <v>2.2727272727272728E-2</v>
      </c>
      <c r="H11" s="19">
        <f>H10/B10</f>
        <v>2.2727272727272728E-2</v>
      </c>
      <c r="J11" s="21"/>
      <c r="K11" s="18">
        <f>K10/J10</f>
        <v>0.70454545454545459</v>
      </c>
      <c r="L11" s="18">
        <f>L10/J10</f>
        <v>0.13636363636363635</v>
      </c>
      <c r="M11" s="18">
        <f>M10/J10</f>
        <v>0.15909090909090909</v>
      </c>
      <c r="N11" s="37" t="s">
        <v>369</v>
      </c>
      <c r="O11" s="45" t="s">
        <v>369</v>
      </c>
      <c r="Q11" s="21"/>
      <c r="R11" s="18">
        <f>R10/Q10</f>
        <v>0.15909090909090909</v>
      </c>
      <c r="S11" s="18">
        <f>S10/Q10</f>
        <v>0.84090909090909094</v>
      </c>
      <c r="T11" s="45" t="s">
        <v>369</v>
      </c>
    </row>
    <row r="12" spans="1:20" x14ac:dyDescent="0.15">
      <c r="A12" s="4" t="s">
        <v>23</v>
      </c>
      <c r="B12" s="5">
        <v>172</v>
      </c>
      <c r="C12" s="5">
        <v>8</v>
      </c>
      <c r="D12" s="5">
        <v>61</v>
      </c>
      <c r="E12" s="5">
        <v>80</v>
      </c>
      <c r="F12" s="5">
        <v>19</v>
      </c>
      <c r="G12" s="5">
        <v>4</v>
      </c>
      <c r="H12" s="41" t="s">
        <v>369</v>
      </c>
      <c r="J12" s="4">
        <v>172</v>
      </c>
      <c r="K12" s="5">
        <v>133</v>
      </c>
      <c r="L12" s="5">
        <v>31</v>
      </c>
      <c r="M12" s="5">
        <v>8</v>
      </c>
      <c r="N12" s="36" t="s">
        <v>369</v>
      </c>
      <c r="O12" s="41" t="s">
        <v>369</v>
      </c>
      <c r="Q12" s="4">
        <v>172</v>
      </c>
      <c r="R12" s="5">
        <v>50</v>
      </c>
      <c r="S12" s="5">
        <v>121</v>
      </c>
      <c r="T12" s="3">
        <f>Q12-R12-S12</f>
        <v>1</v>
      </c>
    </row>
    <row r="13" spans="1:20" s="20" customFormat="1" x14ac:dyDescent="0.15">
      <c r="A13" s="21" t="s">
        <v>4</v>
      </c>
      <c r="B13" s="18"/>
      <c r="C13" s="18">
        <f>C12/B12</f>
        <v>4.6511627906976744E-2</v>
      </c>
      <c r="D13" s="18">
        <f>D12/B12</f>
        <v>0.35465116279069769</v>
      </c>
      <c r="E13" s="18">
        <f>E12/B12</f>
        <v>0.46511627906976744</v>
      </c>
      <c r="F13" s="18">
        <f>F12/B12</f>
        <v>0.11046511627906977</v>
      </c>
      <c r="G13" s="18">
        <f>G12/B12</f>
        <v>2.3255813953488372E-2</v>
      </c>
      <c r="H13" s="45" t="s">
        <v>369</v>
      </c>
      <c r="J13" s="21"/>
      <c r="K13" s="18">
        <f>K12/J12</f>
        <v>0.77325581395348841</v>
      </c>
      <c r="L13" s="18">
        <f>L12/J12</f>
        <v>0.18023255813953487</v>
      </c>
      <c r="M13" s="18">
        <f>M12/J12</f>
        <v>4.6511627906976744E-2</v>
      </c>
      <c r="N13" s="37" t="s">
        <v>369</v>
      </c>
      <c r="O13" s="45" t="s">
        <v>369</v>
      </c>
      <c r="Q13" s="21"/>
      <c r="R13" s="18">
        <f>R12/Q12</f>
        <v>0.29069767441860467</v>
      </c>
      <c r="S13" s="18">
        <f>S12/Q12</f>
        <v>0.70348837209302328</v>
      </c>
      <c r="T13" s="19">
        <f>T12/Q12</f>
        <v>5.8139534883720929E-3</v>
      </c>
    </row>
    <row r="14" spans="1:20" x14ac:dyDescent="0.15">
      <c r="A14" s="4" t="s">
        <v>24</v>
      </c>
      <c r="B14" s="5">
        <v>42</v>
      </c>
      <c r="C14" s="5">
        <v>1</v>
      </c>
      <c r="D14" s="5">
        <v>18</v>
      </c>
      <c r="E14" s="5">
        <v>14</v>
      </c>
      <c r="F14" s="5">
        <v>7</v>
      </c>
      <c r="G14" s="5">
        <v>2</v>
      </c>
      <c r="H14" s="41" t="s">
        <v>369</v>
      </c>
      <c r="J14" s="4">
        <v>42</v>
      </c>
      <c r="K14" s="5">
        <v>35</v>
      </c>
      <c r="L14" s="5">
        <v>2</v>
      </c>
      <c r="M14" s="5">
        <v>5</v>
      </c>
      <c r="N14" s="36" t="s">
        <v>369</v>
      </c>
      <c r="O14" s="41" t="s">
        <v>369</v>
      </c>
      <c r="Q14" s="4">
        <v>42</v>
      </c>
      <c r="R14" s="5">
        <v>9</v>
      </c>
      <c r="S14" s="5">
        <v>33</v>
      </c>
      <c r="T14" s="41" t="s">
        <v>369</v>
      </c>
    </row>
    <row r="15" spans="1:20" s="20" customFormat="1" x14ac:dyDescent="0.15">
      <c r="A15" s="21" t="s">
        <v>4</v>
      </c>
      <c r="B15" s="18"/>
      <c r="C15" s="18">
        <f>C14/B14</f>
        <v>2.3809523809523808E-2</v>
      </c>
      <c r="D15" s="18">
        <f>D14/B14</f>
        <v>0.42857142857142855</v>
      </c>
      <c r="E15" s="18">
        <f>E14/B14</f>
        <v>0.33333333333333331</v>
      </c>
      <c r="F15" s="18">
        <f>F14/B14</f>
        <v>0.16666666666666666</v>
      </c>
      <c r="G15" s="18">
        <f>G14/B14</f>
        <v>4.7619047619047616E-2</v>
      </c>
      <c r="H15" s="45" t="s">
        <v>369</v>
      </c>
      <c r="J15" s="21"/>
      <c r="K15" s="18">
        <f>K14/J14</f>
        <v>0.83333333333333337</v>
      </c>
      <c r="L15" s="18">
        <f>L14/J14</f>
        <v>4.7619047619047616E-2</v>
      </c>
      <c r="M15" s="18">
        <f>M14/J14</f>
        <v>0.11904761904761904</v>
      </c>
      <c r="N15" s="37" t="s">
        <v>369</v>
      </c>
      <c r="O15" s="45" t="s">
        <v>369</v>
      </c>
      <c r="Q15" s="21"/>
      <c r="R15" s="18">
        <f>R14/Q14</f>
        <v>0.21428571428571427</v>
      </c>
      <c r="S15" s="18">
        <f>S14/Q14</f>
        <v>0.7857142857142857</v>
      </c>
      <c r="T15" s="45" t="s">
        <v>369</v>
      </c>
    </row>
    <row r="16" spans="1:20" x14ac:dyDescent="0.15">
      <c r="A16" s="4" t="s">
        <v>25</v>
      </c>
      <c r="B16" s="5">
        <v>147</v>
      </c>
      <c r="C16" s="5">
        <v>2</v>
      </c>
      <c r="D16" s="5">
        <v>39</v>
      </c>
      <c r="E16" s="5">
        <v>86</v>
      </c>
      <c r="F16" s="5">
        <v>16</v>
      </c>
      <c r="G16" s="5">
        <v>4</v>
      </c>
      <c r="H16" s="41" t="s">
        <v>369</v>
      </c>
      <c r="J16" s="4">
        <v>147</v>
      </c>
      <c r="K16" s="5">
        <v>122</v>
      </c>
      <c r="L16" s="5">
        <v>19</v>
      </c>
      <c r="M16" s="5">
        <v>6</v>
      </c>
      <c r="N16" s="36" t="s">
        <v>369</v>
      </c>
      <c r="O16" s="41" t="s">
        <v>369</v>
      </c>
      <c r="Q16" s="4">
        <v>147</v>
      </c>
      <c r="R16" s="5">
        <v>52</v>
      </c>
      <c r="S16" s="5">
        <v>93</v>
      </c>
      <c r="T16" s="3">
        <f>Q16-R16-S16</f>
        <v>2</v>
      </c>
    </row>
    <row r="17" spans="1:20" s="20" customFormat="1" x14ac:dyDescent="0.15">
      <c r="A17" s="21" t="s">
        <v>4</v>
      </c>
      <c r="B17" s="18"/>
      <c r="C17" s="18">
        <f>C16/B16</f>
        <v>1.3605442176870748E-2</v>
      </c>
      <c r="D17" s="18">
        <f>D16/B16</f>
        <v>0.26530612244897961</v>
      </c>
      <c r="E17" s="18">
        <f>E16/B16</f>
        <v>0.58503401360544216</v>
      </c>
      <c r="F17" s="18">
        <f>F16/B16</f>
        <v>0.10884353741496598</v>
      </c>
      <c r="G17" s="18">
        <f>G16/B16</f>
        <v>2.7210884353741496E-2</v>
      </c>
      <c r="H17" s="45" t="s">
        <v>369</v>
      </c>
      <c r="J17" s="21"/>
      <c r="K17" s="18">
        <f>K16/J16</f>
        <v>0.82993197278911568</v>
      </c>
      <c r="L17" s="18">
        <f>L16/J16</f>
        <v>0.12925170068027211</v>
      </c>
      <c r="M17" s="18">
        <f>M16/J16</f>
        <v>4.0816326530612242E-2</v>
      </c>
      <c r="N17" s="37" t="s">
        <v>369</v>
      </c>
      <c r="O17" s="45" t="s">
        <v>369</v>
      </c>
      <c r="Q17" s="21"/>
      <c r="R17" s="18">
        <f>R16/Q16</f>
        <v>0.35374149659863946</v>
      </c>
      <c r="S17" s="18">
        <f>S16/Q16</f>
        <v>0.63265306122448983</v>
      </c>
      <c r="T17" s="19">
        <f>T16/Q16</f>
        <v>1.3605442176870748E-2</v>
      </c>
    </row>
    <row r="18" spans="1:20" x14ac:dyDescent="0.15">
      <c r="A18" s="4" t="s">
        <v>26</v>
      </c>
      <c r="B18" s="5">
        <v>103</v>
      </c>
      <c r="C18" s="5">
        <v>5</v>
      </c>
      <c r="D18" s="5">
        <v>43</v>
      </c>
      <c r="E18" s="5">
        <v>39</v>
      </c>
      <c r="F18" s="5">
        <v>16</v>
      </c>
      <c r="G18" s="36" t="s">
        <v>369</v>
      </c>
      <c r="H18" s="41" t="s">
        <v>369</v>
      </c>
      <c r="J18" s="4">
        <v>103</v>
      </c>
      <c r="K18" s="5">
        <v>84</v>
      </c>
      <c r="L18" s="5">
        <v>13</v>
      </c>
      <c r="M18" s="5">
        <v>6</v>
      </c>
      <c r="N18" s="36" t="s">
        <v>369</v>
      </c>
      <c r="O18" s="41" t="s">
        <v>369</v>
      </c>
      <c r="Q18" s="4">
        <v>103</v>
      </c>
      <c r="R18" s="5">
        <v>28</v>
      </c>
      <c r="S18" s="5">
        <v>75</v>
      </c>
      <c r="T18" s="41" t="s">
        <v>369</v>
      </c>
    </row>
    <row r="19" spans="1:20" s="20" customFormat="1" x14ac:dyDescent="0.15">
      <c r="A19" s="21" t="s">
        <v>4</v>
      </c>
      <c r="B19" s="18"/>
      <c r="C19" s="18">
        <f>C18/B18</f>
        <v>4.8543689320388349E-2</v>
      </c>
      <c r="D19" s="18">
        <f>D18/B18</f>
        <v>0.41747572815533979</v>
      </c>
      <c r="E19" s="18">
        <f>E18/B18</f>
        <v>0.37864077669902912</v>
      </c>
      <c r="F19" s="18">
        <f>F18/B18</f>
        <v>0.1553398058252427</v>
      </c>
      <c r="G19" s="37" t="s">
        <v>369</v>
      </c>
      <c r="H19" s="45" t="s">
        <v>369</v>
      </c>
      <c r="J19" s="21"/>
      <c r="K19" s="18">
        <f>K18/J18</f>
        <v>0.81553398058252424</v>
      </c>
      <c r="L19" s="18">
        <f>L18/J18</f>
        <v>0.12621359223300971</v>
      </c>
      <c r="M19" s="18">
        <f>M18/J18</f>
        <v>5.8252427184466021E-2</v>
      </c>
      <c r="N19" s="37" t="s">
        <v>369</v>
      </c>
      <c r="O19" s="45" t="s">
        <v>369</v>
      </c>
      <c r="Q19" s="21"/>
      <c r="R19" s="18">
        <f>R18/Q18</f>
        <v>0.27184466019417475</v>
      </c>
      <c r="S19" s="18">
        <f>S18/Q18</f>
        <v>0.72815533980582525</v>
      </c>
      <c r="T19" s="45" t="s">
        <v>369</v>
      </c>
    </row>
    <row r="20" spans="1:20" x14ac:dyDescent="0.15">
      <c r="A20" s="4" t="s">
        <v>27</v>
      </c>
      <c r="B20" s="5">
        <v>74</v>
      </c>
      <c r="C20" s="5">
        <v>5</v>
      </c>
      <c r="D20" s="5">
        <v>26</v>
      </c>
      <c r="E20" s="5">
        <v>27</v>
      </c>
      <c r="F20" s="5">
        <v>13</v>
      </c>
      <c r="G20" s="5">
        <v>3</v>
      </c>
      <c r="H20" s="41" t="s">
        <v>369</v>
      </c>
      <c r="J20" s="4">
        <v>74</v>
      </c>
      <c r="K20" s="5">
        <v>61</v>
      </c>
      <c r="L20" s="5">
        <v>10</v>
      </c>
      <c r="M20" s="5">
        <v>3</v>
      </c>
      <c r="N20" s="36" t="s">
        <v>369</v>
      </c>
      <c r="O20" s="41" t="s">
        <v>369</v>
      </c>
      <c r="Q20" s="4">
        <v>74</v>
      </c>
      <c r="R20" s="5">
        <v>26</v>
      </c>
      <c r="S20" s="5">
        <v>47</v>
      </c>
      <c r="T20" s="3">
        <f>Q20-R20-S20</f>
        <v>1</v>
      </c>
    </row>
    <row r="21" spans="1:20" s="20" customFormat="1" x14ac:dyDescent="0.15">
      <c r="A21" s="21" t="s">
        <v>4</v>
      </c>
      <c r="B21" s="18"/>
      <c r="C21" s="18">
        <f>C20/B20</f>
        <v>6.7567567567567571E-2</v>
      </c>
      <c r="D21" s="18">
        <f>D20/B20</f>
        <v>0.35135135135135137</v>
      </c>
      <c r="E21" s="18">
        <f>E20/B20</f>
        <v>0.36486486486486486</v>
      </c>
      <c r="F21" s="18">
        <f>F20/B20</f>
        <v>0.17567567567567569</v>
      </c>
      <c r="G21" s="18">
        <f>G20/B20</f>
        <v>4.0540540540540543E-2</v>
      </c>
      <c r="H21" s="45" t="s">
        <v>369</v>
      </c>
      <c r="J21" s="21"/>
      <c r="K21" s="18">
        <f>K20/J20</f>
        <v>0.82432432432432434</v>
      </c>
      <c r="L21" s="18">
        <f>L20/J20</f>
        <v>0.13513513513513514</v>
      </c>
      <c r="M21" s="18">
        <f>M20/J20</f>
        <v>4.0540540540540543E-2</v>
      </c>
      <c r="N21" s="37" t="s">
        <v>369</v>
      </c>
      <c r="O21" s="45" t="s">
        <v>369</v>
      </c>
      <c r="Q21" s="21"/>
      <c r="R21" s="18">
        <f>R20/Q20</f>
        <v>0.35135135135135137</v>
      </c>
      <c r="S21" s="18">
        <f>S20/Q20</f>
        <v>0.63513513513513509</v>
      </c>
      <c r="T21" s="19">
        <f>T20/Q20</f>
        <v>1.3513513513513514E-2</v>
      </c>
    </row>
    <row r="22" spans="1:20" x14ac:dyDescent="0.15">
      <c r="A22" s="4" t="s">
        <v>28</v>
      </c>
      <c r="B22" s="5">
        <v>111</v>
      </c>
      <c r="C22" s="5">
        <v>4</v>
      </c>
      <c r="D22" s="5">
        <v>27</v>
      </c>
      <c r="E22" s="5">
        <v>54</v>
      </c>
      <c r="F22" s="5">
        <v>22</v>
      </c>
      <c r="G22" s="5">
        <v>4</v>
      </c>
      <c r="H22" s="41" t="s">
        <v>369</v>
      </c>
      <c r="J22" s="4">
        <v>111</v>
      </c>
      <c r="K22" s="5">
        <v>84</v>
      </c>
      <c r="L22" s="5">
        <v>19</v>
      </c>
      <c r="M22" s="5">
        <v>7</v>
      </c>
      <c r="N22" s="36" t="s">
        <v>369</v>
      </c>
      <c r="O22" s="3">
        <f>J22-SUM(K22:M22)</f>
        <v>1</v>
      </c>
      <c r="Q22" s="4">
        <v>111</v>
      </c>
      <c r="R22" s="5">
        <v>34</v>
      </c>
      <c r="S22" s="5">
        <v>76</v>
      </c>
      <c r="T22" s="3">
        <f>Q22-R22-S22</f>
        <v>1</v>
      </c>
    </row>
    <row r="23" spans="1:20" s="20" customFormat="1" x14ac:dyDescent="0.15">
      <c r="A23" s="21" t="s">
        <v>4</v>
      </c>
      <c r="B23" s="18"/>
      <c r="C23" s="18">
        <f>C22/B22</f>
        <v>3.6036036036036036E-2</v>
      </c>
      <c r="D23" s="18">
        <f>D22/B22</f>
        <v>0.24324324324324326</v>
      </c>
      <c r="E23" s="18">
        <f>E22/B22</f>
        <v>0.48648648648648651</v>
      </c>
      <c r="F23" s="18">
        <f>F22/B22</f>
        <v>0.1981981981981982</v>
      </c>
      <c r="G23" s="18">
        <f>G22/B22</f>
        <v>3.6036036036036036E-2</v>
      </c>
      <c r="H23" s="45" t="s">
        <v>369</v>
      </c>
      <c r="J23" s="21"/>
      <c r="K23" s="18">
        <f>K22/J22</f>
        <v>0.7567567567567568</v>
      </c>
      <c r="L23" s="18">
        <f>L22/J22</f>
        <v>0.17117117117117117</v>
      </c>
      <c r="M23" s="18">
        <f>M22/J22</f>
        <v>6.3063063063063057E-2</v>
      </c>
      <c r="N23" s="37" t="s">
        <v>369</v>
      </c>
      <c r="O23" s="19">
        <f>O22/J22</f>
        <v>9.0090090090090089E-3</v>
      </c>
      <c r="Q23" s="21"/>
      <c r="R23" s="18">
        <f>R22/Q22</f>
        <v>0.30630630630630629</v>
      </c>
      <c r="S23" s="18">
        <f>S22/Q22</f>
        <v>0.68468468468468469</v>
      </c>
      <c r="T23" s="19">
        <f>T22/Q22</f>
        <v>9.0090090090090089E-3</v>
      </c>
    </row>
    <row r="24" spans="1:20" x14ac:dyDescent="0.15">
      <c r="A24" s="4" t="s">
        <v>29</v>
      </c>
      <c r="B24" s="5">
        <v>55</v>
      </c>
      <c r="C24" s="5">
        <v>23</v>
      </c>
      <c r="D24" s="5">
        <v>23</v>
      </c>
      <c r="E24" s="5">
        <v>7</v>
      </c>
      <c r="F24" s="36" t="s">
        <v>369</v>
      </c>
      <c r="G24" s="5">
        <v>2</v>
      </c>
      <c r="H24" s="41" t="s">
        <v>369</v>
      </c>
      <c r="J24" s="4">
        <v>55</v>
      </c>
      <c r="K24" s="5">
        <v>31</v>
      </c>
      <c r="L24" s="5">
        <v>19</v>
      </c>
      <c r="M24" s="5">
        <v>5</v>
      </c>
      <c r="N24" s="36" t="s">
        <v>369</v>
      </c>
      <c r="O24" s="41" t="s">
        <v>369</v>
      </c>
      <c r="Q24" s="4">
        <v>55</v>
      </c>
      <c r="R24" s="5">
        <v>10</v>
      </c>
      <c r="S24" s="5">
        <v>45</v>
      </c>
      <c r="T24" s="41" t="s">
        <v>369</v>
      </c>
    </row>
    <row r="25" spans="1:20" s="20" customFormat="1" x14ac:dyDescent="0.15">
      <c r="A25" s="23" t="s">
        <v>4</v>
      </c>
      <c r="B25" s="24"/>
      <c r="C25" s="24">
        <f>C24/B24</f>
        <v>0.41818181818181815</v>
      </c>
      <c r="D25" s="24">
        <f>D24/B24</f>
        <v>0.41818181818181815</v>
      </c>
      <c r="E25" s="24">
        <f>E24/B24</f>
        <v>0.12727272727272726</v>
      </c>
      <c r="F25" s="38" t="s">
        <v>369</v>
      </c>
      <c r="G25" s="24">
        <f>G24/B24</f>
        <v>3.6363636363636362E-2</v>
      </c>
      <c r="H25" s="42" t="s">
        <v>369</v>
      </c>
      <c r="J25" s="23"/>
      <c r="K25" s="24">
        <f>K24/J24</f>
        <v>0.5636363636363636</v>
      </c>
      <c r="L25" s="24">
        <f>L24/J24</f>
        <v>0.34545454545454546</v>
      </c>
      <c r="M25" s="24">
        <f>M24/J24</f>
        <v>9.0909090909090912E-2</v>
      </c>
      <c r="N25" s="38" t="s">
        <v>369</v>
      </c>
      <c r="O25" s="42" t="s">
        <v>369</v>
      </c>
      <c r="Q25" s="23"/>
      <c r="R25" s="24">
        <f>R24/Q24</f>
        <v>0.18181818181818182</v>
      </c>
      <c r="S25" s="24">
        <f>S24/Q24</f>
        <v>0.81818181818181823</v>
      </c>
      <c r="T25" s="42" t="s">
        <v>369</v>
      </c>
    </row>
    <row r="26" spans="1:20" x14ac:dyDescent="0.15">
      <c r="A26" s="1" t="s">
        <v>212</v>
      </c>
    </row>
    <row r="27" spans="1:20" x14ac:dyDescent="0.15">
      <c r="A27" s="9" t="s">
        <v>30</v>
      </c>
      <c r="B27" s="10">
        <v>411</v>
      </c>
      <c r="C27" s="10">
        <v>14</v>
      </c>
      <c r="D27" s="10">
        <v>108</v>
      </c>
      <c r="E27" s="10">
        <v>192</v>
      </c>
      <c r="F27" s="10">
        <v>80</v>
      </c>
      <c r="G27" s="10">
        <v>17</v>
      </c>
      <c r="H27" s="40" t="s">
        <v>369</v>
      </c>
      <c r="J27" s="9">
        <v>411</v>
      </c>
      <c r="K27" s="10">
        <v>289</v>
      </c>
      <c r="L27" s="10">
        <v>108</v>
      </c>
      <c r="M27" s="10">
        <v>14</v>
      </c>
      <c r="N27" s="39" t="s">
        <v>369</v>
      </c>
      <c r="O27" s="40" t="s">
        <v>369</v>
      </c>
      <c r="Q27" s="9">
        <v>411</v>
      </c>
      <c r="R27" s="10">
        <v>120</v>
      </c>
      <c r="S27" s="10">
        <v>288</v>
      </c>
      <c r="T27" s="11">
        <f>Q27-R27-S27</f>
        <v>3</v>
      </c>
    </row>
    <row r="28" spans="1:20" s="20" customFormat="1" x14ac:dyDescent="0.15">
      <c r="A28" s="21" t="s">
        <v>31</v>
      </c>
      <c r="B28" s="18"/>
      <c r="C28" s="18">
        <f>C27/B27</f>
        <v>3.4063260340632603E-2</v>
      </c>
      <c r="D28" s="18">
        <f>D27/B27</f>
        <v>0.26277372262773724</v>
      </c>
      <c r="E28" s="18">
        <f>E27/B27</f>
        <v>0.46715328467153283</v>
      </c>
      <c r="F28" s="18">
        <f>F27/B27</f>
        <v>0.19464720194647203</v>
      </c>
      <c r="G28" s="18">
        <f>G27/B27</f>
        <v>4.1362530413625302E-2</v>
      </c>
      <c r="H28" s="45" t="s">
        <v>369</v>
      </c>
      <c r="J28" s="21"/>
      <c r="K28" s="18">
        <f>K27/J27</f>
        <v>0.7031630170316302</v>
      </c>
      <c r="L28" s="18">
        <f>L27/J27</f>
        <v>0.26277372262773724</v>
      </c>
      <c r="M28" s="18">
        <f>M27/J27</f>
        <v>3.4063260340632603E-2</v>
      </c>
      <c r="N28" s="37" t="s">
        <v>369</v>
      </c>
      <c r="O28" s="45" t="s">
        <v>369</v>
      </c>
      <c r="Q28" s="21"/>
      <c r="R28" s="18">
        <f>R27/Q27</f>
        <v>0.29197080291970801</v>
      </c>
      <c r="S28" s="18">
        <f>S27/Q27</f>
        <v>0.7007299270072993</v>
      </c>
      <c r="T28" s="19">
        <f>T27/Q27</f>
        <v>7.2992700729927005E-3</v>
      </c>
    </row>
    <row r="29" spans="1:20" x14ac:dyDescent="0.15">
      <c r="A29" s="4" t="s">
        <v>32</v>
      </c>
      <c r="B29" s="5">
        <v>196</v>
      </c>
      <c r="C29" s="5">
        <v>22</v>
      </c>
      <c r="D29" s="5">
        <v>59</v>
      </c>
      <c r="E29" s="5">
        <v>79</v>
      </c>
      <c r="F29" s="5">
        <v>31</v>
      </c>
      <c r="G29" s="5">
        <v>4</v>
      </c>
      <c r="H29" s="3">
        <f>B29-SUM(C29:G29)</f>
        <v>1</v>
      </c>
      <c r="J29" s="4">
        <v>196</v>
      </c>
      <c r="K29" s="5">
        <v>143</v>
      </c>
      <c r="L29" s="5">
        <v>30</v>
      </c>
      <c r="M29" s="5">
        <v>23</v>
      </c>
      <c r="N29" s="36" t="s">
        <v>369</v>
      </c>
      <c r="O29" s="41" t="s">
        <v>369</v>
      </c>
      <c r="Q29" s="4">
        <v>196</v>
      </c>
      <c r="R29" s="5">
        <v>63</v>
      </c>
      <c r="S29" s="5">
        <v>132</v>
      </c>
      <c r="T29" s="3">
        <f>Q29-R29-S29</f>
        <v>1</v>
      </c>
    </row>
    <row r="30" spans="1:20" s="20" customFormat="1" x14ac:dyDescent="0.15">
      <c r="A30" s="21" t="s">
        <v>33</v>
      </c>
      <c r="B30" s="18"/>
      <c r="C30" s="18">
        <f>C29/B29</f>
        <v>0.11224489795918367</v>
      </c>
      <c r="D30" s="18">
        <f>D29/B29</f>
        <v>0.30102040816326531</v>
      </c>
      <c r="E30" s="18">
        <f>E29/B29</f>
        <v>0.40306122448979592</v>
      </c>
      <c r="F30" s="18">
        <f>F29/B29</f>
        <v>0.15816326530612246</v>
      </c>
      <c r="G30" s="18">
        <f>G29/B29</f>
        <v>2.0408163265306121E-2</v>
      </c>
      <c r="H30" s="19">
        <f>H29/B29</f>
        <v>5.1020408163265302E-3</v>
      </c>
      <c r="J30" s="21"/>
      <c r="K30" s="18">
        <f>K29/J29</f>
        <v>0.72959183673469385</v>
      </c>
      <c r="L30" s="18">
        <f>L29/J29</f>
        <v>0.15306122448979592</v>
      </c>
      <c r="M30" s="18">
        <f>M29/J29</f>
        <v>0.11734693877551021</v>
      </c>
      <c r="N30" s="37" t="s">
        <v>369</v>
      </c>
      <c r="O30" s="45" t="s">
        <v>369</v>
      </c>
      <c r="Q30" s="21"/>
      <c r="R30" s="18">
        <f>R29/Q29</f>
        <v>0.32142857142857145</v>
      </c>
      <c r="S30" s="18">
        <f>S29/Q29</f>
        <v>0.67346938775510201</v>
      </c>
      <c r="T30" s="19">
        <f>T29/Q29</f>
        <v>5.1020408163265302E-3</v>
      </c>
    </row>
    <row r="31" spans="1:20" x14ac:dyDescent="0.15">
      <c r="A31" s="4" t="s">
        <v>34</v>
      </c>
      <c r="B31" s="5">
        <v>556</v>
      </c>
      <c r="C31" s="5">
        <v>54</v>
      </c>
      <c r="D31" s="5">
        <v>197</v>
      </c>
      <c r="E31" s="5">
        <v>241</v>
      </c>
      <c r="F31" s="5">
        <v>55</v>
      </c>
      <c r="G31" s="5">
        <v>9</v>
      </c>
      <c r="H31" s="41" t="s">
        <v>369</v>
      </c>
      <c r="J31" s="4">
        <v>556</v>
      </c>
      <c r="K31" s="5">
        <v>449</v>
      </c>
      <c r="L31" s="5">
        <v>67</v>
      </c>
      <c r="M31" s="5">
        <v>39</v>
      </c>
      <c r="N31" s="36" t="s">
        <v>369</v>
      </c>
      <c r="O31" s="3">
        <f>J31-SUM(K31:M31)</f>
        <v>1</v>
      </c>
      <c r="Q31" s="4">
        <v>556</v>
      </c>
      <c r="R31" s="5">
        <v>178</v>
      </c>
      <c r="S31" s="5">
        <v>373</v>
      </c>
      <c r="T31" s="3">
        <f>Q31-R31-S31</f>
        <v>5</v>
      </c>
    </row>
    <row r="32" spans="1:20" s="20" customFormat="1" x14ac:dyDescent="0.15">
      <c r="A32" s="23" t="s">
        <v>35</v>
      </c>
      <c r="B32" s="24"/>
      <c r="C32" s="24">
        <f>C31/B31</f>
        <v>9.7122302158273388E-2</v>
      </c>
      <c r="D32" s="24">
        <f>D31/B31</f>
        <v>0.35431654676258995</v>
      </c>
      <c r="E32" s="24">
        <f>E31/B31</f>
        <v>0.43345323741007197</v>
      </c>
      <c r="F32" s="24">
        <f>F31/B31</f>
        <v>9.8920863309352514E-2</v>
      </c>
      <c r="G32" s="24">
        <f>G31/B31</f>
        <v>1.618705035971223E-2</v>
      </c>
      <c r="H32" s="42" t="s">
        <v>369</v>
      </c>
      <c r="J32" s="23"/>
      <c r="K32" s="24">
        <f>K31/J31</f>
        <v>0.80755395683453235</v>
      </c>
      <c r="L32" s="24">
        <f>L31/J31</f>
        <v>0.12050359712230216</v>
      </c>
      <c r="M32" s="24">
        <f>M31/J31</f>
        <v>7.0143884892086325E-2</v>
      </c>
      <c r="N32" s="38" t="s">
        <v>369</v>
      </c>
      <c r="O32" s="25">
        <f>O31/J31</f>
        <v>1.7985611510791368E-3</v>
      </c>
      <c r="Q32" s="23"/>
      <c r="R32" s="24">
        <f>R31/Q31</f>
        <v>0.32014388489208634</v>
      </c>
      <c r="S32" s="24">
        <f>S31/Q31</f>
        <v>0.67086330935251803</v>
      </c>
      <c r="T32" s="25">
        <f>T31/Q31</f>
        <v>8.9928057553956831E-3</v>
      </c>
    </row>
  </sheetData>
  <phoneticPr fontId="2"/>
  <pageMargins left="0.78740157480314965" right="0.78740157480314965" top="0.78740157480314965" bottom="0.78740157480314965" header="0.31496062992125984" footer="0.31496062992125984"/>
  <pageSetup paperSize="9" scale="98"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V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22" x14ac:dyDescent="0.15">
      <c r="A1" s="1" t="s">
        <v>236</v>
      </c>
    </row>
    <row r="2" spans="1:22" x14ac:dyDescent="0.15">
      <c r="A2" s="1" t="s">
        <v>363</v>
      </c>
      <c r="J2" s="1" t="s">
        <v>324</v>
      </c>
      <c r="P2" s="1" t="s">
        <v>325</v>
      </c>
    </row>
    <row r="3" spans="1:22" x14ac:dyDescent="0.15">
      <c r="J3" s="1" t="s">
        <v>364</v>
      </c>
      <c r="P3" s="1" t="s">
        <v>326</v>
      </c>
    </row>
    <row r="4" spans="1:22" x14ac:dyDescent="0.15">
      <c r="A4" s="1" t="s">
        <v>3</v>
      </c>
    </row>
    <row r="5" spans="1:22" s="2" customFormat="1" ht="127.5" customHeight="1" x14ac:dyDescent="0.15">
      <c r="A5" s="6" t="s">
        <v>4</v>
      </c>
      <c r="B5" s="7" t="s">
        <v>5</v>
      </c>
      <c r="C5" s="7" t="s">
        <v>179</v>
      </c>
      <c r="D5" s="7" t="s">
        <v>180</v>
      </c>
      <c r="E5" s="7" t="s">
        <v>181</v>
      </c>
      <c r="F5" s="7" t="s">
        <v>182</v>
      </c>
      <c r="G5" s="7" t="s">
        <v>49</v>
      </c>
      <c r="H5" s="8" t="s">
        <v>9</v>
      </c>
      <c r="J5" s="6" t="s">
        <v>5</v>
      </c>
      <c r="K5" s="7" t="s">
        <v>183</v>
      </c>
      <c r="L5" s="7" t="s">
        <v>184</v>
      </c>
      <c r="M5" s="7" t="s">
        <v>49</v>
      </c>
      <c r="N5" s="8" t="s">
        <v>9</v>
      </c>
      <c r="P5" s="6" t="s">
        <v>5</v>
      </c>
      <c r="Q5" s="7" t="s">
        <v>179</v>
      </c>
      <c r="R5" s="7" t="s">
        <v>180</v>
      </c>
      <c r="S5" s="7" t="s">
        <v>181</v>
      </c>
      <c r="T5" s="7" t="s">
        <v>182</v>
      </c>
      <c r="U5" s="7" t="s">
        <v>49</v>
      </c>
      <c r="V5" s="8" t="s">
        <v>9</v>
      </c>
    </row>
    <row r="6" spans="1:22" x14ac:dyDescent="0.15">
      <c r="A6" s="4" t="s">
        <v>19</v>
      </c>
      <c r="B6" s="5">
        <v>1170</v>
      </c>
      <c r="C6" s="5">
        <v>69</v>
      </c>
      <c r="D6" s="5">
        <v>605</v>
      </c>
      <c r="E6" s="5">
        <v>199</v>
      </c>
      <c r="F6" s="5">
        <v>65</v>
      </c>
      <c r="G6" s="5">
        <v>191</v>
      </c>
      <c r="H6" s="3">
        <f>B6-SUM(C6:G6)</f>
        <v>41</v>
      </c>
      <c r="J6" s="4">
        <v>1170</v>
      </c>
      <c r="K6" s="5">
        <f>C6+D6</f>
        <v>674</v>
      </c>
      <c r="L6" s="5">
        <f>E6+F6</f>
        <v>264</v>
      </c>
      <c r="M6" s="5">
        <f>G6</f>
        <v>191</v>
      </c>
      <c r="N6" s="3">
        <f>J6-SUM(K6:M6)</f>
        <v>41</v>
      </c>
      <c r="P6" s="4">
        <v>1170</v>
      </c>
      <c r="Q6" s="5">
        <v>35</v>
      </c>
      <c r="R6" s="5">
        <v>407</v>
      </c>
      <c r="S6" s="5">
        <v>310</v>
      </c>
      <c r="T6" s="5">
        <v>110</v>
      </c>
      <c r="U6" s="5">
        <v>267</v>
      </c>
      <c r="V6" s="3">
        <f>P6-SUM(Q6:U6)</f>
        <v>41</v>
      </c>
    </row>
    <row r="7" spans="1:22" s="20" customFormat="1" x14ac:dyDescent="0.15">
      <c r="A7" s="21" t="s">
        <v>4</v>
      </c>
      <c r="B7" s="18"/>
      <c r="C7" s="18">
        <f>C6/B6</f>
        <v>5.8974358974358973E-2</v>
      </c>
      <c r="D7" s="18">
        <f>D6/B6</f>
        <v>0.51709401709401714</v>
      </c>
      <c r="E7" s="18">
        <f>E6/B6</f>
        <v>0.17008547008547009</v>
      </c>
      <c r="F7" s="18">
        <f>F6/B6</f>
        <v>5.5555555555555552E-2</v>
      </c>
      <c r="G7" s="18">
        <f>G6/B6</f>
        <v>0.16324786324786325</v>
      </c>
      <c r="H7" s="19">
        <f>H6/B6</f>
        <v>3.5042735042735043E-2</v>
      </c>
      <c r="J7" s="21"/>
      <c r="K7" s="18">
        <f>K6/J6</f>
        <v>0.57606837606837602</v>
      </c>
      <c r="L7" s="18">
        <f>L6/J6</f>
        <v>0.22564102564102564</v>
      </c>
      <c r="M7" s="18">
        <f>M6/J6</f>
        <v>0.16324786324786325</v>
      </c>
      <c r="N7" s="19">
        <f>N6/J6</f>
        <v>3.5042735042735043E-2</v>
      </c>
      <c r="P7" s="21"/>
      <c r="Q7" s="18">
        <f>Q6/P6</f>
        <v>2.9914529914529916E-2</v>
      </c>
      <c r="R7" s="18">
        <f>R6/P6</f>
        <v>0.34786324786324785</v>
      </c>
      <c r="S7" s="18">
        <f>S6/P6</f>
        <v>0.26495726495726496</v>
      </c>
      <c r="T7" s="18">
        <f>T6/P6</f>
        <v>9.4017094017094016E-2</v>
      </c>
      <c r="U7" s="18">
        <f>U6/P6</f>
        <v>0.2282051282051282</v>
      </c>
      <c r="V7" s="19">
        <f>V6/P6</f>
        <v>3.5042735042735043E-2</v>
      </c>
    </row>
    <row r="8" spans="1:22" x14ac:dyDescent="0.15">
      <c r="A8" s="4" t="s">
        <v>20</v>
      </c>
      <c r="B8" s="5">
        <v>200</v>
      </c>
      <c r="C8" s="5">
        <v>17</v>
      </c>
      <c r="D8" s="5">
        <v>104</v>
      </c>
      <c r="E8" s="5">
        <v>35</v>
      </c>
      <c r="F8" s="5">
        <v>8</v>
      </c>
      <c r="G8" s="5">
        <v>29</v>
      </c>
      <c r="H8" s="3">
        <f>B8-SUM(C8:G8)</f>
        <v>7</v>
      </c>
      <c r="J8" s="4">
        <v>200</v>
      </c>
      <c r="K8" s="5">
        <f>C8+D8</f>
        <v>121</v>
      </c>
      <c r="L8" s="5">
        <f>E8+F8</f>
        <v>43</v>
      </c>
      <c r="M8" s="5">
        <f>G8</f>
        <v>29</v>
      </c>
      <c r="N8" s="3">
        <f>J8-SUM(K8:M8)</f>
        <v>7</v>
      </c>
      <c r="P8" s="4">
        <v>200</v>
      </c>
      <c r="Q8" s="5">
        <v>10</v>
      </c>
      <c r="R8" s="5">
        <v>79</v>
      </c>
      <c r="S8" s="5">
        <v>41</v>
      </c>
      <c r="T8" s="5">
        <v>16</v>
      </c>
      <c r="U8" s="5">
        <v>46</v>
      </c>
      <c r="V8" s="3">
        <f>P8-SUM(Q8:U8)</f>
        <v>8</v>
      </c>
    </row>
    <row r="9" spans="1:22" s="20" customFormat="1" x14ac:dyDescent="0.15">
      <c r="A9" s="21" t="s">
        <v>4</v>
      </c>
      <c r="B9" s="18"/>
      <c r="C9" s="18">
        <f>C8/B8</f>
        <v>8.5000000000000006E-2</v>
      </c>
      <c r="D9" s="18">
        <f>D8/B8</f>
        <v>0.52</v>
      </c>
      <c r="E9" s="18">
        <f>E8/B8</f>
        <v>0.17499999999999999</v>
      </c>
      <c r="F9" s="18">
        <f>F8/B8</f>
        <v>0.04</v>
      </c>
      <c r="G9" s="18">
        <f>G8/B8</f>
        <v>0.14499999999999999</v>
      </c>
      <c r="H9" s="19">
        <f>H8/B8</f>
        <v>3.5000000000000003E-2</v>
      </c>
      <c r="J9" s="21"/>
      <c r="K9" s="18">
        <f>K8/J8</f>
        <v>0.60499999999999998</v>
      </c>
      <c r="L9" s="18">
        <f>L8/J8</f>
        <v>0.215</v>
      </c>
      <c r="M9" s="18">
        <f>M8/J8</f>
        <v>0.14499999999999999</v>
      </c>
      <c r="N9" s="19">
        <f>N8/J8</f>
        <v>3.5000000000000003E-2</v>
      </c>
      <c r="P9" s="21"/>
      <c r="Q9" s="18">
        <f>Q8/P8</f>
        <v>0.05</v>
      </c>
      <c r="R9" s="18">
        <f>R8/P8</f>
        <v>0.39500000000000002</v>
      </c>
      <c r="S9" s="18">
        <f>S8/P8</f>
        <v>0.20499999999999999</v>
      </c>
      <c r="T9" s="18">
        <f>T8/P8</f>
        <v>0.08</v>
      </c>
      <c r="U9" s="18">
        <f>U8/P8</f>
        <v>0.23</v>
      </c>
      <c r="V9" s="19">
        <f>V8/P8</f>
        <v>0.04</v>
      </c>
    </row>
    <row r="10" spans="1:22" x14ac:dyDescent="0.15">
      <c r="A10" s="4" t="s">
        <v>21</v>
      </c>
      <c r="B10" s="5">
        <v>208</v>
      </c>
      <c r="C10" s="5">
        <v>11</v>
      </c>
      <c r="D10" s="5">
        <v>125</v>
      </c>
      <c r="E10" s="5">
        <v>23</v>
      </c>
      <c r="F10" s="5">
        <v>6</v>
      </c>
      <c r="G10" s="5">
        <v>35</v>
      </c>
      <c r="H10" s="3">
        <f>B10-SUM(C10:G10)</f>
        <v>8</v>
      </c>
      <c r="J10" s="4">
        <v>208</v>
      </c>
      <c r="K10" s="5">
        <f>C10+D10</f>
        <v>136</v>
      </c>
      <c r="L10" s="5">
        <f>E10+F10</f>
        <v>29</v>
      </c>
      <c r="M10" s="5">
        <f>G10</f>
        <v>35</v>
      </c>
      <c r="N10" s="3">
        <f>J10-SUM(K10:M10)</f>
        <v>8</v>
      </c>
      <c r="P10" s="4">
        <v>208</v>
      </c>
      <c r="Q10" s="5">
        <v>5</v>
      </c>
      <c r="R10" s="5">
        <v>81</v>
      </c>
      <c r="S10" s="5">
        <v>44</v>
      </c>
      <c r="T10" s="5">
        <v>16</v>
      </c>
      <c r="U10" s="5">
        <v>54</v>
      </c>
      <c r="V10" s="3">
        <f>P10-SUM(Q10:U10)</f>
        <v>8</v>
      </c>
    </row>
    <row r="11" spans="1:22" s="20" customFormat="1" x14ac:dyDescent="0.15">
      <c r="A11" s="21" t="s">
        <v>4</v>
      </c>
      <c r="B11" s="18"/>
      <c r="C11" s="18">
        <f>C10/B10</f>
        <v>5.2884615384615384E-2</v>
      </c>
      <c r="D11" s="18">
        <f>D10/B10</f>
        <v>0.60096153846153844</v>
      </c>
      <c r="E11" s="18">
        <f>E10/B10</f>
        <v>0.11057692307692307</v>
      </c>
      <c r="F11" s="18">
        <f>F10/B10</f>
        <v>2.8846153846153848E-2</v>
      </c>
      <c r="G11" s="18">
        <f>G10/B10</f>
        <v>0.16826923076923078</v>
      </c>
      <c r="H11" s="19">
        <f>H10/B10</f>
        <v>3.8461538461538464E-2</v>
      </c>
      <c r="J11" s="21"/>
      <c r="K11" s="18">
        <f>K10/J10</f>
        <v>0.65384615384615385</v>
      </c>
      <c r="L11" s="18">
        <f>L10/J10</f>
        <v>0.13942307692307693</v>
      </c>
      <c r="M11" s="18">
        <f>M10/J10</f>
        <v>0.16826923076923078</v>
      </c>
      <c r="N11" s="19">
        <f>N10/J10</f>
        <v>3.8461538461538464E-2</v>
      </c>
      <c r="P11" s="21"/>
      <c r="Q11" s="18">
        <f>Q10/P10</f>
        <v>2.403846153846154E-2</v>
      </c>
      <c r="R11" s="18">
        <f>R10/P10</f>
        <v>0.38942307692307693</v>
      </c>
      <c r="S11" s="18">
        <f>S10/P10</f>
        <v>0.21153846153846154</v>
      </c>
      <c r="T11" s="18">
        <f>T10/P10</f>
        <v>7.6923076923076927E-2</v>
      </c>
      <c r="U11" s="18">
        <f>U10/P10</f>
        <v>0.25961538461538464</v>
      </c>
      <c r="V11" s="19">
        <f>V10/P10</f>
        <v>3.8461538461538464E-2</v>
      </c>
    </row>
    <row r="12" spans="1:22" x14ac:dyDescent="0.15">
      <c r="A12" s="4" t="s">
        <v>22</v>
      </c>
      <c r="B12" s="5">
        <v>44</v>
      </c>
      <c r="C12" s="36" t="s">
        <v>369</v>
      </c>
      <c r="D12" s="5">
        <v>30</v>
      </c>
      <c r="E12" s="5">
        <v>4</v>
      </c>
      <c r="F12" s="5">
        <v>4</v>
      </c>
      <c r="G12" s="5">
        <v>5</v>
      </c>
      <c r="H12" s="3">
        <f>B12-SUM(C12:G12)</f>
        <v>1</v>
      </c>
      <c r="J12" s="4">
        <v>44</v>
      </c>
      <c r="K12" s="5">
        <f>D12</f>
        <v>30</v>
      </c>
      <c r="L12" s="5">
        <f>E12+F12</f>
        <v>8</v>
      </c>
      <c r="M12" s="5">
        <f>G12</f>
        <v>5</v>
      </c>
      <c r="N12" s="3">
        <f>J12-SUM(K12:M12)</f>
        <v>1</v>
      </c>
      <c r="P12" s="4">
        <v>44</v>
      </c>
      <c r="Q12" s="36" t="s">
        <v>369</v>
      </c>
      <c r="R12" s="5">
        <v>21</v>
      </c>
      <c r="S12" s="5">
        <v>10</v>
      </c>
      <c r="T12" s="5">
        <v>4</v>
      </c>
      <c r="U12" s="5">
        <v>8</v>
      </c>
      <c r="V12" s="3">
        <f>P12-SUM(Q12:U12)</f>
        <v>1</v>
      </c>
    </row>
    <row r="13" spans="1:22" s="20" customFormat="1" x14ac:dyDescent="0.15">
      <c r="A13" s="21" t="s">
        <v>4</v>
      </c>
      <c r="B13" s="18"/>
      <c r="C13" s="37" t="s">
        <v>369</v>
      </c>
      <c r="D13" s="18">
        <f>D12/B12</f>
        <v>0.68181818181818177</v>
      </c>
      <c r="E13" s="18">
        <f>E12/B12</f>
        <v>9.0909090909090912E-2</v>
      </c>
      <c r="F13" s="18">
        <f>F12/B12</f>
        <v>9.0909090909090912E-2</v>
      </c>
      <c r="G13" s="18">
        <f>G12/B12</f>
        <v>0.11363636363636363</v>
      </c>
      <c r="H13" s="19">
        <f>H12/B12</f>
        <v>2.2727272727272728E-2</v>
      </c>
      <c r="J13" s="21"/>
      <c r="K13" s="18">
        <f>K12/J12</f>
        <v>0.68181818181818177</v>
      </c>
      <c r="L13" s="18">
        <f>L12/J12</f>
        <v>0.18181818181818182</v>
      </c>
      <c r="M13" s="18">
        <f>M12/J12</f>
        <v>0.11363636363636363</v>
      </c>
      <c r="N13" s="19">
        <f>N12/J12</f>
        <v>2.2727272727272728E-2</v>
      </c>
      <c r="P13" s="21"/>
      <c r="Q13" s="37" t="s">
        <v>369</v>
      </c>
      <c r="R13" s="18">
        <f>R12/P12</f>
        <v>0.47727272727272729</v>
      </c>
      <c r="S13" s="18">
        <f>S12/P12</f>
        <v>0.22727272727272727</v>
      </c>
      <c r="T13" s="18">
        <f>T12/P12</f>
        <v>9.0909090909090912E-2</v>
      </c>
      <c r="U13" s="18">
        <f>U12/P12</f>
        <v>0.18181818181818182</v>
      </c>
      <c r="V13" s="19">
        <f>V12/P12</f>
        <v>2.2727272727272728E-2</v>
      </c>
    </row>
    <row r="14" spans="1:22" x14ac:dyDescent="0.15">
      <c r="A14" s="4" t="s">
        <v>23</v>
      </c>
      <c r="B14" s="5">
        <v>172</v>
      </c>
      <c r="C14" s="5">
        <v>13</v>
      </c>
      <c r="D14" s="5">
        <v>87</v>
      </c>
      <c r="E14" s="5">
        <v>33</v>
      </c>
      <c r="F14" s="5">
        <v>8</v>
      </c>
      <c r="G14" s="5">
        <v>27</v>
      </c>
      <c r="H14" s="3">
        <f>B14-SUM(C14:G14)</f>
        <v>4</v>
      </c>
      <c r="J14" s="4">
        <v>172</v>
      </c>
      <c r="K14" s="5">
        <f>C14+D14</f>
        <v>100</v>
      </c>
      <c r="L14" s="5">
        <f>E14+F14</f>
        <v>41</v>
      </c>
      <c r="M14" s="5">
        <f>G14</f>
        <v>27</v>
      </c>
      <c r="N14" s="3">
        <f>J14-SUM(K14:M14)</f>
        <v>4</v>
      </c>
      <c r="P14" s="4">
        <v>172</v>
      </c>
      <c r="Q14" s="5">
        <v>9</v>
      </c>
      <c r="R14" s="5">
        <v>62</v>
      </c>
      <c r="S14" s="5">
        <v>47</v>
      </c>
      <c r="T14" s="5">
        <v>15</v>
      </c>
      <c r="U14" s="5">
        <v>36</v>
      </c>
      <c r="V14" s="3">
        <f>P14-SUM(Q14:U14)</f>
        <v>3</v>
      </c>
    </row>
    <row r="15" spans="1:22" s="20" customFormat="1" x14ac:dyDescent="0.15">
      <c r="A15" s="21" t="s">
        <v>4</v>
      </c>
      <c r="B15" s="18"/>
      <c r="C15" s="18">
        <f>C14/B14</f>
        <v>7.5581395348837205E-2</v>
      </c>
      <c r="D15" s="18">
        <f>D14/B14</f>
        <v>0.5058139534883721</v>
      </c>
      <c r="E15" s="18">
        <f>E14/B14</f>
        <v>0.19186046511627908</v>
      </c>
      <c r="F15" s="18">
        <f>F14/B14</f>
        <v>4.6511627906976744E-2</v>
      </c>
      <c r="G15" s="18">
        <f>G14/B14</f>
        <v>0.15697674418604651</v>
      </c>
      <c r="H15" s="19">
        <f>H14/B14</f>
        <v>2.3255813953488372E-2</v>
      </c>
      <c r="J15" s="21"/>
      <c r="K15" s="18">
        <f>K14/J14</f>
        <v>0.58139534883720934</v>
      </c>
      <c r="L15" s="18">
        <f>L14/J14</f>
        <v>0.23837209302325582</v>
      </c>
      <c r="M15" s="18">
        <f>M14/J14</f>
        <v>0.15697674418604651</v>
      </c>
      <c r="N15" s="19">
        <f>N14/J14</f>
        <v>2.3255813953488372E-2</v>
      </c>
      <c r="P15" s="21"/>
      <c r="Q15" s="18">
        <f>Q14/P14</f>
        <v>5.232558139534884E-2</v>
      </c>
      <c r="R15" s="18">
        <f>R14/P14</f>
        <v>0.36046511627906974</v>
      </c>
      <c r="S15" s="18">
        <f>S14/P14</f>
        <v>0.27325581395348836</v>
      </c>
      <c r="T15" s="18">
        <f>T14/P14</f>
        <v>8.7209302325581398E-2</v>
      </c>
      <c r="U15" s="18">
        <f>U14/P14</f>
        <v>0.20930232558139536</v>
      </c>
      <c r="V15" s="19">
        <f>V14/P14</f>
        <v>1.7441860465116279E-2</v>
      </c>
    </row>
    <row r="16" spans="1:22" x14ac:dyDescent="0.15">
      <c r="A16" s="4" t="s">
        <v>24</v>
      </c>
      <c r="B16" s="5">
        <v>42</v>
      </c>
      <c r="C16" s="5">
        <v>2</v>
      </c>
      <c r="D16" s="5">
        <v>21</v>
      </c>
      <c r="E16" s="5">
        <v>7</v>
      </c>
      <c r="F16" s="5">
        <v>3</v>
      </c>
      <c r="G16" s="5">
        <v>6</v>
      </c>
      <c r="H16" s="3">
        <f>B16-SUM(C16:G16)</f>
        <v>3</v>
      </c>
      <c r="J16" s="4">
        <v>42</v>
      </c>
      <c r="K16" s="5">
        <f>C16+D16</f>
        <v>23</v>
      </c>
      <c r="L16" s="5">
        <f>E16+F16</f>
        <v>10</v>
      </c>
      <c r="M16" s="5">
        <f>G16</f>
        <v>6</v>
      </c>
      <c r="N16" s="3">
        <f>J16-SUM(K16:M16)</f>
        <v>3</v>
      </c>
      <c r="P16" s="4">
        <v>42</v>
      </c>
      <c r="Q16" s="5">
        <v>1</v>
      </c>
      <c r="R16" s="5">
        <v>13</v>
      </c>
      <c r="S16" s="5">
        <v>12</v>
      </c>
      <c r="T16" s="5">
        <v>5</v>
      </c>
      <c r="U16" s="5">
        <v>8</v>
      </c>
      <c r="V16" s="3">
        <f>P16-SUM(Q16:U16)</f>
        <v>3</v>
      </c>
    </row>
    <row r="17" spans="1:22" s="20" customFormat="1" x14ac:dyDescent="0.15">
      <c r="A17" s="21" t="s">
        <v>4</v>
      </c>
      <c r="B17" s="18"/>
      <c r="C17" s="18">
        <f>C16/B16</f>
        <v>4.7619047619047616E-2</v>
      </c>
      <c r="D17" s="18">
        <f>D16/B16</f>
        <v>0.5</v>
      </c>
      <c r="E17" s="18">
        <f>E16/B16</f>
        <v>0.16666666666666666</v>
      </c>
      <c r="F17" s="18">
        <f>F16/B16</f>
        <v>7.1428571428571425E-2</v>
      </c>
      <c r="G17" s="18">
        <f>G16/B16</f>
        <v>0.14285714285714285</v>
      </c>
      <c r="H17" s="19">
        <f>H16/B16</f>
        <v>7.1428571428571425E-2</v>
      </c>
      <c r="J17" s="21"/>
      <c r="K17" s="18">
        <f>K16/J16</f>
        <v>0.54761904761904767</v>
      </c>
      <c r="L17" s="18">
        <f>L16/J16</f>
        <v>0.23809523809523808</v>
      </c>
      <c r="M17" s="18">
        <f>M16/J16</f>
        <v>0.14285714285714285</v>
      </c>
      <c r="N17" s="19">
        <f>N16/J16</f>
        <v>7.1428571428571425E-2</v>
      </c>
      <c r="P17" s="21"/>
      <c r="Q17" s="18">
        <f>Q16/P16</f>
        <v>2.3809523809523808E-2</v>
      </c>
      <c r="R17" s="18">
        <f>R16/P16</f>
        <v>0.30952380952380953</v>
      </c>
      <c r="S17" s="18">
        <f>S16/P16</f>
        <v>0.2857142857142857</v>
      </c>
      <c r="T17" s="18">
        <f>T16/P16</f>
        <v>0.11904761904761904</v>
      </c>
      <c r="U17" s="18">
        <f>U16/P16</f>
        <v>0.19047619047619047</v>
      </c>
      <c r="V17" s="19">
        <f>V16/P16</f>
        <v>7.1428571428571425E-2</v>
      </c>
    </row>
    <row r="18" spans="1:22" x14ac:dyDescent="0.15">
      <c r="A18" s="4" t="s">
        <v>25</v>
      </c>
      <c r="B18" s="5">
        <v>147</v>
      </c>
      <c r="C18" s="5">
        <v>10</v>
      </c>
      <c r="D18" s="5">
        <v>80</v>
      </c>
      <c r="E18" s="5">
        <v>23</v>
      </c>
      <c r="F18" s="5">
        <v>12</v>
      </c>
      <c r="G18" s="5">
        <v>18</v>
      </c>
      <c r="H18" s="3">
        <f>B18-SUM(C18:G18)</f>
        <v>4</v>
      </c>
      <c r="J18" s="4">
        <v>147</v>
      </c>
      <c r="K18" s="5">
        <f>C18+D18</f>
        <v>90</v>
      </c>
      <c r="L18" s="5">
        <f>E18+F18</f>
        <v>35</v>
      </c>
      <c r="M18" s="5">
        <f>G18</f>
        <v>18</v>
      </c>
      <c r="N18" s="3">
        <f>J18-SUM(K18:M18)</f>
        <v>4</v>
      </c>
      <c r="P18" s="4">
        <v>147</v>
      </c>
      <c r="Q18" s="5">
        <v>5</v>
      </c>
      <c r="R18" s="5">
        <v>55</v>
      </c>
      <c r="S18" s="5">
        <v>42</v>
      </c>
      <c r="T18" s="5">
        <v>17</v>
      </c>
      <c r="U18" s="5">
        <v>24</v>
      </c>
      <c r="V18" s="3">
        <f>P18-SUM(Q18:U18)</f>
        <v>4</v>
      </c>
    </row>
    <row r="19" spans="1:22" s="20" customFormat="1" x14ac:dyDescent="0.15">
      <c r="A19" s="21" t="s">
        <v>4</v>
      </c>
      <c r="B19" s="18"/>
      <c r="C19" s="18">
        <f>C18/B18</f>
        <v>6.8027210884353748E-2</v>
      </c>
      <c r="D19" s="18">
        <f>D18/B18</f>
        <v>0.54421768707482998</v>
      </c>
      <c r="E19" s="18">
        <f>E18/B18</f>
        <v>0.15646258503401361</v>
      </c>
      <c r="F19" s="18">
        <f>F18/B18</f>
        <v>8.1632653061224483E-2</v>
      </c>
      <c r="G19" s="18">
        <f>G18/B18</f>
        <v>0.12244897959183673</v>
      </c>
      <c r="H19" s="19">
        <f>H18/B18</f>
        <v>2.7210884353741496E-2</v>
      </c>
      <c r="J19" s="21"/>
      <c r="K19" s="18">
        <f>K18/J18</f>
        <v>0.61224489795918369</v>
      </c>
      <c r="L19" s="18">
        <f>L18/J18</f>
        <v>0.23809523809523808</v>
      </c>
      <c r="M19" s="18">
        <f>M18/J18</f>
        <v>0.12244897959183673</v>
      </c>
      <c r="N19" s="19">
        <f>N18/J18</f>
        <v>2.7210884353741496E-2</v>
      </c>
      <c r="P19" s="21"/>
      <c r="Q19" s="18">
        <f>Q18/P18</f>
        <v>3.4013605442176874E-2</v>
      </c>
      <c r="R19" s="18">
        <f>R18/P18</f>
        <v>0.37414965986394561</v>
      </c>
      <c r="S19" s="18">
        <f>S18/P18</f>
        <v>0.2857142857142857</v>
      </c>
      <c r="T19" s="18">
        <f>T18/P18</f>
        <v>0.11564625850340136</v>
      </c>
      <c r="U19" s="18">
        <f>U18/P18</f>
        <v>0.16326530612244897</v>
      </c>
      <c r="V19" s="19">
        <f>V18/P18</f>
        <v>2.7210884353741496E-2</v>
      </c>
    </row>
    <row r="20" spans="1:22" x14ac:dyDescent="0.15">
      <c r="A20" s="4" t="s">
        <v>26</v>
      </c>
      <c r="B20" s="5">
        <v>103</v>
      </c>
      <c r="C20" s="5">
        <v>6</v>
      </c>
      <c r="D20" s="5">
        <v>51</v>
      </c>
      <c r="E20" s="5">
        <v>24</v>
      </c>
      <c r="F20" s="5">
        <v>9</v>
      </c>
      <c r="G20" s="5">
        <v>12</v>
      </c>
      <c r="H20" s="3">
        <f>B20-SUM(C20:G20)</f>
        <v>1</v>
      </c>
      <c r="J20" s="4">
        <v>103</v>
      </c>
      <c r="K20" s="5">
        <f>C20+D20</f>
        <v>57</v>
      </c>
      <c r="L20" s="5">
        <f>E20+F20</f>
        <v>33</v>
      </c>
      <c r="M20" s="5">
        <f>G20</f>
        <v>12</v>
      </c>
      <c r="N20" s="3">
        <f>J20-SUM(K20:M20)</f>
        <v>1</v>
      </c>
      <c r="P20" s="4">
        <v>103</v>
      </c>
      <c r="Q20" s="5">
        <v>4</v>
      </c>
      <c r="R20" s="5">
        <v>31</v>
      </c>
      <c r="S20" s="5">
        <v>35</v>
      </c>
      <c r="T20" s="5">
        <v>15</v>
      </c>
      <c r="U20" s="5">
        <v>17</v>
      </c>
      <c r="V20" s="3">
        <f>P20-SUM(Q20:U20)</f>
        <v>1</v>
      </c>
    </row>
    <row r="21" spans="1:22" s="20" customFormat="1" x14ac:dyDescent="0.15">
      <c r="A21" s="21" t="s">
        <v>4</v>
      </c>
      <c r="B21" s="18"/>
      <c r="C21" s="18">
        <f>C20/B20</f>
        <v>5.8252427184466021E-2</v>
      </c>
      <c r="D21" s="18">
        <f>D20/B20</f>
        <v>0.49514563106796117</v>
      </c>
      <c r="E21" s="18">
        <f>E20/B20</f>
        <v>0.23300970873786409</v>
      </c>
      <c r="F21" s="18">
        <f>F20/B20</f>
        <v>8.7378640776699032E-2</v>
      </c>
      <c r="G21" s="18">
        <f>G20/B20</f>
        <v>0.11650485436893204</v>
      </c>
      <c r="H21" s="19">
        <f>H20/B20</f>
        <v>9.7087378640776691E-3</v>
      </c>
      <c r="J21" s="21"/>
      <c r="K21" s="18">
        <f>K20/J20</f>
        <v>0.55339805825242716</v>
      </c>
      <c r="L21" s="18">
        <f>L20/J20</f>
        <v>0.32038834951456313</v>
      </c>
      <c r="M21" s="18">
        <f>M20/J20</f>
        <v>0.11650485436893204</v>
      </c>
      <c r="N21" s="19">
        <f>N20/J20</f>
        <v>9.7087378640776691E-3</v>
      </c>
      <c r="P21" s="21"/>
      <c r="Q21" s="18">
        <f>Q20/P20</f>
        <v>3.8834951456310676E-2</v>
      </c>
      <c r="R21" s="18">
        <f>R20/P20</f>
        <v>0.30097087378640774</v>
      </c>
      <c r="S21" s="18">
        <f>S20/P20</f>
        <v>0.33980582524271846</v>
      </c>
      <c r="T21" s="18">
        <f>T20/P20</f>
        <v>0.14563106796116504</v>
      </c>
      <c r="U21" s="18">
        <f>U20/P20</f>
        <v>0.1650485436893204</v>
      </c>
      <c r="V21" s="19">
        <f>V20/P20</f>
        <v>9.7087378640776691E-3</v>
      </c>
    </row>
    <row r="22" spans="1:22" x14ac:dyDescent="0.15">
      <c r="A22" s="4" t="s">
        <v>27</v>
      </c>
      <c r="B22" s="5">
        <v>74</v>
      </c>
      <c r="C22" s="5">
        <v>2</v>
      </c>
      <c r="D22" s="5">
        <v>34</v>
      </c>
      <c r="E22" s="5">
        <v>18</v>
      </c>
      <c r="F22" s="5">
        <v>6</v>
      </c>
      <c r="G22" s="5">
        <v>9</v>
      </c>
      <c r="H22" s="3">
        <f>B22-SUM(C22:G22)</f>
        <v>5</v>
      </c>
      <c r="J22" s="4">
        <v>74</v>
      </c>
      <c r="K22" s="5">
        <f>C22+D22</f>
        <v>36</v>
      </c>
      <c r="L22" s="5">
        <f>E22+F22</f>
        <v>24</v>
      </c>
      <c r="M22" s="5">
        <f>G22</f>
        <v>9</v>
      </c>
      <c r="N22" s="3">
        <f>J22-SUM(K22:M22)</f>
        <v>5</v>
      </c>
      <c r="P22" s="4">
        <v>74</v>
      </c>
      <c r="Q22" s="36" t="s">
        <v>369</v>
      </c>
      <c r="R22" s="5">
        <v>19</v>
      </c>
      <c r="S22" s="5">
        <v>28</v>
      </c>
      <c r="T22" s="5">
        <v>9</v>
      </c>
      <c r="U22" s="5">
        <v>13</v>
      </c>
      <c r="V22" s="3">
        <f>P22-SUM(Q22:U22)</f>
        <v>5</v>
      </c>
    </row>
    <row r="23" spans="1:22" s="20" customFormat="1" x14ac:dyDescent="0.15">
      <c r="A23" s="21" t="s">
        <v>4</v>
      </c>
      <c r="B23" s="18"/>
      <c r="C23" s="18">
        <f>C22/B22</f>
        <v>2.7027027027027029E-2</v>
      </c>
      <c r="D23" s="18">
        <f>D22/B22</f>
        <v>0.45945945945945948</v>
      </c>
      <c r="E23" s="18">
        <f>E22/B22</f>
        <v>0.24324324324324326</v>
      </c>
      <c r="F23" s="18">
        <f>F22/B22</f>
        <v>8.1081081081081086E-2</v>
      </c>
      <c r="G23" s="18">
        <f>G22/B22</f>
        <v>0.12162162162162163</v>
      </c>
      <c r="H23" s="19">
        <f>H22/B22</f>
        <v>6.7567567567567571E-2</v>
      </c>
      <c r="J23" s="21"/>
      <c r="K23" s="18">
        <f>K22/J22</f>
        <v>0.48648648648648651</v>
      </c>
      <c r="L23" s="18">
        <f>L22/J22</f>
        <v>0.32432432432432434</v>
      </c>
      <c r="M23" s="18">
        <f>M22/J22</f>
        <v>0.12162162162162163</v>
      </c>
      <c r="N23" s="19">
        <f>N22/J22</f>
        <v>6.7567567567567571E-2</v>
      </c>
      <c r="P23" s="21"/>
      <c r="Q23" s="37" t="s">
        <v>369</v>
      </c>
      <c r="R23" s="18">
        <f>R22/P22</f>
        <v>0.25675675675675674</v>
      </c>
      <c r="S23" s="18">
        <f>S22/P22</f>
        <v>0.3783783783783784</v>
      </c>
      <c r="T23" s="18">
        <f>T22/P22</f>
        <v>0.12162162162162163</v>
      </c>
      <c r="U23" s="18">
        <f>U22/P22</f>
        <v>0.17567567567567569</v>
      </c>
      <c r="V23" s="19">
        <f>V22/P22</f>
        <v>6.7567567567567571E-2</v>
      </c>
    </row>
    <row r="24" spans="1:22" x14ac:dyDescent="0.15">
      <c r="A24" s="4" t="s">
        <v>28</v>
      </c>
      <c r="B24" s="5">
        <v>111</v>
      </c>
      <c r="C24" s="5">
        <v>7</v>
      </c>
      <c r="D24" s="5">
        <v>50</v>
      </c>
      <c r="E24" s="5">
        <v>27</v>
      </c>
      <c r="F24" s="5">
        <v>7</v>
      </c>
      <c r="G24" s="5">
        <v>18</v>
      </c>
      <c r="H24" s="3">
        <f>B24-SUM(C24:G24)</f>
        <v>2</v>
      </c>
      <c r="J24" s="4">
        <v>111</v>
      </c>
      <c r="K24" s="5">
        <f>C24+D24</f>
        <v>57</v>
      </c>
      <c r="L24" s="5">
        <f>E24+F24</f>
        <v>34</v>
      </c>
      <c r="M24" s="5">
        <f>G24</f>
        <v>18</v>
      </c>
      <c r="N24" s="3">
        <f>J24-SUM(K24:M24)</f>
        <v>2</v>
      </c>
      <c r="P24" s="4">
        <v>111</v>
      </c>
      <c r="Q24" s="5">
        <v>1</v>
      </c>
      <c r="R24" s="5">
        <v>31</v>
      </c>
      <c r="S24" s="5">
        <v>40</v>
      </c>
      <c r="T24" s="5">
        <v>10</v>
      </c>
      <c r="U24" s="5">
        <v>27</v>
      </c>
      <c r="V24" s="3">
        <f>P24-SUM(Q24:U24)</f>
        <v>2</v>
      </c>
    </row>
    <row r="25" spans="1:22" s="20" customFormat="1" x14ac:dyDescent="0.15">
      <c r="A25" s="21" t="s">
        <v>4</v>
      </c>
      <c r="B25" s="18"/>
      <c r="C25" s="18">
        <f>C24/B24</f>
        <v>6.3063063063063057E-2</v>
      </c>
      <c r="D25" s="18">
        <f>D24/B24</f>
        <v>0.45045045045045046</v>
      </c>
      <c r="E25" s="18">
        <f>E24/B24</f>
        <v>0.24324324324324326</v>
      </c>
      <c r="F25" s="18">
        <f>F24/B24</f>
        <v>6.3063063063063057E-2</v>
      </c>
      <c r="G25" s="18">
        <f>G24/B24</f>
        <v>0.16216216216216217</v>
      </c>
      <c r="H25" s="19">
        <f>H24/B24</f>
        <v>1.8018018018018018E-2</v>
      </c>
      <c r="J25" s="21"/>
      <c r="K25" s="18">
        <f>K24/J24</f>
        <v>0.51351351351351349</v>
      </c>
      <c r="L25" s="18">
        <f>L24/J24</f>
        <v>0.30630630630630629</v>
      </c>
      <c r="M25" s="18">
        <f>M24/J24</f>
        <v>0.16216216216216217</v>
      </c>
      <c r="N25" s="19">
        <f>N24/J24</f>
        <v>1.8018018018018018E-2</v>
      </c>
      <c r="P25" s="21"/>
      <c r="Q25" s="18">
        <f>Q24/P24</f>
        <v>9.0090090090090089E-3</v>
      </c>
      <c r="R25" s="18">
        <f>R24/P24</f>
        <v>0.27927927927927926</v>
      </c>
      <c r="S25" s="18">
        <f>S24/P24</f>
        <v>0.36036036036036034</v>
      </c>
      <c r="T25" s="18">
        <f>T24/P24</f>
        <v>9.0090090090090086E-2</v>
      </c>
      <c r="U25" s="18">
        <f>U24/P24</f>
        <v>0.24324324324324326</v>
      </c>
      <c r="V25" s="19">
        <f>V24/P24</f>
        <v>1.8018018018018018E-2</v>
      </c>
    </row>
    <row r="26" spans="1:22" x14ac:dyDescent="0.15">
      <c r="A26" s="4" t="s">
        <v>29</v>
      </c>
      <c r="B26" s="5">
        <v>55</v>
      </c>
      <c r="C26" s="5">
        <v>1</v>
      </c>
      <c r="D26" s="5">
        <v>18</v>
      </c>
      <c r="E26" s="5">
        <v>4</v>
      </c>
      <c r="F26" s="5">
        <v>1</v>
      </c>
      <c r="G26" s="5">
        <v>28</v>
      </c>
      <c r="H26" s="3">
        <f>B26-SUM(C26:G26)</f>
        <v>3</v>
      </c>
      <c r="J26" s="4">
        <v>55</v>
      </c>
      <c r="K26" s="5">
        <f>C26+D26</f>
        <v>19</v>
      </c>
      <c r="L26" s="5">
        <f>E26+F26</f>
        <v>5</v>
      </c>
      <c r="M26" s="5">
        <f>G26</f>
        <v>28</v>
      </c>
      <c r="N26" s="3">
        <f>J26-SUM(K26:M26)</f>
        <v>3</v>
      </c>
      <c r="P26" s="4">
        <v>55</v>
      </c>
      <c r="Q26" s="36" t="s">
        <v>369</v>
      </c>
      <c r="R26" s="5">
        <v>12</v>
      </c>
      <c r="S26" s="5">
        <v>9</v>
      </c>
      <c r="T26" s="5">
        <v>2</v>
      </c>
      <c r="U26" s="5">
        <v>29</v>
      </c>
      <c r="V26" s="3">
        <f>P26-SUM(Q26:U26)</f>
        <v>3</v>
      </c>
    </row>
    <row r="27" spans="1:22" s="20" customFormat="1" x14ac:dyDescent="0.15">
      <c r="A27" s="23" t="s">
        <v>4</v>
      </c>
      <c r="B27" s="24"/>
      <c r="C27" s="24">
        <f>C26/B26</f>
        <v>1.8181818181818181E-2</v>
      </c>
      <c r="D27" s="24">
        <f>D26/B26</f>
        <v>0.32727272727272727</v>
      </c>
      <c r="E27" s="24">
        <f>E26/B26</f>
        <v>7.2727272727272724E-2</v>
      </c>
      <c r="F27" s="24">
        <f>F26/B26</f>
        <v>1.8181818181818181E-2</v>
      </c>
      <c r="G27" s="24">
        <f>G26/B26</f>
        <v>0.50909090909090904</v>
      </c>
      <c r="H27" s="25">
        <f>H26/B26</f>
        <v>5.4545454545454543E-2</v>
      </c>
      <c r="J27" s="23"/>
      <c r="K27" s="24">
        <f>K26/J26</f>
        <v>0.34545454545454546</v>
      </c>
      <c r="L27" s="24">
        <f>L26/J26</f>
        <v>9.0909090909090912E-2</v>
      </c>
      <c r="M27" s="24">
        <f>M26/J26</f>
        <v>0.50909090909090904</v>
      </c>
      <c r="N27" s="25">
        <f>N26/J26</f>
        <v>5.4545454545454543E-2</v>
      </c>
      <c r="P27" s="23"/>
      <c r="Q27" s="38" t="s">
        <v>369</v>
      </c>
      <c r="R27" s="24">
        <f>R26/P26</f>
        <v>0.21818181818181817</v>
      </c>
      <c r="S27" s="24">
        <f>S26/P26</f>
        <v>0.16363636363636364</v>
      </c>
      <c r="T27" s="24">
        <f>T26/P26</f>
        <v>3.6363636363636362E-2</v>
      </c>
      <c r="U27" s="24">
        <f>U26/P26</f>
        <v>0.52727272727272723</v>
      </c>
      <c r="V27" s="25">
        <f>V26/P26</f>
        <v>5.4545454545454543E-2</v>
      </c>
    </row>
    <row r="28" spans="1:22" x14ac:dyDescent="0.15">
      <c r="A28" s="1" t="s">
        <v>237</v>
      </c>
    </row>
    <row r="29" spans="1:22" x14ac:dyDescent="0.15">
      <c r="A29" s="9" t="s">
        <v>30</v>
      </c>
      <c r="B29" s="10">
        <v>411</v>
      </c>
      <c r="C29" s="10">
        <v>22</v>
      </c>
      <c r="D29" s="10">
        <v>216</v>
      </c>
      <c r="E29" s="10">
        <v>80</v>
      </c>
      <c r="F29" s="10">
        <v>24</v>
      </c>
      <c r="G29" s="10">
        <v>54</v>
      </c>
      <c r="H29" s="11">
        <f>B29-SUM(C29:G29)</f>
        <v>15</v>
      </c>
      <c r="J29" s="9">
        <v>411</v>
      </c>
      <c r="K29" s="10">
        <f>C29+D29</f>
        <v>238</v>
      </c>
      <c r="L29" s="10">
        <f>E29+F29</f>
        <v>104</v>
      </c>
      <c r="M29" s="10">
        <f>G29</f>
        <v>54</v>
      </c>
      <c r="N29" s="11">
        <f>J29-SUM(K29:M29)</f>
        <v>15</v>
      </c>
      <c r="P29" s="9">
        <v>411</v>
      </c>
      <c r="Q29" s="10">
        <v>9</v>
      </c>
      <c r="R29" s="10">
        <v>140</v>
      </c>
      <c r="S29" s="10">
        <v>129</v>
      </c>
      <c r="T29" s="10">
        <v>39</v>
      </c>
      <c r="U29" s="10">
        <v>80</v>
      </c>
      <c r="V29" s="11">
        <f>P29-SUM(Q29:U29)</f>
        <v>14</v>
      </c>
    </row>
    <row r="30" spans="1:22" s="20" customFormat="1" x14ac:dyDescent="0.15">
      <c r="A30" s="21" t="s">
        <v>31</v>
      </c>
      <c r="B30" s="18"/>
      <c r="C30" s="18">
        <f>C29/B29</f>
        <v>5.3527980535279802E-2</v>
      </c>
      <c r="D30" s="18">
        <f>D29/B29</f>
        <v>0.52554744525547448</v>
      </c>
      <c r="E30" s="18">
        <f>E29/B29</f>
        <v>0.19464720194647203</v>
      </c>
      <c r="F30" s="18">
        <f>F29/B29</f>
        <v>5.8394160583941604E-2</v>
      </c>
      <c r="G30" s="18">
        <f>G29/B29</f>
        <v>0.13138686131386862</v>
      </c>
      <c r="H30" s="27">
        <f>H29/B29</f>
        <v>3.6496350364963501E-2</v>
      </c>
      <c r="J30" s="21"/>
      <c r="K30" s="18">
        <f>K29/J29</f>
        <v>0.57907542579075422</v>
      </c>
      <c r="L30" s="18">
        <f>L29/J29</f>
        <v>0.25304136253041365</v>
      </c>
      <c r="M30" s="18">
        <f>M29/J29</f>
        <v>0.13138686131386862</v>
      </c>
      <c r="N30" s="19">
        <f>N29/J29</f>
        <v>3.6496350364963501E-2</v>
      </c>
      <c r="P30" s="21"/>
      <c r="Q30" s="18">
        <f>Q29/P29</f>
        <v>2.1897810218978103E-2</v>
      </c>
      <c r="R30" s="18">
        <f>R29/P29</f>
        <v>0.34063260340632601</v>
      </c>
      <c r="S30" s="18">
        <f>S29/P29</f>
        <v>0.31386861313868614</v>
      </c>
      <c r="T30" s="18">
        <f>T29/P29</f>
        <v>9.4890510948905105E-2</v>
      </c>
      <c r="U30" s="18">
        <f>U29/P29</f>
        <v>0.19464720194647203</v>
      </c>
      <c r="V30" s="27">
        <f>V29/P29</f>
        <v>3.4063260340632603E-2</v>
      </c>
    </row>
    <row r="31" spans="1:22" x14ac:dyDescent="0.15">
      <c r="A31" s="4" t="s">
        <v>32</v>
      </c>
      <c r="B31" s="5">
        <v>196</v>
      </c>
      <c r="C31" s="5">
        <v>18</v>
      </c>
      <c r="D31" s="5">
        <v>103</v>
      </c>
      <c r="E31" s="5">
        <v>28</v>
      </c>
      <c r="F31" s="5">
        <v>11</v>
      </c>
      <c r="G31" s="5">
        <v>30</v>
      </c>
      <c r="H31" s="3">
        <f>B31-SUM(C31:G31)</f>
        <v>6</v>
      </c>
      <c r="J31" s="4">
        <v>196</v>
      </c>
      <c r="K31" s="5">
        <f>C31+D31</f>
        <v>121</v>
      </c>
      <c r="L31" s="5">
        <f>E31+F31</f>
        <v>39</v>
      </c>
      <c r="M31" s="5">
        <f>G31</f>
        <v>30</v>
      </c>
      <c r="N31" s="3">
        <f>J31-SUM(K31:M31)</f>
        <v>6</v>
      </c>
      <c r="P31" s="4">
        <v>196</v>
      </c>
      <c r="Q31" s="5">
        <v>12</v>
      </c>
      <c r="R31" s="5">
        <v>71</v>
      </c>
      <c r="S31" s="5">
        <v>41</v>
      </c>
      <c r="T31" s="5">
        <v>18</v>
      </c>
      <c r="U31" s="5">
        <v>48</v>
      </c>
      <c r="V31" s="3">
        <f>P31-SUM(Q31:U31)</f>
        <v>6</v>
      </c>
    </row>
    <row r="32" spans="1:22" s="20" customFormat="1" x14ac:dyDescent="0.15">
      <c r="A32" s="21" t="s">
        <v>33</v>
      </c>
      <c r="B32" s="18"/>
      <c r="C32" s="18">
        <f>C31/B31</f>
        <v>9.1836734693877556E-2</v>
      </c>
      <c r="D32" s="18">
        <f>D31/B31</f>
        <v>0.52551020408163263</v>
      </c>
      <c r="E32" s="18">
        <f>E31/B31</f>
        <v>0.14285714285714285</v>
      </c>
      <c r="F32" s="18">
        <f>F31/B31</f>
        <v>5.6122448979591837E-2</v>
      </c>
      <c r="G32" s="18">
        <f>G31/B31</f>
        <v>0.15306122448979592</v>
      </c>
      <c r="H32" s="19">
        <f>H31/B31</f>
        <v>3.0612244897959183E-2</v>
      </c>
      <c r="J32" s="21"/>
      <c r="K32" s="18">
        <f>K31/J31</f>
        <v>0.61734693877551017</v>
      </c>
      <c r="L32" s="18">
        <f>L31/J31</f>
        <v>0.19897959183673469</v>
      </c>
      <c r="M32" s="18">
        <f>M31/J31</f>
        <v>0.15306122448979592</v>
      </c>
      <c r="N32" s="19">
        <f>N31/J31</f>
        <v>3.0612244897959183E-2</v>
      </c>
      <c r="P32" s="21"/>
      <c r="Q32" s="18">
        <f>Q31/P31</f>
        <v>6.1224489795918366E-2</v>
      </c>
      <c r="R32" s="18">
        <f>R31/P31</f>
        <v>0.36224489795918369</v>
      </c>
      <c r="S32" s="18">
        <f>S31/P31</f>
        <v>0.20918367346938777</v>
      </c>
      <c r="T32" s="18">
        <f>T31/P31</f>
        <v>9.1836734693877556E-2</v>
      </c>
      <c r="U32" s="18">
        <f>U31/P31</f>
        <v>0.24489795918367346</v>
      </c>
      <c r="V32" s="19">
        <f>V31/P31</f>
        <v>3.0612244897959183E-2</v>
      </c>
    </row>
    <row r="33" spans="1:22" x14ac:dyDescent="0.15">
      <c r="A33" s="4" t="s">
        <v>34</v>
      </c>
      <c r="B33" s="5">
        <v>556</v>
      </c>
      <c r="C33" s="5">
        <v>29</v>
      </c>
      <c r="D33" s="5">
        <v>285</v>
      </c>
      <c r="E33" s="5">
        <v>89</v>
      </c>
      <c r="F33" s="5">
        <v>30</v>
      </c>
      <c r="G33" s="5">
        <v>105</v>
      </c>
      <c r="H33" s="3">
        <f>B33-SUM(C33:G33)</f>
        <v>18</v>
      </c>
      <c r="J33" s="4">
        <v>556</v>
      </c>
      <c r="K33" s="5">
        <f>C33+D33</f>
        <v>314</v>
      </c>
      <c r="L33" s="5">
        <f>E33+F33</f>
        <v>119</v>
      </c>
      <c r="M33" s="5">
        <f>G33</f>
        <v>105</v>
      </c>
      <c r="N33" s="3">
        <f>J33-SUM(K33:M33)</f>
        <v>18</v>
      </c>
      <c r="P33" s="4">
        <v>556</v>
      </c>
      <c r="Q33" s="5">
        <v>14</v>
      </c>
      <c r="R33" s="5">
        <v>195</v>
      </c>
      <c r="S33" s="5">
        <v>138</v>
      </c>
      <c r="T33" s="5">
        <v>53</v>
      </c>
      <c r="U33" s="5">
        <v>137</v>
      </c>
      <c r="V33" s="3">
        <f>P33-SUM(Q33:U33)</f>
        <v>19</v>
      </c>
    </row>
    <row r="34" spans="1:22" s="20" customFormat="1" x14ac:dyDescent="0.15">
      <c r="A34" s="23" t="s">
        <v>35</v>
      </c>
      <c r="B34" s="24"/>
      <c r="C34" s="24">
        <f>C33/B33</f>
        <v>5.2158273381294966E-2</v>
      </c>
      <c r="D34" s="24">
        <f>D33/B33</f>
        <v>0.51258992805755399</v>
      </c>
      <c r="E34" s="24">
        <f>E33/B33</f>
        <v>0.16007194244604317</v>
      </c>
      <c r="F34" s="24">
        <f>F33/B33</f>
        <v>5.3956834532374098E-2</v>
      </c>
      <c r="G34" s="24">
        <f>G33/B33</f>
        <v>0.18884892086330934</v>
      </c>
      <c r="H34" s="25">
        <f>H33/B33</f>
        <v>3.237410071942446E-2</v>
      </c>
      <c r="J34" s="23"/>
      <c r="K34" s="24">
        <f>K33/J33</f>
        <v>0.56474820143884896</v>
      </c>
      <c r="L34" s="24">
        <f>L33/J33</f>
        <v>0.21402877697841727</v>
      </c>
      <c r="M34" s="24">
        <f>M33/J33</f>
        <v>0.18884892086330934</v>
      </c>
      <c r="N34" s="25">
        <f>N33/J33</f>
        <v>3.237410071942446E-2</v>
      </c>
      <c r="P34" s="23"/>
      <c r="Q34" s="24">
        <f>Q33/P33</f>
        <v>2.5179856115107913E-2</v>
      </c>
      <c r="R34" s="24">
        <f>R33/P33</f>
        <v>0.35071942446043164</v>
      </c>
      <c r="S34" s="24">
        <f>S33/P33</f>
        <v>0.24820143884892087</v>
      </c>
      <c r="T34" s="24">
        <f>T33/P33</f>
        <v>9.5323741007194249E-2</v>
      </c>
      <c r="U34" s="24">
        <f>U33/P33</f>
        <v>0.24640287769784172</v>
      </c>
      <c r="V34" s="25">
        <f>V33/P33</f>
        <v>3.41726618705036E-2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T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20" x14ac:dyDescent="0.15">
      <c r="A1" s="1" t="s">
        <v>236</v>
      </c>
    </row>
    <row r="2" spans="1:20" x14ac:dyDescent="0.15">
      <c r="A2" s="1" t="s">
        <v>238</v>
      </c>
      <c r="H2" s="1" t="s">
        <v>323</v>
      </c>
      <c r="P2" s="1" t="s">
        <v>321</v>
      </c>
    </row>
    <row r="3" spans="1:20" x14ac:dyDescent="0.15">
      <c r="H3" s="1" t="s">
        <v>322</v>
      </c>
      <c r="P3" s="1" t="s">
        <v>322</v>
      </c>
    </row>
    <row r="4" spans="1:20" x14ac:dyDescent="0.15">
      <c r="A4" s="1" t="s">
        <v>3</v>
      </c>
    </row>
    <row r="5" spans="1:20" s="2" customFormat="1" ht="127.5" customHeight="1" x14ac:dyDescent="0.15">
      <c r="A5" s="6" t="s">
        <v>4</v>
      </c>
      <c r="B5" s="7" t="s">
        <v>5</v>
      </c>
      <c r="C5" s="7" t="s">
        <v>183</v>
      </c>
      <c r="D5" s="7" t="s">
        <v>184</v>
      </c>
      <c r="E5" s="7" t="s">
        <v>49</v>
      </c>
      <c r="F5" s="8" t="s">
        <v>9</v>
      </c>
      <c r="H5" s="6" t="s">
        <v>5</v>
      </c>
      <c r="I5" s="7" t="s">
        <v>179</v>
      </c>
      <c r="J5" s="7" t="s">
        <v>180</v>
      </c>
      <c r="K5" s="7" t="s">
        <v>181</v>
      </c>
      <c r="L5" s="7" t="s">
        <v>182</v>
      </c>
      <c r="M5" s="7" t="s">
        <v>49</v>
      </c>
      <c r="N5" s="8" t="s">
        <v>9</v>
      </c>
      <c r="P5" s="6" t="s">
        <v>5</v>
      </c>
      <c r="Q5" s="7" t="s">
        <v>183</v>
      </c>
      <c r="R5" s="7" t="s">
        <v>184</v>
      </c>
      <c r="S5" s="7" t="s">
        <v>49</v>
      </c>
      <c r="T5" s="8" t="s">
        <v>9</v>
      </c>
    </row>
    <row r="6" spans="1:20" x14ac:dyDescent="0.15">
      <c r="A6" s="4" t="s">
        <v>19</v>
      </c>
      <c r="B6" s="5">
        <v>1170</v>
      </c>
      <c r="C6" s="5">
        <f>'60'!Q6+'60'!R6</f>
        <v>442</v>
      </c>
      <c r="D6" s="5">
        <f>'60'!S6+'60'!T6</f>
        <v>420</v>
      </c>
      <c r="E6" s="5">
        <f>'60'!U6</f>
        <v>267</v>
      </c>
      <c r="F6" s="3">
        <f>B6-SUM(C6:E6)</f>
        <v>41</v>
      </c>
      <c r="H6" s="4">
        <v>1170</v>
      </c>
      <c r="I6" s="5">
        <v>20</v>
      </c>
      <c r="J6" s="5">
        <v>198</v>
      </c>
      <c r="K6" s="5">
        <v>346</v>
      </c>
      <c r="L6" s="5">
        <v>156</v>
      </c>
      <c r="M6" s="5">
        <v>407</v>
      </c>
      <c r="N6" s="3">
        <f>H6-SUM(I6:M6)</f>
        <v>43</v>
      </c>
      <c r="P6" s="4">
        <v>1170</v>
      </c>
      <c r="Q6" s="5">
        <f>I6+J6</f>
        <v>218</v>
      </c>
      <c r="R6" s="5">
        <f>K6+L6</f>
        <v>502</v>
      </c>
      <c r="S6" s="5">
        <f>M6</f>
        <v>407</v>
      </c>
      <c r="T6" s="3">
        <f>P6-SUM(Q6:S6)</f>
        <v>43</v>
      </c>
    </row>
    <row r="7" spans="1:20" s="20" customFormat="1" x14ac:dyDescent="0.15">
      <c r="A7" s="21" t="s">
        <v>4</v>
      </c>
      <c r="B7" s="18"/>
      <c r="C7" s="18">
        <f>C6/B6</f>
        <v>0.37777777777777777</v>
      </c>
      <c r="D7" s="18">
        <f>D6/B6</f>
        <v>0.35897435897435898</v>
      </c>
      <c r="E7" s="18">
        <f>E6/B6</f>
        <v>0.2282051282051282</v>
      </c>
      <c r="F7" s="19">
        <f>F6/B6</f>
        <v>3.5042735042735043E-2</v>
      </c>
      <c r="H7" s="21"/>
      <c r="I7" s="18">
        <f>I6/H6</f>
        <v>1.7094017094017096E-2</v>
      </c>
      <c r="J7" s="18">
        <f>J6/H6</f>
        <v>0.16923076923076924</v>
      </c>
      <c r="K7" s="18">
        <f>K6/H6</f>
        <v>0.29572649572649573</v>
      </c>
      <c r="L7" s="18">
        <f>L6/H6</f>
        <v>0.13333333333333333</v>
      </c>
      <c r="M7" s="18">
        <f>M6/H6</f>
        <v>0.34786324786324785</v>
      </c>
      <c r="N7" s="19">
        <f>N6/H6</f>
        <v>3.6752136752136753E-2</v>
      </c>
      <c r="P7" s="21"/>
      <c r="Q7" s="18">
        <f>Q6/P6</f>
        <v>0.18632478632478633</v>
      </c>
      <c r="R7" s="18">
        <f>R6/P6</f>
        <v>0.42905982905982903</v>
      </c>
      <c r="S7" s="18">
        <f>S6/P6</f>
        <v>0.34786324786324785</v>
      </c>
      <c r="T7" s="19">
        <f>T6/P6</f>
        <v>3.6752136752136753E-2</v>
      </c>
    </row>
    <row r="8" spans="1:20" x14ac:dyDescent="0.15">
      <c r="A8" s="4" t="s">
        <v>20</v>
      </c>
      <c r="B8" s="5">
        <v>200</v>
      </c>
      <c r="C8" s="5">
        <f>'60'!Q8+'60'!R8</f>
        <v>89</v>
      </c>
      <c r="D8" s="5">
        <f>'60'!S8+'60'!T8</f>
        <v>57</v>
      </c>
      <c r="E8" s="5">
        <f>'60'!U8</f>
        <v>46</v>
      </c>
      <c r="F8" s="3">
        <f>B8-SUM(C8:E8)</f>
        <v>8</v>
      </c>
      <c r="H8" s="4">
        <v>200</v>
      </c>
      <c r="I8" s="5">
        <v>2</v>
      </c>
      <c r="J8" s="5">
        <v>44</v>
      </c>
      <c r="K8" s="5">
        <v>52</v>
      </c>
      <c r="L8" s="5">
        <v>26</v>
      </c>
      <c r="M8" s="5">
        <v>69</v>
      </c>
      <c r="N8" s="3">
        <f>H8-SUM(I8:M8)</f>
        <v>7</v>
      </c>
      <c r="P8" s="4">
        <v>200</v>
      </c>
      <c r="Q8" s="5">
        <f>I8+J8</f>
        <v>46</v>
      </c>
      <c r="R8" s="5">
        <f>K8+L8</f>
        <v>78</v>
      </c>
      <c r="S8" s="5">
        <f>M8</f>
        <v>69</v>
      </c>
      <c r="T8" s="3">
        <f>P8-SUM(Q8:S8)</f>
        <v>7</v>
      </c>
    </row>
    <row r="9" spans="1:20" s="20" customFormat="1" x14ac:dyDescent="0.15">
      <c r="A9" s="21" t="s">
        <v>4</v>
      </c>
      <c r="B9" s="18"/>
      <c r="C9" s="18">
        <f>C8/B8</f>
        <v>0.44500000000000001</v>
      </c>
      <c r="D9" s="18">
        <f>D8/B8</f>
        <v>0.28499999999999998</v>
      </c>
      <c r="E9" s="18">
        <f>E8/B8</f>
        <v>0.23</v>
      </c>
      <c r="F9" s="19">
        <f>F8/B8</f>
        <v>0.04</v>
      </c>
      <c r="H9" s="21"/>
      <c r="I9" s="18">
        <f>I8/H8</f>
        <v>0.01</v>
      </c>
      <c r="J9" s="18">
        <f>J8/H8</f>
        <v>0.22</v>
      </c>
      <c r="K9" s="18">
        <f>K8/H8</f>
        <v>0.26</v>
      </c>
      <c r="L9" s="18">
        <f>L8/H8</f>
        <v>0.13</v>
      </c>
      <c r="M9" s="18">
        <f>M8/H8</f>
        <v>0.34499999999999997</v>
      </c>
      <c r="N9" s="19">
        <f>N8/H8</f>
        <v>3.5000000000000003E-2</v>
      </c>
      <c r="P9" s="21"/>
      <c r="Q9" s="18">
        <f>Q8/P8</f>
        <v>0.23</v>
      </c>
      <c r="R9" s="18">
        <f>R8/P8</f>
        <v>0.39</v>
      </c>
      <c r="S9" s="18">
        <f>S8/P8</f>
        <v>0.34499999999999997</v>
      </c>
      <c r="T9" s="19">
        <f>T8/P8</f>
        <v>3.5000000000000003E-2</v>
      </c>
    </row>
    <row r="10" spans="1:20" x14ac:dyDescent="0.15">
      <c r="A10" s="4" t="s">
        <v>21</v>
      </c>
      <c r="B10" s="5">
        <v>208</v>
      </c>
      <c r="C10" s="5">
        <f>'60'!Q10+'60'!R10</f>
        <v>86</v>
      </c>
      <c r="D10" s="5">
        <f>'60'!S10+'60'!T10</f>
        <v>60</v>
      </c>
      <c r="E10" s="5">
        <f>'60'!U10</f>
        <v>54</v>
      </c>
      <c r="F10" s="3">
        <f>B10-SUM(C10:E10)</f>
        <v>8</v>
      </c>
      <c r="H10" s="4">
        <v>208</v>
      </c>
      <c r="I10" s="5">
        <v>3</v>
      </c>
      <c r="J10" s="5">
        <v>32</v>
      </c>
      <c r="K10" s="5">
        <v>65</v>
      </c>
      <c r="L10" s="5">
        <v>27</v>
      </c>
      <c r="M10" s="5">
        <v>72</v>
      </c>
      <c r="N10" s="3">
        <f>H10-SUM(I10:M10)</f>
        <v>9</v>
      </c>
      <c r="P10" s="4">
        <v>208</v>
      </c>
      <c r="Q10" s="5">
        <f>I10+J10</f>
        <v>35</v>
      </c>
      <c r="R10" s="5">
        <f>K10+L10</f>
        <v>92</v>
      </c>
      <c r="S10" s="5">
        <f>M10</f>
        <v>72</v>
      </c>
      <c r="T10" s="3">
        <f>P10-SUM(Q10:S10)</f>
        <v>9</v>
      </c>
    </row>
    <row r="11" spans="1:20" s="20" customFormat="1" x14ac:dyDescent="0.15">
      <c r="A11" s="21" t="s">
        <v>4</v>
      </c>
      <c r="B11" s="18"/>
      <c r="C11" s="18">
        <f>C10/B10</f>
        <v>0.41346153846153844</v>
      </c>
      <c r="D11" s="18">
        <f>D10/B10</f>
        <v>0.28846153846153844</v>
      </c>
      <c r="E11" s="18">
        <f>E10/B10</f>
        <v>0.25961538461538464</v>
      </c>
      <c r="F11" s="19">
        <f>F10/B10</f>
        <v>3.8461538461538464E-2</v>
      </c>
      <c r="H11" s="21"/>
      <c r="I11" s="18">
        <f>I10/H10</f>
        <v>1.4423076923076924E-2</v>
      </c>
      <c r="J11" s="18">
        <f>J10/H10</f>
        <v>0.15384615384615385</v>
      </c>
      <c r="K11" s="18">
        <f>K10/H10</f>
        <v>0.3125</v>
      </c>
      <c r="L11" s="18">
        <f>L10/H10</f>
        <v>0.12980769230769232</v>
      </c>
      <c r="M11" s="18">
        <f>M10/H10</f>
        <v>0.34615384615384615</v>
      </c>
      <c r="N11" s="19">
        <f>N10/H10</f>
        <v>4.3269230769230768E-2</v>
      </c>
      <c r="P11" s="21"/>
      <c r="Q11" s="18">
        <f>Q10/P10</f>
        <v>0.16826923076923078</v>
      </c>
      <c r="R11" s="18">
        <f>R10/P10</f>
        <v>0.44230769230769229</v>
      </c>
      <c r="S11" s="18">
        <f>S10/P10</f>
        <v>0.34615384615384615</v>
      </c>
      <c r="T11" s="19">
        <f>T10/P10</f>
        <v>4.3269230769230768E-2</v>
      </c>
    </row>
    <row r="12" spans="1:20" x14ac:dyDescent="0.15">
      <c r="A12" s="4" t="s">
        <v>22</v>
      </c>
      <c r="B12" s="5">
        <v>44</v>
      </c>
      <c r="C12" s="5">
        <f>'60'!R12</f>
        <v>21</v>
      </c>
      <c r="D12" s="5">
        <f>'60'!S12+'60'!T12</f>
        <v>14</v>
      </c>
      <c r="E12" s="5">
        <f>'60'!U12</f>
        <v>8</v>
      </c>
      <c r="F12" s="3">
        <f>B12-SUM(C12:E12)</f>
        <v>1</v>
      </c>
      <c r="H12" s="4">
        <v>44</v>
      </c>
      <c r="I12" s="5">
        <v>1</v>
      </c>
      <c r="J12" s="5">
        <v>14</v>
      </c>
      <c r="K12" s="5">
        <v>10</v>
      </c>
      <c r="L12" s="5">
        <v>4</v>
      </c>
      <c r="M12" s="5">
        <v>14</v>
      </c>
      <c r="N12" s="3">
        <f>H12-SUM(I12:M12)</f>
        <v>1</v>
      </c>
      <c r="P12" s="4">
        <v>44</v>
      </c>
      <c r="Q12" s="5">
        <f>I12+J12</f>
        <v>15</v>
      </c>
      <c r="R12" s="5">
        <f>K12+L12</f>
        <v>14</v>
      </c>
      <c r="S12" s="5">
        <f>M12</f>
        <v>14</v>
      </c>
      <c r="T12" s="3">
        <f>P12-SUM(Q12:S12)</f>
        <v>1</v>
      </c>
    </row>
    <row r="13" spans="1:20" s="20" customFormat="1" x14ac:dyDescent="0.15">
      <c r="A13" s="21" t="s">
        <v>4</v>
      </c>
      <c r="B13" s="18"/>
      <c r="C13" s="18">
        <f>C12/B12</f>
        <v>0.47727272727272729</v>
      </c>
      <c r="D13" s="18">
        <f>D12/B12</f>
        <v>0.31818181818181818</v>
      </c>
      <c r="E13" s="18">
        <f>E12/B12</f>
        <v>0.18181818181818182</v>
      </c>
      <c r="F13" s="19">
        <f>F12/B12</f>
        <v>2.2727272727272728E-2</v>
      </c>
      <c r="H13" s="21"/>
      <c r="I13" s="18">
        <f>I12/H12</f>
        <v>2.2727272727272728E-2</v>
      </c>
      <c r="J13" s="18">
        <f>J12/H12</f>
        <v>0.31818181818181818</v>
      </c>
      <c r="K13" s="18">
        <f>K12/H12</f>
        <v>0.22727272727272727</v>
      </c>
      <c r="L13" s="18">
        <f>L12/H12</f>
        <v>9.0909090909090912E-2</v>
      </c>
      <c r="M13" s="18">
        <f>M12/H12</f>
        <v>0.31818181818181818</v>
      </c>
      <c r="N13" s="19">
        <f>N12/H12</f>
        <v>2.2727272727272728E-2</v>
      </c>
      <c r="P13" s="21"/>
      <c r="Q13" s="18">
        <f>Q12/P12</f>
        <v>0.34090909090909088</v>
      </c>
      <c r="R13" s="18">
        <f>R12/P12</f>
        <v>0.31818181818181818</v>
      </c>
      <c r="S13" s="18">
        <f>S12/P12</f>
        <v>0.31818181818181818</v>
      </c>
      <c r="T13" s="19">
        <f>T12/P12</f>
        <v>2.2727272727272728E-2</v>
      </c>
    </row>
    <row r="14" spans="1:20" x14ac:dyDescent="0.15">
      <c r="A14" s="4" t="s">
        <v>23</v>
      </c>
      <c r="B14" s="5">
        <v>172</v>
      </c>
      <c r="C14" s="5">
        <f>'60'!Q14+'60'!R14</f>
        <v>71</v>
      </c>
      <c r="D14" s="5">
        <f>'60'!S14+'60'!T14</f>
        <v>62</v>
      </c>
      <c r="E14" s="5">
        <f>'60'!U14</f>
        <v>36</v>
      </c>
      <c r="F14" s="3">
        <f>B14-SUM(C14:E14)</f>
        <v>3</v>
      </c>
      <c r="H14" s="4">
        <v>172</v>
      </c>
      <c r="I14" s="5">
        <v>9</v>
      </c>
      <c r="J14" s="5">
        <v>25</v>
      </c>
      <c r="K14" s="5">
        <v>49</v>
      </c>
      <c r="L14" s="5">
        <v>19</v>
      </c>
      <c r="M14" s="5">
        <v>66</v>
      </c>
      <c r="N14" s="3">
        <f>H14-SUM(I14:M14)</f>
        <v>4</v>
      </c>
      <c r="P14" s="4">
        <v>172</v>
      </c>
      <c r="Q14" s="5">
        <f>I14+J14</f>
        <v>34</v>
      </c>
      <c r="R14" s="5">
        <f>K14+L14</f>
        <v>68</v>
      </c>
      <c r="S14" s="5">
        <f>M14</f>
        <v>66</v>
      </c>
      <c r="T14" s="3">
        <f>P14-SUM(Q14:S14)</f>
        <v>4</v>
      </c>
    </row>
    <row r="15" spans="1:20" s="20" customFormat="1" x14ac:dyDescent="0.15">
      <c r="A15" s="21" t="s">
        <v>4</v>
      </c>
      <c r="B15" s="18"/>
      <c r="C15" s="18">
        <f>C14/B14</f>
        <v>0.41279069767441862</v>
      </c>
      <c r="D15" s="18">
        <f>D14/B14</f>
        <v>0.36046511627906974</v>
      </c>
      <c r="E15" s="18">
        <f>E14/B14</f>
        <v>0.20930232558139536</v>
      </c>
      <c r="F15" s="19">
        <f>F14/B14</f>
        <v>1.7441860465116279E-2</v>
      </c>
      <c r="H15" s="21"/>
      <c r="I15" s="18">
        <f>I14/H14</f>
        <v>5.232558139534884E-2</v>
      </c>
      <c r="J15" s="18">
        <f>J14/H14</f>
        <v>0.14534883720930233</v>
      </c>
      <c r="K15" s="18">
        <f>K14/H14</f>
        <v>0.28488372093023256</v>
      </c>
      <c r="L15" s="18">
        <f>L14/H14</f>
        <v>0.11046511627906977</v>
      </c>
      <c r="M15" s="18">
        <f>M14/H14</f>
        <v>0.38372093023255816</v>
      </c>
      <c r="N15" s="19">
        <f>N14/H14</f>
        <v>2.3255813953488372E-2</v>
      </c>
      <c r="P15" s="21"/>
      <c r="Q15" s="18">
        <f>Q14/P14</f>
        <v>0.19767441860465115</v>
      </c>
      <c r="R15" s="18">
        <f>R14/P14</f>
        <v>0.39534883720930231</v>
      </c>
      <c r="S15" s="18">
        <f>S14/P14</f>
        <v>0.38372093023255816</v>
      </c>
      <c r="T15" s="19">
        <f>T14/P14</f>
        <v>2.3255813953488372E-2</v>
      </c>
    </row>
    <row r="16" spans="1:20" x14ac:dyDescent="0.15">
      <c r="A16" s="4" t="s">
        <v>24</v>
      </c>
      <c r="B16" s="5">
        <v>42</v>
      </c>
      <c r="C16" s="5">
        <f>'60'!Q16+'60'!R16</f>
        <v>14</v>
      </c>
      <c r="D16" s="5">
        <f>'60'!S16+'60'!T16</f>
        <v>17</v>
      </c>
      <c r="E16" s="5">
        <f>'60'!U16</f>
        <v>8</v>
      </c>
      <c r="F16" s="3">
        <f>B16-SUM(C16:E16)</f>
        <v>3</v>
      </c>
      <c r="H16" s="4">
        <v>42</v>
      </c>
      <c r="I16" s="5">
        <v>1</v>
      </c>
      <c r="J16" s="5">
        <v>7</v>
      </c>
      <c r="K16" s="5">
        <v>12</v>
      </c>
      <c r="L16" s="5">
        <v>7</v>
      </c>
      <c r="M16" s="5">
        <v>12</v>
      </c>
      <c r="N16" s="3">
        <f>H16-SUM(I16:M16)</f>
        <v>3</v>
      </c>
      <c r="P16" s="4">
        <v>42</v>
      </c>
      <c r="Q16" s="5">
        <f>I16+J16</f>
        <v>8</v>
      </c>
      <c r="R16" s="5">
        <f>K16+L16</f>
        <v>19</v>
      </c>
      <c r="S16" s="5">
        <f>M16</f>
        <v>12</v>
      </c>
      <c r="T16" s="3">
        <f>P16-SUM(Q16:S16)</f>
        <v>3</v>
      </c>
    </row>
    <row r="17" spans="1:20" s="20" customFormat="1" x14ac:dyDescent="0.15">
      <c r="A17" s="21" t="s">
        <v>4</v>
      </c>
      <c r="B17" s="18"/>
      <c r="C17" s="18">
        <f>C16/B16</f>
        <v>0.33333333333333331</v>
      </c>
      <c r="D17" s="18">
        <f>D16/B16</f>
        <v>0.40476190476190477</v>
      </c>
      <c r="E17" s="18">
        <f>E16/B16</f>
        <v>0.19047619047619047</v>
      </c>
      <c r="F17" s="19">
        <f>F16/B16</f>
        <v>7.1428571428571425E-2</v>
      </c>
      <c r="H17" s="21"/>
      <c r="I17" s="18">
        <f>I16/H16</f>
        <v>2.3809523809523808E-2</v>
      </c>
      <c r="J17" s="18">
        <f>J16/H16</f>
        <v>0.16666666666666666</v>
      </c>
      <c r="K17" s="18">
        <f>K16/H16</f>
        <v>0.2857142857142857</v>
      </c>
      <c r="L17" s="18">
        <f>L16/H16</f>
        <v>0.16666666666666666</v>
      </c>
      <c r="M17" s="18">
        <f>M16/H16</f>
        <v>0.2857142857142857</v>
      </c>
      <c r="N17" s="19">
        <f>N16/H16</f>
        <v>7.1428571428571425E-2</v>
      </c>
      <c r="P17" s="21"/>
      <c r="Q17" s="18">
        <f>Q16/P16</f>
        <v>0.19047619047619047</v>
      </c>
      <c r="R17" s="18">
        <f>R16/P16</f>
        <v>0.45238095238095238</v>
      </c>
      <c r="S17" s="18">
        <f>S16/P16</f>
        <v>0.2857142857142857</v>
      </c>
      <c r="T17" s="19">
        <f>T16/P16</f>
        <v>7.1428571428571425E-2</v>
      </c>
    </row>
    <row r="18" spans="1:20" x14ac:dyDescent="0.15">
      <c r="A18" s="4" t="s">
        <v>25</v>
      </c>
      <c r="B18" s="5">
        <v>147</v>
      </c>
      <c r="C18" s="5">
        <f>'60'!Q18+'60'!R18</f>
        <v>60</v>
      </c>
      <c r="D18" s="5">
        <f>'60'!S18+'60'!T18</f>
        <v>59</v>
      </c>
      <c r="E18" s="5">
        <f>'60'!U18</f>
        <v>24</v>
      </c>
      <c r="F18" s="3">
        <f>B18-SUM(C18:E18)</f>
        <v>4</v>
      </c>
      <c r="H18" s="4">
        <v>147</v>
      </c>
      <c r="I18" s="5">
        <v>4</v>
      </c>
      <c r="J18" s="5">
        <v>24</v>
      </c>
      <c r="K18" s="5">
        <v>55</v>
      </c>
      <c r="L18" s="5">
        <v>20</v>
      </c>
      <c r="M18" s="5">
        <v>40</v>
      </c>
      <c r="N18" s="3">
        <f>H18-SUM(I18:M18)</f>
        <v>4</v>
      </c>
      <c r="P18" s="4">
        <v>147</v>
      </c>
      <c r="Q18" s="5">
        <f>I18+J18</f>
        <v>28</v>
      </c>
      <c r="R18" s="5">
        <f>K18+L18</f>
        <v>75</v>
      </c>
      <c r="S18" s="5">
        <f>M18</f>
        <v>40</v>
      </c>
      <c r="T18" s="3">
        <f>P18-SUM(Q18:S18)</f>
        <v>4</v>
      </c>
    </row>
    <row r="19" spans="1:20" s="20" customFormat="1" x14ac:dyDescent="0.15">
      <c r="A19" s="21" t="s">
        <v>4</v>
      </c>
      <c r="B19" s="18"/>
      <c r="C19" s="18">
        <f>C18/B18</f>
        <v>0.40816326530612246</v>
      </c>
      <c r="D19" s="18">
        <f>D18/B18</f>
        <v>0.40136054421768708</v>
      </c>
      <c r="E19" s="18">
        <f>E18/B18</f>
        <v>0.16326530612244897</v>
      </c>
      <c r="F19" s="19">
        <f>F18/B18</f>
        <v>2.7210884353741496E-2</v>
      </c>
      <c r="H19" s="21"/>
      <c r="I19" s="18">
        <f>I18/H18</f>
        <v>2.7210884353741496E-2</v>
      </c>
      <c r="J19" s="18">
        <f>J18/H18</f>
        <v>0.16326530612244897</v>
      </c>
      <c r="K19" s="18">
        <f>K18/H18</f>
        <v>0.37414965986394561</v>
      </c>
      <c r="L19" s="18">
        <f>L18/H18</f>
        <v>0.1360544217687075</v>
      </c>
      <c r="M19" s="18">
        <f>M18/H18</f>
        <v>0.27210884353741499</v>
      </c>
      <c r="N19" s="19">
        <f>N18/H18</f>
        <v>2.7210884353741496E-2</v>
      </c>
      <c r="P19" s="21"/>
      <c r="Q19" s="18">
        <f>Q18/P18</f>
        <v>0.19047619047619047</v>
      </c>
      <c r="R19" s="18">
        <f>R18/P18</f>
        <v>0.51020408163265307</v>
      </c>
      <c r="S19" s="18">
        <f>S18/P18</f>
        <v>0.27210884353741499</v>
      </c>
      <c r="T19" s="19">
        <f>T18/P18</f>
        <v>2.7210884353741496E-2</v>
      </c>
    </row>
    <row r="20" spans="1:20" x14ac:dyDescent="0.15">
      <c r="A20" s="4" t="s">
        <v>26</v>
      </c>
      <c r="B20" s="5">
        <v>103</v>
      </c>
      <c r="C20" s="5">
        <f>'60'!Q20+'60'!R20</f>
        <v>35</v>
      </c>
      <c r="D20" s="5">
        <f>'60'!S20+'60'!T20</f>
        <v>50</v>
      </c>
      <c r="E20" s="5">
        <f>'60'!U20</f>
        <v>17</v>
      </c>
      <c r="F20" s="3">
        <f>B20-SUM(C20:E20)</f>
        <v>1</v>
      </c>
      <c r="H20" s="4">
        <v>103</v>
      </c>
      <c r="I20" s="36" t="s">
        <v>369</v>
      </c>
      <c r="J20" s="5">
        <v>18</v>
      </c>
      <c r="K20" s="5">
        <v>35</v>
      </c>
      <c r="L20" s="5">
        <v>21</v>
      </c>
      <c r="M20" s="5">
        <v>29</v>
      </c>
      <c r="N20" s="41" t="s">
        <v>369</v>
      </c>
      <c r="P20" s="4">
        <v>103</v>
      </c>
      <c r="Q20" s="5">
        <f>J20</f>
        <v>18</v>
      </c>
      <c r="R20" s="5">
        <f>K20+L20</f>
        <v>56</v>
      </c>
      <c r="S20" s="5">
        <f>M20</f>
        <v>29</v>
      </c>
      <c r="T20" s="41" t="s">
        <v>369</v>
      </c>
    </row>
    <row r="21" spans="1:20" s="20" customFormat="1" x14ac:dyDescent="0.15">
      <c r="A21" s="21" t="s">
        <v>4</v>
      </c>
      <c r="B21" s="18"/>
      <c r="C21" s="18">
        <f>C20/B20</f>
        <v>0.33980582524271846</v>
      </c>
      <c r="D21" s="18">
        <f>D20/B20</f>
        <v>0.4854368932038835</v>
      </c>
      <c r="E21" s="18">
        <f>E20/B20</f>
        <v>0.1650485436893204</v>
      </c>
      <c r="F21" s="19">
        <f>F20/B20</f>
        <v>9.7087378640776691E-3</v>
      </c>
      <c r="H21" s="21"/>
      <c r="I21" s="37" t="s">
        <v>369</v>
      </c>
      <c r="J21" s="18">
        <f>J20/H20</f>
        <v>0.17475728155339806</v>
      </c>
      <c r="K21" s="18">
        <f>K20/H20</f>
        <v>0.33980582524271846</v>
      </c>
      <c r="L21" s="18">
        <f>L20/H20</f>
        <v>0.20388349514563106</v>
      </c>
      <c r="M21" s="18">
        <f>M20/H20</f>
        <v>0.28155339805825241</v>
      </c>
      <c r="N21" s="45" t="s">
        <v>369</v>
      </c>
      <c r="P21" s="21"/>
      <c r="Q21" s="18">
        <f>Q20/P20</f>
        <v>0.17475728155339806</v>
      </c>
      <c r="R21" s="18">
        <f>R20/P20</f>
        <v>0.5436893203883495</v>
      </c>
      <c r="S21" s="18">
        <f>S20/P20</f>
        <v>0.28155339805825241</v>
      </c>
      <c r="T21" s="45" t="s">
        <v>369</v>
      </c>
    </row>
    <row r="22" spans="1:20" x14ac:dyDescent="0.15">
      <c r="A22" s="4" t="s">
        <v>27</v>
      </c>
      <c r="B22" s="5">
        <v>74</v>
      </c>
      <c r="C22" s="5">
        <f>'60'!R22</f>
        <v>19</v>
      </c>
      <c r="D22" s="5">
        <f>'60'!S22+'60'!T22</f>
        <v>37</v>
      </c>
      <c r="E22" s="5">
        <f>'60'!U22</f>
        <v>13</v>
      </c>
      <c r="F22" s="3">
        <f>B22-SUM(C22:E22)</f>
        <v>5</v>
      </c>
      <c r="H22" s="4">
        <v>74</v>
      </c>
      <c r="I22" s="36" t="s">
        <v>369</v>
      </c>
      <c r="J22" s="5">
        <v>13</v>
      </c>
      <c r="K22" s="5">
        <v>23</v>
      </c>
      <c r="L22" s="5">
        <v>10</v>
      </c>
      <c r="M22" s="5">
        <v>23</v>
      </c>
      <c r="N22" s="3">
        <f>H22-SUM(I22:M22)</f>
        <v>5</v>
      </c>
      <c r="P22" s="4">
        <v>74</v>
      </c>
      <c r="Q22" s="5">
        <f>J22</f>
        <v>13</v>
      </c>
      <c r="R22" s="5">
        <f>K22+L22</f>
        <v>33</v>
      </c>
      <c r="S22" s="5">
        <f>M22</f>
        <v>23</v>
      </c>
      <c r="T22" s="3">
        <f>P22-SUM(Q22:S22)</f>
        <v>5</v>
      </c>
    </row>
    <row r="23" spans="1:20" s="20" customFormat="1" x14ac:dyDescent="0.15">
      <c r="A23" s="21" t="s">
        <v>4</v>
      </c>
      <c r="B23" s="18"/>
      <c r="C23" s="18">
        <f>C22/B22</f>
        <v>0.25675675675675674</v>
      </c>
      <c r="D23" s="18">
        <f>D22/B22</f>
        <v>0.5</v>
      </c>
      <c r="E23" s="18">
        <f>E22/B22</f>
        <v>0.17567567567567569</v>
      </c>
      <c r="F23" s="19">
        <f>F22/B22</f>
        <v>6.7567567567567571E-2</v>
      </c>
      <c r="H23" s="21"/>
      <c r="I23" s="37" t="s">
        <v>369</v>
      </c>
      <c r="J23" s="18">
        <f>J22/H22</f>
        <v>0.17567567567567569</v>
      </c>
      <c r="K23" s="18">
        <f>K22/H22</f>
        <v>0.3108108108108108</v>
      </c>
      <c r="L23" s="18">
        <f>L22/H22</f>
        <v>0.13513513513513514</v>
      </c>
      <c r="M23" s="18">
        <f>M22/H22</f>
        <v>0.3108108108108108</v>
      </c>
      <c r="N23" s="19">
        <f>N22/H22</f>
        <v>6.7567567567567571E-2</v>
      </c>
      <c r="P23" s="21"/>
      <c r="Q23" s="18">
        <f>Q22/P22</f>
        <v>0.17567567567567569</v>
      </c>
      <c r="R23" s="18">
        <f>R22/P22</f>
        <v>0.44594594594594594</v>
      </c>
      <c r="S23" s="18">
        <f>S22/P22</f>
        <v>0.3108108108108108</v>
      </c>
      <c r="T23" s="19">
        <f>T22/P22</f>
        <v>6.7567567567567571E-2</v>
      </c>
    </row>
    <row r="24" spans="1:20" x14ac:dyDescent="0.15">
      <c r="A24" s="4" t="s">
        <v>28</v>
      </c>
      <c r="B24" s="5">
        <v>111</v>
      </c>
      <c r="C24" s="5">
        <f>'60'!Q24+'60'!R24</f>
        <v>32</v>
      </c>
      <c r="D24" s="5">
        <f>'60'!S24+'60'!T24</f>
        <v>50</v>
      </c>
      <c r="E24" s="5">
        <f>'60'!U24</f>
        <v>27</v>
      </c>
      <c r="F24" s="3">
        <f>B24-SUM(C24:E24)</f>
        <v>2</v>
      </c>
      <c r="H24" s="4">
        <v>111</v>
      </c>
      <c r="I24" s="36" t="s">
        <v>369</v>
      </c>
      <c r="J24" s="5">
        <v>17</v>
      </c>
      <c r="K24" s="5">
        <v>34</v>
      </c>
      <c r="L24" s="5">
        <v>15</v>
      </c>
      <c r="M24" s="5">
        <v>42</v>
      </c>
      <c r="N24" s="3">
        <f>H24-SUM(I24:M24)</f>
        <v>3</v>
      </c>
      <c r="P24" s="4">
        <v>111</v>
      </c>
      <c r="Q24" s="5">
        <f>J24</f>
        <v>17</v>
      </c>
      <c r="R24" s="5">
        <f>K24+L24</f>
        <v>49</v>
      </c>
      <c r="S24" s="5">
        <f>M24</f>
        <v>42</v>
      </c>
      <c r="T24" s="3">
        <f>P24-SUM(Q24:S24)</f>
        <v>3</v>
      </c>
    </row>
    <row r="25" spans="1:20" s="20" customFormat="1" x14ac:dyDescent="0.15">
      <c r="A25" s="21" t="s">
        <v>4</v>
      </c>
      <c r="B25" s="18"/>
      <c r="C25" s="18">
        <f>C24/B24</f>
        <v>0.28828828828828829</v>
      </c>
      <c r="D25" s="18">
        <f>D24/B24</f>
        <v>0.45045045045045046</v>
      </c>
      <c r="E25" s="18">
        <f>E24/B24</f>
        <v>0.24324324324324326</v>
      </c>
      <c r="F25" s="19">
        <f>F24/B24</f>
        <v>1.8018018018018018E-2</v>
      </c>
      <c r="H25" s="21"/>
      <c r="I25" s="37" t="s">
        <v>369</v>
      </c>
      <c r="J25" s="18">
        <f>J24/H24</f>
        <v>0.15315315315315314</v>
      </c>
      <c r="K25" s="18">
        <f>K24/H24</f>
        <v>0.30630630630630629</v>
      </c>
      <c r="L25" s="18">
        <f>L24/H24</f>
        <v>0.13513513513513514</v>
      </c>
      <c r="M25" s="18">
        <f>M24/H24</f>
        <v>0.3783783783783784</v>
      </c>
      <c r="N25" s="19">
        <f>N24/H24</f>
        <v>2.7027027027027029E-2</v>
      </c>
      <c r="P25" s="21"/>
      <c r="Q25" s="18">
        <f>Q24/P24</f>
        <v>0.15315315315315314</v>
      </c>
      <c r="R25" s="18">
        <f>R24/P24</f>
        <v>0.44144144144144143</v>
      </c>
      <c r="S25" s="18">
        <f>S24/P24</f>
        <v>0.3783783783783784</v>
      </c>
      <c r="T25" s="19">
        <f>T24/P24</f>
        <v>2.7027027027027029E-2</v>
      </c>
    </row>
    <row r="26" spans="1:20" x14ac:dyDescent="0.15">
      <c r="A26" s="4" t="s">
        <v>29</v>
      </c>
      <c r="B26" s="5">
        <v>55</v>
      </c>
      <c r="C26" s="5">
        <f>'60'!R26</f>
        <v>12</v>
      </c>
      <c r="D26" s="5">
        <f>'60'!S26+'60'!T26</f>
        <v>11</v>
      </c>
      <c r="E26" s="5">
        <f>'60'!U26</f>
        <v>29</v>
      </c>
      <c r="F26" s="3">
        <f>B26-SUM(C26:E26)</f>
        <v>3</v>
      </c>
      <c r="H26" s="4">
        <v>55</v>
      </c>
      <c r="I26" s="36" t="s">
        <v>369</v>
      </c>
      <c r="J26" s="5">
        <v>3</v>
      </c>
      <c r="K26" s="5">
        <v>10</v>
      </c>
      <c r="L26" s="5">
        <v>3</v>
      </c>
      <c r="M26" s="5">
        <v>36</v>
      </c>
      <c r="N26" s="3">
        <f>H26-SUM(I26:M26)</f>
        <v>3</v>
      </c>
      <c r="P26" s="4">
        <v>55</v>
      </c>
      <c r="Q26" s="5">
        <f>J26</f>
        <v>3</v>
      </c>
      <c r="R26" s="5">
        <f>K26+L26</f>
        <v>13</v>
      </c>
      <c r="S26" s="5">
        <f>M26</f>
        <v>36</v>
      </c>
      <c r="T26" s="3">
        <f>P26-SUM(Q26:S26)</f>
        <v>3</v>
      </c>
    </row>
    <row r="27" spans="1:20" s="20" customFormat="1" x14ac:dyDescent="0.15">
      <c r="A27" s="23" t="s">
        <v>4</v>
      </c>
      <c r="B27" s="24"/>
      <c r="C27" s="24">
        <f>C26/B26</f>
        <v>0.21818181818181817</v>
      </c>
      <c r="D27" s="24">
        <f>D26/B26</f>
        <v>0.2</v>
      </c>
      <c r="E27" s="24">
        <f>E26/B26</f>
        <v>0.52727272727272723</v>
      </c>
      <c r="F27" s="25">
        <f>F26/B26</f>
        <v>5.4545454545454543E-2</v>
      </c>
      <c r="H27" s="23"/>
      <c r="I27" s="38" t="s">
        <v>369</v>
      </c>
      <c r="J27" s="24">
        <f>J26/H26</f>
        <v>5.4545454545454543E-2</v>
      </c>
      <c r="K27" s="24">
        <f>K26/H26</f>
        <v>0.18181818181818182</v>
      </c>
      <c r="L27" s="24">
        <f>L26/H26</f>
        <v>5.4545454545454543E-2</v>
      </c>
      <c r="M27" s="24">
        <f>M26/H26</f>
        <v>0.65454545454545454</v>
      </c>
      <c r="N27" s="25">
        <f>N26/H26</f>
        <v>5.4545454545454543E-2</v>
      </c>
      <c r="P27" s="23"/>
      <c r="Q27" s="24">
        <f>Q26/P26</f>
        <v>5.4545454545454543E-2</v>
      </c>
      <c r="R27" s="24">
        <f>R26/P26</f>
        <v>0.23636363636363636</v>
      </c>
      <c r="S27" s="24">
        <f>S26/P26</f>
        <v>0.65454545454545454</v>
      </c>
      <c r="T27" s="25">
        <f>T26/P26</f>
        <v>5.4545454545454543E-2</v>
      </c>
    </row>
    <row r="28" spans="1:20" x14ac:dyDescent="0.15">
      <c r="A28" s="1" t="s">
        <v>237</v>
      </c>
    </row>
    <row r="29" spans="1:20" x14ac:dyDescent="0.15">
      <c r="A29" s="9" t="s">
        <v>30</v>
      </c>
      <c r="B29" s="10">
        <v>411</v>
      </c>
      <c r="C29" s="10">
        <f>'60'!Q29+'60'!R29</f>
        <v>149</v>
      </c>
      <c r="D29" s="10">
        <f>'60'!S29+'60'!T29</f>
        <v>168</v>
      </c>
      <c r="E29" s="10">
        <f>'60'!U29</f>
        <v>80</v>
      </c>
      <c r="F29" s="11">
        <f>B29-SUM(C29:E29)</f>
        <v>14</v>
      </c>
      <c r="H29" s="9">
        <v>411</v>
      </c>
      <c r="I29" s="10">
        <v>7</v>
      </c>
      <c r="J29" s="10">
        <v>66</v>
      </c>
      <c r="K29" s="10">
        <v>122</v>
      </c>
      <c r="L29" s="10">
        <v>56</v>
      </c>
      <c r="M29" s="10">
        <v>145</v>
      </c>
      <c r="N29" s="11">
        <f>H29-SUM(I29:M29)</f>
        <v>15</v>
      </c>
      <c r="P29" s="9">
        <v>411</v>
      </c>
      <c r="Q29" s="10">
        <f>I29+J29</f>
        <v>73</v>
      </c>
      <c r="R29" s="10">
        <f>K29+L29</f>
        <v>178</v>
      </c>
      <c r="S29" s="10">
        <f>M29</f>
        <v>145</v>
      </c>
      <c r="T29" s="11">
        <f>P29-SUM(Q29:S29)</f>
        <v>15</v>
      </c>
    </row>
    <row r="30" spans="1:20" s="20" customFormat="1" x14ac:dyDescent="0.15">
      <c r="A30" s="21" t="s">
        <v>31</v>
      </c>
      <c r="B30" s="18"/>
      <c r="C30" s="18">
        <f>C29/B29</f>
        <v>0.36253041362530414</v>
      </c>
      <c r="D30" s="18">
        <f>D29/B29</f>
        <v>0.40875912408759124</v>
      </c>
      <c r="E30" s="18">
        <f>E29/B29</f>
        <v>0.19464720194647203</v>
      </c>
      <c r="F30" s="19">
        <f>F29/B29</f>
        <v>3.4063260340632603E-2</v>
      </c>
      <c r="H30" s="21"/>
      <c r="I30" s="18">
        <f>I29/H29</f>
        <v>1.7031630170316302E-2</v>
      </c>
      <c r="J30" s="18">
        <f>J29/H29</f>
        <v>0.16058394160583941</v>
      </c>
      <c r="K30" s="18">
        <f>K29/H29</f>
        <v>0.29683698296836986</v>
      </c>
      <c r="L30" s="18">
        <f>L29/H29</f>
        <v>0.13625304136253041</v>
      </c>
      <c r="M30" s="18">
        <f>M29/H29</f>
        <v>0.35279805352798055</v>
      </c>
      <c r="N30" s="27">
        <f>N29/H29</f>
        <v>3.6496350364963501E-2</v>
      </c>
      <c r="P30" s="21"/>
      <c r="Q30" s="18">
        <f>Q29/P29</f>
        <v>0.17761557177615572</v>
      </c>
      <c r="R30" s="18">
        <f>R29/P29</f>
        <v>0.43309002433090027</v>
      </c>
      <c r="S30" s="18">
        <f>S29/P29</f>
        <v>0.35279805352798055</v>
      </c>
      <c r="T30" s="19">
        <f>T29/P29</f>
        <v>3.6496350364963501E-2</v>
      </c>
    </row>
    <row r="31" spans="1:20" x14ac:dyDescent="0.15">
      <c r="A31" s="4" t="s">
        <v>32</v>
      </c>
      <c r="B31" s="5">
        <v>196</v>
      </c>
      <c r="C31" s="5">
        <f>'60'!Q31+'60'!R31</f>
        <v>83</v>
      </c>
      <c r="D31" s="5">
        <f>'60'!S31+'60'!T31</f>
        <v>59</v>
      </c>
      <c r="E31" s="5">
        <f>'60'!U31</f>
        <v>48</v>
      </c>
      <c r="F31" s="3">
        <f>B31-SUM(C31:E31)</f>
        <v>6</v>
      </c>
      <c r="H31" s="4">
        <v>196</v>
      </c>
      <c r="I31" s="5">
        <v>4</v>
      </c>
      <c r="J31" s="5">
        <v>36</v>
      </c>
      <c r="K31" s="5">
        <v>62</v>
      </c>
      <c r="L31" s="5">
        <v>23</v>
      </c>
      <c r="M31" s="5">
        <v>65</v>
      </c>
      <c r="N31" s="3">
        <f>H31-SUM(I31:M31)</f>
        <v>6</v>
      </c>
      <c r="P31" s="4">
        <v>196</v>
      </c>
      <c r="Q31" s="5">
        <f>I31+J31</f>
        <v>40</v>
      </c>
      <c r="R31" s="5">
        <f>K31+L31</f>
        <v>85</v>
      </c>
      <c r="S31" s="5">
        <f>M31</f>
        <v>65</v>
      </c>
      <c r="T31" s="3">
        <f>P31-SUM(Q31:S31)</f>
        <v>6</v>
      </c>
    </row>
    <row r="32" spans="1:20" s="20" customFormat="1" x14ac:dyDescent="0.15">
      <c r="A32" s="21" t="s">
        <v>33</v>
      </c>
      <c r="B32" s="18"/>
      <c r="C32" s="18">
        <f>C31/B31</f>
        <v>0.42346938775510207</v>
      </c>
      <c r="D32" s="18">
        <f>D31/B31</f>
        <v>0.30102040816326531</v>
      </c>
      <c r="E32" s="18">
        <f>E31/B31</f>
        <v>0.24489795918367346</v>
      </c>
      <c r="F32" s="19">
        <f>F31/B31</f>
        <v>3.0612244897959183E-2</v>
      </c>
      <c r="H32" s="21"/>
      <c r="I32" s="18">
        <f>I31/H31</f>
        <v>2.0408163265306121E-2</v>
      </c>
      <c r="J32" s="18">
        <f>J31/H31</f>
        <v>0.18367346938775511</v>
      </c>
      <c r="K32" s="18">
        <f>K31/H31</f>
        <v>0.31632653061224492</v>
      </c>
      <c r="L32" s="18">
        <f>L31/H31</f>
        <v>0.11734693877551021</v>
      </c>
      <c r="M32" s="18">
        <f>M31/H31</f>
        <v>0.33163265306122447</v>
      </c>
      <c r="N32" s="19">
        <f>N31/H31</f>
        <v>3.0612244897959183E-2</v>
      </c>
      <c r="P32" s="21"/>
      <c r="Q32" s="18">
        <f>Q31/P31</f>
        <v>0.20408163265306123</v>
      </c>
      <c r="R32" s="18">
        <f>R31/P31</f>
        <v>0.43367346938775508</v>
      </c>
      <c r="S32" s="18">
        <f>S31/P31</f>
        <v>0.33163265306122447</v>
      </c>
      <c r="T32" s="19">
        <f>T31/P31</f>
        <v>3.0612244897959183E-2</v>
      </c>
    </row>
    <row r="33" spans="1:20" x14ac:dyDescent="0.15">
      <c r="A33" s="4" t="s">
        <v>34</v>
      </c>
      <c r="B33" s="5">
        <v>556</v>
      </c>
      <c r="C33" s="5">
        <f>'60'!Q33+'60'!R33</f>
        <v>209</v>
      </c>
      <c r="D33" s="5">
        <f>'60'!S33+'60'!T33</f>
        <v>191</v>
      </c>
      <c r="E33" s="5">
        <f>'60'!U33</f>
        <v>137</v>
      </c>
      <c r="F33" s="3">
        <f>B33-SUM(C33:E33)</f>
        <v>19</v>
      </c>
      <c r="H33" s="4">
        <v>556</v>
      </c>
      <c r="I33" s="5">
        <v>9</v>
      </c>
      <c r="J33" s="5">
        <v>96</v>
      </c>
      <c r="K33" s="5">
        <v>160</v>
      </c>
      <c r="L33" s="5">
        <v>76</v>
      </c>
      <c r="M33" s="5">
        <v>196</v>
      </c>
      <c r="N33" s="3">
        <f>H33-SUM(I33:M33)</f>
        <v>19</v>
      </c>
      <c r="P33" s="4">
        <v>556</v>
      </c>
      <c r="Q33" s="5">
        <f>I33+J33</f>
        <v>105</v>
      </c>
      <c r="R33" s="5">
        <f>K33+L33</f>
        <v>236</v>
      </c>
      <c r="S33" s="5">
        <f>M33</f>
        <v>196</v>
      </c>
      <c r="T33" s="3">
        <f>P33-SUM(Q33:S33)</f>
        <v>19</v>
      </c>
    </row>
    <row r="34" spans="1:20" s="20" customFormat="1" x14ac:dyDescent="0.15">
      <c r="A34" s="23" t="s">
        <v>35</v>
      </c>
      <c r="B34" s="24"/>
      <c r="C34" s="24">
        <f>C33/B33</f>
        <v>0.37589928057553956</v>
      </c>
      <c r="D34" s="24">
        <f>D33/B33</f>
        <v>0.34352517985611508</v>
      </c>
      <c r="E34" s="24">
        <f>E33/B33</f>
        <v>0.24640287769784172</v>
      </c>
      <c r="F34" s="25">
        <f>F33/B33</f>
        <v>3.41726618705036E-2</v>
      </c>
      <c r="H34" s="23"/>
      <c r="I34" s="24">
        <f>I33/H33</f>
        <v>1.618705035971223E-2</v>
      </c>
      <c r="J34" s="24">
        <f>J33/H33</f>
        <v>0.17266187050359713</v>
      </c>
      <c r="K34" s="24">
        <f>K33/H33</f>
        <v>0.28776978417266186</v>
      </c>
      <c r="L34" s="24">
        <f>L33/H33</f>
        <v>0.1366906474820144</v>
      </c>
      <c r="M34" s="24">
        <f>M33/H33</f>
        <v>0.35251798561151076</v>
      </c>
      <c r="N34" s="25">
        <f>N33/H33</f>
        <v>3.41726618705036E-2</v>
      </c>
      <c r="P34" s="23"/>
      <c r="Q34" s="24">
        <f>Q33/P33</f>
        <v>0.18884892086330934</v>
      </c>
      <c r="R34" s="24">
        <f>R33/P33</f>
        <v>0.42446043165467628</v>
      </c>
      <c r="S34" s="24">
        <f>S33/P33</f>
        <v>0.35251798561151076</v>
      </c>
      <c r="T34" s="25">
        <f>T33/P33</f>
        <v>3.41726618705036E-2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V34"/>
  <sheetViews>
    <sheetView view="pageBreakPreview" topLeftCell="C1"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22" x14ac:dyDescent="0.15">
      <c r="A1" s="1" t="s">
        <v>236</v>
      </c>
    </row>
    <row r="2" spans="1:22" x14ac:dyDescent="0.15">
      <c r="A2" s="1" t="s">
        <v>239</v>
      </c>
      <c r="J2" s="1" t="s">
        <v>320</v>
      </c>
      <c r="P2" s="1" t="s">
        <v>318</v>
      </c>
    </row>
    <row r="3" spans="1:22" x14ac:dyDescent="0.15">
      <c r="J3" s="1" t="s">
        <v>319</v>
      </c>
      <c r="P3" s="1" t="s">
        <v>317</v>
      </c>
    </row>
    <row r="4" spans="1:22" x14ac:dyDescent="0.15">
      <c r="A4" s="1" t="s">
        <v>3</v>
      </c>
    </row>
    <row r="5" spans="1:22" s="2" customFormat="1" ht="127.5" customHeight="1" x14ac:dyDescent="0.15">
      <c r="A5" s="6" t="s">
        <v>4</v>
      </c>
      <c r="B5" s="7" t="s">
        <v>5</v>
      </c>
      <c r="C5" s="7" t="s">
        <v>179</v>
      </c>
      <c r="D5" s="7" t="s">
        <v>180</v>
      </c>
      <c r="E5" s="7" t="s">
        <v>181</v>
      </c>
      <c r="F5" s="7" t="s">
        <v>182</v>
      </c>
      <c r="G5" s="7" t="s">
        <v>49</v>
      </c>
      <c r="H5" s="8" t="s">
        <v>9</v>
      </c>
      <c r="J5" s="6" t="s">
        <v>5</v>
      </c>
      <c r="K5" s="7" t="s">
        <v>183</v>
      </c>
      <c r="L5" s="7" t="s">
        <v>184</v>
      </c>
      <c r="M5" s="7" t="s">
        <v>49</v>
      </c>
      <c r="N5" s="8" t="s">
        <v>9</v>
      </c>
      <c r="P5" s="6" t="s">
        <v>5</v>
      </c>
      <c r="Q5" s="7" t="s">
        <v>179</v>
      </c>
      <c r="R5" s="7" t="s">
        <v>180</v>
      </c>
      <c r="S5" s="7" t="s">
        <v>181</v>
      </c>
      <c r="T5" s="7" t="s">
        <v>182</v>
      </c>
      <c r="U5" s="7" t="s">
        <v>49</v>
      </c>
      <c r="V5" s="8" t="s">
        <v>9</v>
      </c>
    </row>
    <row r="6" spans="1:22" x14ac:dyDescent="0.15">
      <c r="A6" s="4" t="s">
        <v>19</v>
      </c>
      <c r="B6" s="5">
        <v>1170</v>
      </c>
      <c r="C6" s="5">
        <v>71</v>
      </c>
      <c r="D6" s="5">
        <v>636</v>
      </c>
      <c r="E6" s="5">
        <v>143</v>
      </c>
      <c r="F6" s="5">
        <v>49</v>
      </c>
      <c r="G6" s="5">
        <v>228</v>
      </c>
      <c r="H6" s="3">
        <f>B6-SUM(C6:G6)</f>
        <v>43</v>
      </c>
      <c r="J6" s="4">
        <v>1170</v>
      </c>
      <c r="K6" s="5">
        <f>C6+D6</f>
        <v>707</v>
      </c>
      <c r="L6" s="5">
        <f>E6+F6</f>
        <v>192</v>
      </c>
      <c r="M6" s="5">
        <f>G6</f>
        <v>228</v>
      </c>
      <c r="N6" s="3">
        <f>J6-SUM(K6:M6)</f>
        <v>43</v>
      </c>
      <c r="P6" s="4">
        <v>1170</v>
      </c>
      <c r="Q6" s="5">
        <v>100</v>
      </c>
      <c r="R6" s="5">
        <v>582</v>
      </c>
      <c r="S6" s="5">
        <v>218</v>
      </c>
      <c r="T6" s="5">
        <v>100</v>
      </c>
      <c r="U6" s="5">
        <v>132</v>
      </c>
      <c r="V6" s="3">
        <f>P6-SUM(Q6:U6)</f>
        <v>38</v>
      </c>
    </row>
    <row r="7" spans="1:22" s="20" customFormat="1" x14ac:dyDescent="0.15">
      <c r="A7" s="21" t="s">
        <v>4</v>
      </c>
      <c r="B7" s="18"/>
      <c r="C7" s="18">
        <f>C6/B6</f>
        <v>6.0683760683760683E-2</v>
      </c>
      <c r="D7" s="18">
        <f>D6/B6</f>
        <v>0.54358974358974355</v>
      </c>
      <c r="E7" s="18">
        <f>E6/B6</f>
        <v>0.12222222222222222</v>
      </c>
      <c r="F7" s="18">
        <f>F6/B6</f>
        <v>4.1880341880341877E-2</v>
      </c>
      <c r="G7" s="18">
        <f>G6/B6</f>
        <v>0.19487179487179487</v>
      </c>
      <c r="H7" s="19">
        <f>H6/B6</f>
        <v>3.6752136752136753E-2</v>
      </c>
      <c r="J7" s="21"/>
      <c r="K7" s="18">
        <f>K6/J6</f>
        <v>0.60427350427350424</v>
      </c>
      <c r="L7" s="18">
        <f>L6/J6</f>
        <v>0.1641025641025641</v>
      </c>
      <c r="M7" s="18">
        <f>M6/J6</f>
        <v>0.19487179487179487</v>
      </c>
      <c r="N7" s="19">
        <f>N6/J6</f>
        <v>3.6752136752136753E-2</v>
      </c>
      <c r="P7" s="21"/>
      <c r="Q7" s="18">
        <f>Q6/P6</f>
        <v>8.5470085470085472E-2</v>
      </c>
      <c r="R7" s="18">
        <f>R6/P6</f>
        <v>0.49743589743589745</v>
      </c>
      <c r="S7" s="18">
        <f>S6/P6</f>
        <v>0.18632478632478633</v>
      </c>
      <c r="T7" s="18">
        <f>T6/P6</f>
        <v>8.5470085470085472E-2</v>
      </c>
      <c r="U7" s="18">
        <f>U6/P6</f>
        <v>0.11282051282051282</v>
      </c>
      <c r="V7" s="19">
        <f>V6/P6</f>
        <v>3.2478632478632481E-2</v>
      </c>
    </row>
    <row r="8" spans="1:22" x14ac:dyDescent="0.15">
      <c r="A8" s="4" t="s">
        <v>20</v>
      </c>
      <c r="B8" s="5">
        <v>200</v>
      </c>
      <c r="C8" s="5">
        <v>15</v>
      </c>
      <c r="D8" s="5">
        <v>106</v>
      </c>
      <c r="E8" s="5">
        <v>27</v>
      </c>
      <c r="F8" s="5">
        <v>8</v>
      </c>
      <c r="G8" s="5">
        <v>37</v>
      </c>
      <c r="H8" s="3">
        <f>B8-SUM(C8:G8)</f>
        <v>7</v>
      </c>
      <c r="J8" s="4">
        <v>200</v>
      </c>
      <c r="K8" s="5">
        <f>C8+D8</f>
        <v>121</v>
      </c>
      <c r="L8" s="5">
        <f>E8+F8</f>
        <v>35</v>
      </c>
      <c r="M8" s="5">
        <f>G8</f>
        <v>37</v>
      </c>
      <c r="N8" s="3">
        <f>J8-SUM(K8:M8)</f>
        <v>7</v>
      </c>
      <c r="P8" s="4">
        <v>200</v>
      </c>
      <c r="Q8" s="5">
        <v>17</v>
      </c>
      <c r="R8" s="5">
        <v>100</v>
      </c>
      <c r="S8" s="5">
        <v>29</v>
      </c>
      <c r="T8" s="5">
        <v>16</v>
      </c>
      <c r="U8" s="5">
        <v>31</v>
      </c>
      <c r="V8" s="3">
        <f>P8-SUM(Q8:U8)</f>
        <v>7</v>
      </c>
    </row>
    <row r="9" spans="1:22" s="20" customFormat="1" x14ac:dyDescent="0.15">
      <c r="A9" s="21" t="s">
        <v>4</v>
      </c>
      <c r="B9" s="18"/>
      <c r="C9" s="18">
        <f>C8/B8</f>
        <v>7.4999999999999997E-2</v>
      </c>
      <c r="D9" s="18">
        <f>D8/B8</f>
        <v>0.53</v>
      </c>
      <c r="E9" s="18">
        <f>E8/B8</f>
        <v>0.13500000000000001</v>
      </c>
      <c r="F9" s="18">
        <f>F8/B8</f>
        <v>0.04</v>
      </c>
      <c r="G9" s="18">
        <f>G8/B8</f>
        <v>0.185</v>
      </c>
      <c r="H9" s="19">
        <f>H8/B8</f>
        <v>3.5000000000000003E-2</v>
      </c>
      <c r="J9" s="21"/>
      <c r="K9" s="18">
        <f>K8/J8</f>
        <v>0.60499999999999998</v>
      </c>
      <c r="L9" s="18">
        <f>L8/J8</f>
        <v>0.17499999999999999</v>
      </c>
      <c r="M9" s="18">
        <f>M8/J8</f>
        <v>0.185</v>
      </c>
      <c r="N9" s="19">
        <f>N8/J8</f>
        <v>3.5000000000000003E-2</v>
      </c>
      <c r="P9" s="21"/>
      <c r="Q9" s="18">
        <f>Q8/P8</f>
        <v>8.5000000000000006E-2</v>
      </c>
      <c r="R9" s="18">
        <f>R8/P8</f>
        <v>0.5</v>
      </c>
      <c r="S9" s="18">
        <f>S8/P8</f>
        <v>0.14499999999999999</v>
      </c>
      <c r="T9" s="18">
        <f>T8/P8</f>
        <v>0.08</v>
      </c>
      <c r="U9" s="18">
        <f>U8/P8</f>
        <v>0.155</v>
      </c>
      <c r="V9" s="19">
        <f>V8/P8</f>
        <v>3.5000000000000003E-2</v>
      </c>
    </row>
    <row r="10" spans="1:22" x14ac:dyDescent="0.15">
      <c r="A10" s="4" t="s">
        <v>21</v>
      </c>
      <c r="B10" s="5">
        <v>208</v>
      </c>
      <c r="C10" s="5">
        <v>13</v>
      </c>
      <c r="D10" s="5">
        <v>116</v>
      </c>
      <c r="E10" s="5">
        <v>20</v>
      </c>
      <c r="F10" s="5">
        <v>6</v>
      </c>
      <c r="G10" s="5">
        <v>45</v>
      </c>
      <c r="H10" s="3">
        <f>B10-SUM(C10:G10)</f>
        <v>8</v>
      </c>
      <c r="J10" s="4">
        <v>208</v>
      </c>
      <c r="K10" s="5">
        <f>C10+D10</f>
        <v>129</v>
      </c>
      <c r="L10" s="5">
        <f>E10+F10</f>
        <v>26</v>
      </c>
      <c r="M10" s="5">
        <f>G10</f>
        <v>45</v>
      </c>
      <c r="N10" s="3">
        <f>J10-SUM(K10:M10)</f>
        <v>8</v>
      </c>
      <c r="P10" s="4">
        <v>208</v>
      </c>
      <c r="Q10" s="5">
        <v>20</v>
      </c>
      <c r="R10" s="5">
        <v>109</v>
      </c>
      <c r="S10" s="5">
        <v>38</v>
      </c>
      <c r="T10" s="5">
        <v>15</v>
      </c>
      <c r="U10" s="5">
        <v>18</v>
      </c>
      <c r="V10" s="3">
        <f>P10-SUM(Q10:U10)</f>
        <v>8</v>
      </c>
    </row>
    <row r="11" spans="1:22" s="20" customFormat="1" x14ac:dyDescent="0.15">
      <c r="A11" s="21" t="s">
        <v>4</v>
      </c>
      <c r="B11" s="18"/>
      <c r="C11" s="18">
        <f>C10/B10</f>
        <v>6.25E-2</v>
      </c>
      <c r="D11" s="18">
        <f>D10/B10</f>
        <v>0.55769230769230771</v>
      </c>
      <c r="E11" s="18">
        <f>E10/B10</f>
        <v>9.6153846153846159E-2</v>
      </c>
      <c r="F11" s="18">
        <f>F10/B10</f>
        <v>2.8846153846153848E-2</v>
      </c>
      <c r="G11" s="18">
        <f>G10/B10</f>
        <v>0.21634615384615385</v>
      </c>
      <c r="H11" s="19">
        <f>H10/B10</f>
        <v>3.8461538461538464E-2</v>
      </c>
      <c r="J11" s="21"/>
      <c r="K11" s="18">
        <f>K10/J10</f>
        <v>0.62019230769230771</v>
      </c>
      <c r="L11" s="18">
        <f>L10/J10</f>
        <v>0.125</v>
      </c>
      <c r="M11" s="18">
        <f>M10/J10</f>
        <v>0.21634615384615385</v>
      </c>
      <c r="N11" s="19">
        <f>N10/J10</f>
        <v>3.8461538461538464E-2</v>
      </c>
      <c r="P11" s="21"/>
      <c r="Q11" s="18">
        <f>Q10/P10</f>
        <v>9.6153846153846159E-2</v>
      </c>
      <c r="R11" s="18">
        <f>R10/P10</f>
        <v>0.52403846153846156</v>
      </c>
      <c r="S11" s="18">
        <f>S10/P10</f>
        <v>0.18269230769230768</v>
      </c>
      <c r="T11" s="18">
        <f>T10/P10</f>
        <v>7.2115384615384609E-2</v>
      </c>
      <c r="U11" s="18">
        <f>U10/P10</f>
        <v>8.6538461538461536E-2</v>
      </c>
      <c r="V11" s="19">
        <f>V10/P10</f>
        <v>3.8461538461538464E-2</v>
      </c>
    </row>
    <row r="12" spans="1:22" x14ac:dyDescent="0.15">
      <c r="A12" s="4" t="s">
        <v>22</v>
      </c>
      <c r="B12" s="5">
        <v>44</v>
      </c>
      <c r="C12" s="5">
        <v>3</v>
      </c>
      <c r="D12" s="5">
        <v>26</v>
      </c>
      <c r="E12" s="5">
        <v>8</v>
      </c>
      <c r="F12" s="5">
        <v>1</v>
      </c>
      <c r="G12" s="5">
        <v>5</v>
      </c>
      <c r="H12" s="3">
        <f>B12-SUM(C12:G12)</f>
        <v>1</v>
      </c>
      <c r="J12" s="4">
        <v>44</v>
      </c>
      <c r="K12" s="5">
        <f>C12+D12</f>
        <v>29</v>
      </c>
      <c r="L12" s="5">
        <f>E12+F12</f>
        <v>9</v>
      </c>
      <c r="M12" s="5">
        <f>G12</f>
        <v>5</v>
      </c>
      <c r="N12" s="3">
        <f>J12-SUM(K12:M12)</f>
        <v>1</v>
      </c>
      <c r="P12" s="4">
        <v>44</v>
      </c>
      <c r="Q12" s="5">
        <v>5</v>
      </c>
      <c r="R12" s="5">
        <v>21</v>
      </c>
      <c r="S12" s="5">
        <v>10</v>
      </c>
      <c r="T12" s="5">
        <v>4</v>
      </c>
      <c r="U12" s="5">
        <v>3</v>
      </c>
      <c r="V12" s="3">
        <f>P12-SUM(Q12:U12)</f>
        <v>1</v>
      </c>
    </row>
    <row r="13" spans="1:22" s="20" customFormat="1" x14ac:dyDescent="0.15">
      <c r="A13" s="21" t="s">
        <v>4</v>
      </c>
      <c r="B13" s="18"/>
      <c r="C13" s="18">
        <f>C12/B12</f>
        <v>6.8181818181818177E-2</v>
      </c>
      <c r="D13" s="18">
        <f>D12/B12</f>
        <v>0.59090909090909094</v>
      </c>
      <c r="E13" s="18">
        <f>E12/B12</f>
        <v>0.18181818181818182</v>
      </c>
      <c r="F13" s="18">
        <f>F12/B12</f>
        <v>2.2727272727272728E-2</v>
      </c>
      <c r="G13" s="18">
        <f>G12/B12</f>
        <v>0.11363636363636363</v>
      </c>
      <c r="H13" s="19">
        <f>H12/B12</f>
        <v>2.2727272727272728E-2</v>
      </c>
      <c r="J13" s="21"/>
      <c r="K13" s="18">
        <f>K12/J12</f>
        <v>0.65909090909090906</v>
      </c>
      <c r="L13" s="18">
        <f>L12/J12</f>
        <v>0.20454545454545456</v>
      </c>
      <c r="M13" s="18">
        <f>M12/J12</f>
        <v>0.11363636363636363</v>
      </c>
      <c r="N13" s="19">
        <f>N12/J12</f>
        <v>2.2727272727272728E-2</v>
      </c>
      <c r="P13" s="21"/>
      <c r="Q13" s="18">
        <f>Q12/P12</f>
        <v>0.11363636363636363</v>
      </c>
      <c r="R13" s="18">
        <f>R12/P12</f>
        <v>0.47727272727272729</v>
      </c>
      <c r="S13" s="18">
        <f>S12/P12</f>
        <v>0.22727272727272727</v>
      </c>
      <c r="T13" s="18">
        <f>T12/P12</f>
        <v>9.0909090909090912E-2</v>
      </c>
      <c r="U13" s="18">
        <f>U12/P12</f>
        <v>6.8181818181818177E-2</v>
      </c>
      <c r="V13" s="19">
        <f>V12/P12</f>
        <v>2.2727272727272728E-2</v>
      </c>
    </row>
    <row r="14" spans="1:22" x14ac:dyDescent="0.15">
      <c r="A14" s="4" t="s">
        <v>23</v>
      </c>
      <c r="B14" s="5">
        <v>172</v>
      </c>
      <c r="C14" s="5">
        <v>15</v>
      </c>
      <c r="D14" s="5">
        <v>94</v>
      </c>
      <c r="E14" s="5">
        <v>17</v>
      </c>
      <c r="F14" s="5">
        <v>9</v>
      </c>
      <c r="G14" s="5">
        <v>33</v>
      </c>
      <c r="H14" s="3">
        <f>B14-SUM(C14:G14)</f>
        <v>4</v>
      </c>
      <c r="J14" s="4">
        <v>172</v>
      </c>
      <c r="K14" s="5">
        <f>C14+D14</f>
        <v>109</v>
      </c>
      <c r="L14" s="5">
        <f>E14+F14</f>
        <v>26</v>
      </c>
      <c r="M14" s="5">
        <f>G14</f>
        <v>33</v>
      </c>
      <c r="N14" s="3">
        <f>J14-SUM(K14:M14)</f>
        <v>4</v>
      </c>
      <c r="P14" s="4">
        <v>172</v>
      </c>
      <c r="Q14" s="5">
        <v>16</v>
      </c>
      <c r="R14" s="5">
        <v>90</v>
      </c>
      <c r="S14" s="5">
        <v>34</v>
      </c>
      <c r="T14" s="5">
        <v>12</v>
      </c>
      <c r="U14" s="5">
        <v>17</v>
      </c>
      <c r="V14" s="3">
        <f>P14-SUM(Q14:U14)</f>
        <v>3</v>
      </c>
    </row>
    <row r="15" spans="1:22" s="20" customFormat="1" x14ac:dyDescent="0.15">
      <c r="A15" s="21" t="s">
        <v>4</v>
      </c>
      <c r="B15" s="18"/>
      <c r="C15" s="18">
        <f>C14/B14</f>
        <v>8.7209302325581398E-2</v>
      </c>
      <c r="D15" s="18">
        <f>D14/B14</f>
        <v>0.54651162790697672</v>
      </c>
      <c r="E15" s="18">
        <f>E14/B14</f>
        <v>9.8837209302325577E-2</v>
      </c>
      <c r="F15" s="18">
        <f>F14/B14</f>
        <v>5.232558139534884E-2</v>
      </c>
      <c r="G15" s="18">
        <f>G14/B14</f>
        <v>0.19186046511627908</v>
      </c>
      <c r="H15" s="19">
        <f>H14/B14</f>
        <v>2.3255813953488372E-2</v>
      </c>
      <c r="J15" s="21"/>
      <c r="K15" s="18">
        <f>K14/J14</f>
        <v>0.63372093023255816</v>
      </c>
      <c r="L15" s="18">
        <f>L14/J14</f>
        <v>0.15116279069767441</v>
      </c>
      <c r="M15" s="18">
        <f>M14/J14</f>
        <v>0.19186046511627908</v>
      </c>
      <c r="N15" s="19">
        <f>N14/J14</f>
        <v>2.3255813953488372E-2</v>
      </c>
      <c r="P15" s="21"/>
      <c r="Q15" s="18">
        <f>Q14/P14</f>
        <v>9.3023255813953487E-2</v>
      </c>
      <c r="R15" s="18">
        <f>R14/P14</f>
        <v>0.52325581395348841</v>
      </c>
      <c r="S15" s="18">
        <f>S14/P14</f>
        <v>0.19767441860465115</v>
      </c>
      <c r="T15" s="18">
        <f>T14/P14</f>
        <v>6.9767441860465115E-2</v>
      </c>
      <c r="U15" s="18">
        <f>U14/P14</f>
        <v>9.8837209302325577E-2</v>
      </c>
      <c r="V15" s="19">
        <f>V14/P14</f>
        <v>1.7441860465116279E-2</v>
      </c>
    </row>
    <row r="16" spans="1:22" x14ac:dyDescent="0.15">
      <c r="A16" s="4" t="s">
        <v>24</v>
      </c>
      <c r="B16" s="5">
        <v>42</v>
      </c>
      <c r="C16" s="5">
        <v>3</v>
      </c>
      <c r="D16" s="5">
        <v>22</v>
      </c>
      <c r="E16" s="5">
        <v>6</v>
      </c>
      <c r="F16" s="5">
        <v>1</v>
      </c>
      <c r="G16" s="5">
        <v>7</v>
      </c>
      <c r="H16" s="3">
        <f>B16-SUM(C16:G16)</f>
        <v>3</v>
      </c>
      <c r="J16" s="4">
        <v>42</v>
      </c>
      <c r="K16" s="5">
        <f>C16+D16</f>
        <v>25</v>
      </c>
      <c r="L16" s="5">
        <f>E16+F16</f>
        <v>7</v>
      </c>
      <c r="M16" s="5">
        <f>G16</f>
        <v>7</v>
      </c>
      <c r="N16" s="3">
        <f>J16-SUM(K16:M16)</f>
        <v>3</v>
      </c>
      <c r="P16" s="4">
        <v>42</v>
      </c>
      <c r="Q16" s="5">
        <v>5</v>
      </c>
      <c r="R16" s="5">
        <v>16</v>
      </c>
      <c r="S16" s="5">
        <v>12</v>
      </c>
      <c r="T16" s="5">
        <v>3</v>
      </c>
      <c r="U16" s="5">
        <v>3</v>
      </c>
      <c r="V16" s="3">
        <f>P16-SUM(Q16:U16)</f>
        <v>3</v>
      </c>
    </row>
    <row r="17" spans="1:22" s="20" customFormat="1" x14ac:dyDescent="0.15">
      <c r="A17" s="21" t="s">
        <v>4</v>
      </c>
      <c r="B17" s="18"/>
      <c r="C17" s="18">
        <f>C16/B16</f>
        <v>7.1428571428571425E-2</v>
      </c>
      <c r="D17" s="18">
        <f>D16/B16</f>
        <v>0.52380952380952384</v>
      </c>
      <c r="E17" s="18">
        <f>E16/B16</f>
        <v>0.14285714285714285</v>
      </c>
      <c r="F17" s="18">
        <f>F16/B16</f>
        <v>2.3809523809523808E-2</v>
      </c>
      <c r="G17" s="18">
        <f>G16/B16</f>
        <v>0.16666666666666666</v>
      </c>
      <c r="H17" s="19">
        <f>H16/B16</f>
        <v>7.1428571428571425E-2</v>
      </c>
      <c r="J17" s="21"/>
      <c r="K17" s="18">
        <f>K16/J16</f>
        <v>0.59523809523809523</v>
      </c>
      <c r="L17" s="18">
        <f>L16/J16</f>
        <v>0.16666666666666666</v>
      </c>
      <c r="M17" s="18">
        <f>M16/J16</f>
        <v>0.16666666666666666</v>
      </c>
      <c r="N17" s="19">
        <f>N16/J16</f>
        <v>7.1428571428571425E-2</v>
      </c>
      <c r="P17" s="21"/>
      <c r="Q17" s="18">
        <f>Q16/P16</f>
        <v>0.11904761904761904</v>
      </c>
      <c r="R17" s="18">
        <f>R16/P16</f>
        <v>0.38095238095238093</v>
      </c>
      <c r="S17" s="18">
        <f>S16/P16</f>
        <v>0.2857142857142857</v>
      </c>
      <c r="T17" s="18">
        <f>T16/P16</f>
        <v>7.1428571428571425E-2</v>
      </c>
      <c r="U17" s="18">
        <f>U16/P16</f>
        <v>7.1428571428571425E-2</v>
      </c>
      <c r="V17" s="19">
        <f>V16/P16</f>
        <v>7.1428571428571425E-2</v>
      </c>
    </row>
    <row r="18" spans="1:22" x14ac:dyDescent="0.15">
      <c r="A18" s="4" t="s">
        <v>25</v>
      </c>
      <c r="B18" s="5">
        <v>147</v>
      </c>
      <c r="C18" s="5">
        <v>11</v>
      </c>
      <c r="D18" s="5">
        <v>83</v>
      </c>
      <c r="E18" s="5">
        <v>17</v>
      </c>
      <c r="F18" s="5">
        <v>12</v>
      </c>
      <c r="G18" s="5">
        <v>19</v>
      </c>
      <c r="H18" s="3">
        <f>B18-SUM(C18:G18)</f>
        <v>5</v>
      </c>
      <c r="J18" s="4">
        <v>147</v>
      </c>
      <c r="K18" s="5">
        <f>C18+D18</f>
        <v>94</v>
      </c>
      <c r="L18" s="5">
        <f>E18+F18</f>
        <v>29</v>
      </c>
      <c r="M18" s="5">
        <f>G18</f>
        <v>19</v>
      </c>
      <c r="N18" s="3">
        <f>J18-SUM(K18:M18)</f>
        <v>5</v>
      </c>
      <c r="P18" s="4">
        <v>147</v>
      </c>
      <c r="Q18" s="5">
        <v>11</v>
      </c>
      <c r="R18" s="5">
        <v>79</v>
      </c>
      <c r="S18" s="5">
        <v>29</v>
      </c>
      <c r="T18" s="5">
        <v>14</v>
      </c>
      <c r="U18" s="5">
        <v>11</v>
      </c>
      <c r="V18" s="3">
        <f>P18-SUM(Q18:U18)</f>
        <v>3</v>
      </c>
    </row>
    <row r="19" spans="1:22" s="20" customFormat="1" x14ac:dyDescent="0.15">
      <c r="A19" s="21" t="s">
        <v>4</v>
      </c>
      <c r="B19" s="18"/>
      <c r="C19" s="18">
        <f>C18/B18</f>
        <v>7.4829931972789115E-2</v>
      </c>
      <c r="D19" s="18">
        <f>D18/B18</f>
        <v>0.56462585034013602</v>
      </c>
      <c r="E19" s="18">
        <f>E18/B18</f>
        <v>0.11564625850340136</v>
      </c>
      <c r="F19" s="18">
        <f>F18/B18</f>
        <v>8.1632653061224483E-2</v>
      </c>
      <c r="G19" s="18">
        <f>G18/B18</f>
        <v>0.12925170068027211</v>
      </c>
      <c r="H19" s="19">
        <f>H18/B18</f>
        <v>3.4013605442176874E-2</v>
      </c>
      <c r="J19" s="21"/>
      <c r="K19" s="18">
        <f>K18/J18</f>
        <v>0.63945578231292521</v>
      </c>
      <c r="L19" s="18">
        <f>L18/J18</f>
        <v>0.19727891156462585</v>
      </c>
      <c r="M19" s="18">
        <f>M18/J18</f>
        <v>0.12925170068027211</v>
      </c>
      <c r="N19" s="19">
        <f>N18/J18</f>
        <v>3.4013605442176874E-2</v>
      </c>
      <c r="P19" s="21"/>
      <c r="Q19" s="18">
        <f>Q18/P18</f>
        <v>7.4829931972789115E-2</v>
      </c>
      <c r="R19" s="18">
        <f>R18/P18</f>
        <v>0.5374149659863946</v>
      </c>
      <c r="S19" s="18">
        <f>S18/P18</f>
        <v>0.19727891156462585</v>
      </c>
      <c r="T19" s="18">
        <f>T18/P18</f>
        <v>9.5238095238095233E-2</v>
      </c>
      <c r="U19" s="18">
        <f>U18/P18</f>
        <v>7.4829931972789115E-2</v>
      </c>
      <c r="V19" s="19">
        <f>V18/P18</f>
        <v>2.0408163265306121E-2</v>
      </c>
    </row>
    <row r="20" spans="1:22" x14ac:dyDescent="0.15">
      <c r="A20" s="4" t="s">
        <v>26</v>
      </c>
      <c r="B20" s="5">
        <v>103</v>
      </c>
      <c r="C20" s="5">
        <v>6</v>
      </c>
      <c r="D20" s="5">
        <v>54</v>
      </c>
      <c r="E20" s="5">
        <v>23</v>
      </c>
      <c r="F20" s="5">
        <v>3</v>
      </c>
      <c r="G20" s="5">
        <v>16</v>
      </c>
      <c r="H20" s="3">
        <f>B20-SUM(C20:G20)</f>
        <v>1</v>
      </c>
      <c r="J20" s="4">
        <v>103</v>
      </c>
      <c r="K20" s="5">
        <f>C20+D20</f>
        <v>60</v>
      </c>
      <c r="L20" s="5">
        <f>E20+F20</f>
        <v>26</v>
      </c>
      <c r="M20" s="5">
        <f>G20</f>
        <v>16</v>
      </c>
      <c r="N20" s="3">
        <f>J20-SUM(K20:M20)</f>
        <v>1</v>
      </c>
      <c r="P20" s="4">
        <v>103</v>
      </c>
      <c r="Q20" s="5">
        <v>11</v>
      </c>
      <c r="R20" s="5">
        <v>46</v>
      </c>
      <c r="S20" s="5">
        <v>27</v>
      </c>
      <c r="T20" s="5">
        <v>8</v>
      </c>
      <c r="U20" s="5">
        <v>11</v>
      </c>
      <c r="V20" s="41" t="s">
        <v>369</v>
      </c>
    </row>
    <row r="21" spans="1:22" s="20" customFormat="1" x14ac:dyDescent="0.15">
      <c r="A21" s="21" t="s">
        <v>4</v>
      </c>
      <c r="B21" s="18"/>
      <c r="C21" s="18">
        <f>C20/B20</f>
        <v>5.8252427184466021E-2</v>
      </c>
      <c r="D21" s="18">
        <f>D20/B20</f>
        <v>0.52427184466019416</v>
      </c>
      <c r="E21" s="18">
        <f>E20/B20</f>
        <v>0.22330097087378642</v>
      </c>
      <c r="F21" s="18">
        <f>F20/B20</f>
        <v>2.9126213592233011E-2</v>
      </c>
      <c r="G21" s="18">
        <f>G20/B20</f>
        <v>0.1553398058252427</v>
      </c>
      <c r="H21" s="19">
        <f>H20/B20</f>
        <v>9.7087378640776691E-3</v>
      </c>
      <c r="J21" s="21"/>
      <c r="K21" s="18">
        <f>K20/J20</f>
        <v>0.58252427184466016</v>
      </c>
      <c r="L21" s="18">
        <f>L20/J20</f>
        <v>0.25242718446601942</v>
      </c>
      <c r="M21" s="18">
        <f>M20/J20</f>
        <v>0.1553398058252427</v>
      </c>
      <c r="N21" s="19">
        <f>N20/J20</f>
        <v>9.7087378640776691E-3</v>
      </c>
      <c r="P21" s="21"/>
      <c r="Q21" s="18">
        <f>Q20/P20</f>
        <v>0.10679611650485436</v>
      </c>
      <c r="R21" s="18">
        <f>R20/P20</f>
        <v>0.44660194174757284</v>
      </c>
      <c r="S21" s="18">
        <f>S20/P20</f>
        <v>0.26213592233009708</v>
      </c>
      <c r="T21" s="18">
        <f>T20/P20</f>
        <v>7.7669902912621352E-2</v>
      </c>
      <c r="U21" s="18">
        <f>U20/P20</f>
        <v>0.10679611650485436</v>
      </c>
      <c r="V21" s="45" t="s">
        <v>369</v>
      </c>
    </row>
    <row r="22" spans="1:22" x14ac:dyDescent="0.15">
      <c r="A22" s="4" t="s">
        <v>27</v>
      </c>
      <c r="B22" s="5">
        <v>74</v>
      </c>
      <c r="C22" s="36" t="s">
        <v>369</v>
      </c>
      <c r="D22" s="5">
        <v>43</v>
      </c>
      <c r="E22" s="5">
        <v>11</v>
      </c>
      <c r="F22" s="5">
        <v>3</v>
      </c>
      <c r="G22" s="5">
        <v>12</v>
      </c>
      <c r="H22" s="3">
        <f>B22-SUM(C22:G22)</f>
        <v>5</v>
      </c>
      <c r="J22" s="4">
        <v>74</v>
      </c>
      <c r="K22" s="5">
        <f>D22</f>
        <v>43</v>
      </c>
      <c r="L22" s="5">
        <f>E22+F22</f>
        <v>14</v>
      </c>
      <c r="M22" s="5">
        <f>G22</f>
        <v>12</v>
      </c>
      <c r="N22" s="3">
        <f>J22-SUM(K22:M22)</f>
        <v>5</v>
      </c>
      <c r="P22" s="4">
        <v>74</v>
      </c>
      <c r="Q22" s="5">
        <v>6</v>
      </c>
      <c r="R22" s="5">
        <v>45</v>
      </c>
      <c r="S22" s="5">
        <v>8</v>
      </c>
      <c r="T22" s="5">
        <v>5</v>
      </c>
      <c r="U22" s="5">
        <v>5</v>
      </c>
      <c r="V22" s="3">
        <f>P22-SUM(Q22:U22)</f>
        <v>5</v>
      </c>
    </row>
    <row r="23" spans="1:22" s="20" customFormat="1" x14ac:dyDescent="0.15">
      <c r="A23" s="21" t="s">
        <v>4</v>
      </c>
      <c r="B23" s="18"/>
      <c r="C23" s="37" t="s">
        <v>369</v>
      </c>
      <c r="D23" s="18">
        <f>D22/B22</f>
        <v>0.58108108108108103</v>
      </c>
      <c r="E23" s="18">
        <f>E22/B22</f>
        <v>0.14864864864864866</v>
      </c>
      <c r="F23" s="18">
        <f>F22/B22</f>
        <v>4.0540540540540543E-2</v>
      </c>
      <c r="G23" s="18">
        <f>G22/B22</f>
        <v>0.16216216216216217</v>
      </c>
      <c r="H23" s="19">
        <f>H22/B22</f>
        <v>6.7567567567567571E-2</v>
      </c>
      <c r="J23" s="21"/>
      <c r="K23" s="18">
        <f>K22/J22</f>
        <v>0.58108108108108103</v>
      </c>
      <c r="L23" s="18">
        <f>L22/J22</f>
        <v>0.1891891891891892</v>
      </c>
      <c r="M23" s="18">
        <f>M22/J22</f>
        <v>0.16216216216216217</v>
      </c>
      <c r="N23" s="19">
        <f>N22/J22</f>
        <v>6.7567567567567571E-2</v>
      </c>
      <c r="P23" s="21"/>
      <c r="Q23" s="18">
        <f>Q22/P22</f>
        <v>8.1081081081081086E-2</v>
      </c>
      <c r="R23" s="18">
        <f>R22/P22</f>
        <v>0.60810810810810811</v>
      </c>
      <c r="S23" s="18">
        <f>S22/P22</f>
        <v>0.10810810810810811</v>
      </c>
      <c r="T23" s="18">
        <f>T22/P22</f>
        <v>6.7567567567567571E-2</v>
      </c>
      <c r="U23" s="18">
        <f>U22/P22</f>
        <v>6.7567567567567571E-2</v>
      </c>
      <c r="V23" s="19">
        <f>V22/P22</f>
        <v>6.7567567567567571E-2</v>
      </c>
    </row>
    <row r="24" spans="1:22" x14ac:dyDescent="0.15">
      <c r="A24" s="4" t="s">
        <v>28</v>
      </c>
      <c r="B24" s="5">
        <v>111</v>
      </c>
      <c r="C24" s="5">
        <v>3</v>
      </c>
      <c r="D24" s="5">
        <v>70</v>
      </c>
      <c r="E24" s="5">
        <v>10</v>
      </c>
      <c r="F24" s="5">
        <v>5</v>
      </c>
      <c r="G24" s="5">
        <v>21</v>
      </c>
      <c r="H24" s="3">
        <f>B24-SUM(C24:G24)</f>
        <v>2</v>
      </c>
      <c r="J24" s="4">
        <v>111</v>
      </c>
      <c r="K24" s="5">
        <f>C24+D24</f>
        <v>73</v>
      </c>
      <c r="L24" s="5">
        <f>E24+F24</f>
        <v>15</v>
      </c>
      <c r="M24" s="5">
        <f>G24</f>
        <v>21</v>
      </c>
      <c r="N24" s="3">
        <f>J24-SUM(K24:M24)</f>
        <v>2</v>
      </c>
      <c r="P24" s="4">
        <v>111</v>
      </c>
      <c r="Q24" s="5">
        <v>9</v>
      </c>
      <c r="R24" s="5">
        <v>59</v>
      </c>
      <c r="S24" s="5">
        <v>20</v>
      </c>
      <c r="T24" s="5">
        <v>10</v>
      </c>
      <c r="U24" s="5">
        <v>11</v>
      </c>
      <c r="V24" s="3">
        <f>P24-SUM(Q24:U24)</f>
        <v>2</v>
      </c>
    </row>
    <row r="25" spans="1:22" s="20" customFormat="1" x14ac:dyDescent="0.15">
      <c r="A25" s="21" t="s">
        <v>4</v>
      </c>
      <c r="B25" s="18"/>
      <c r="C25" s="18">
        <f>C24/B24</f>
        <v>2.7027027027027029E-2</v>
      </c>
      <c r="D25" s="18">
        <f>D24/B24</f>
        <v>0.63063063063063063</v>
      </c>
      <c r="E25" s="18">
        <f>E24/B24</f>
        <v>9.0090090090090086E-2</v>
      </c>
      <c r="F25" s="18">
        <f>F24/B24</f>
        <v>4.5045045045045043E-2</v>
      </c>
      <c r="G25" s="18">
        <f>G24/B24</f>
        <v>0.1891891891891892</v>
      </c>
      <c r="H25" s="19">
        <f>H24/B24</f>
        <v>1.8018018018018018E-2</v>
      </c>
      <c r="J25" s="21"/>
      <c r="K25" s="18">
        <f>K24/J24</f>
        <v>0.65765765765765771</v>
      </c>
      <c r="L25" s="18">
        <f>L24/J24</f>
        <v>0.13513513513513514</v>
      </c>
      <c r="M25" s="18">
        <f>M24/J24</f>
        <v>0.1891891891891892</v>
      </c>
      <c r="N25" s="19">
        <f>N24/J24</f>
        <v>1.8018018018018018E-2</v>
      </c>
      <c r="P25" s="21"/>
      <c r="Q25" s="18">
        <f>Q24/P24</f>
        <v>8.1081081081081086E-2</v>
      </c>
      <c r="R25" s="18">
        <f>R24/P24</f>
        <v>0.53153153153153154</v>
      </c>
      <c r="S25" s="18">
        <f>S24/P24</f>
        <v>0.18018018018018017</v>
      </c>
      <c r="T25" s="18">
        <f>T24/P24</f>
        <v>9.0090090090090086E-2</v>
      </c>
      <c r="U25" s="18">
        <f>U24/P24</f>
        <v>9.90990990990991E-2</v>
      </c>
      <c r="V25" s="19">
        <f>V24/P24</f>
        <v>1.8018018018018018E-2</v>
      </c>
    </row>
    <row r="26" spans="1:22" x14ac:dyDescent="0.15">
      <c r="A26" s="4" t="s">
        <v>29</v>
      </c>
      <c r="B26" s="5">
        <v>55</v>
      </c>
      <c r="C26" s="5">
        <v>2</v>
      </c>
      <c r="D26" s="5">
        <v>17</v>
      </c>
      <c r="E26" s="5">
        <v>2</v>
      </c>
      <c r="F26" s="5">
        <v>1</v>
      </c>
      <c r="G26" s="5">
        <v>30</v>
      </c>
      <c r="H26" s="3">
        <f>B26-SUM(C26:G26)</f>
        <v>3</v>
      </c>
      <c r="J26" s="4">
        <v>55</v>
      </c>
      <c r="K26" s="5">
        <f>C26+D26</f>
        <v>19</v>
      </c>
      <c r="L26" s="5">
        <f>E26+F26</f>
        <v>3</v>
      </c>
      <c r="M26" s="5">
        <f>G26</f>
        <v>30</v>
      </c>
      <c r="N26" s="3">
        <f>J26-SUM(K26:M26)</f>
        <v>3</v>
      </c>
      <c r="P26" s="4">
        <v>55</v>
      </c>
      <c r="Q26" s="36" t="s">
        <v>369</v>
      </c>
      <c r="R26" s="5">
        <v>12</v>
      </c>
      <c r="S26" s="5">
        <v>9</v>
      </c>
      <c r="T26" s="5">
        <v>12</v>
      </c>
      <c r="U26" s="5">
        <v>19</v>
      </c>
      <c r="V26" s="3">
        <f>P26-SUM(Q26:U26)</f>
        <v>3</v>
      </c>
    </row>
    <row r="27" spans="1:22" s="20" customFormat="1" x14ac:dyDescent="0.15">
      <c r="A27" s="23" t="s">
        <v>4</v>
      </c>
      <c r="B27" s="24"/>
      <c r="C27" s="24">
        <f>C26/B26</f>
        <v>3.6363636363636362E-2</v>
      </c>
      <c r="D27" s="24">
        <f>D26/B26</f>
        <v>0.30909090909090908</v>
      </c>
      <c r="E27" s="24">
        <f>E26/B26</f>
        <v>3.6363636363636362E-2</v>
      </c>
      <c r="F27" s="24">
        <f>F26/B26</f>
        <v>1.8181818181818181E-2</v>
      </c>
      <c r="G27" s="24">
        <f>G26/B26</f>
        <v>0.54545454545454541</v>
      </c>
      <c r="H27" s="25">
        <f>H26/B26</f>
        <v>5.4545454545454543E-2</v>
      </c>
      <c r="J27" s="23"/>
      <c r="K27" s="24">
        <f>K26/J26</f>
        <v>0.34545454545454546</v>
      </c>
      <c r="L27" s="24">
        <f>L26/J26</f>
        <v>5.4545454545454543E-2</v>
      </c>
      <c r="M27" s="24">
        <f>M26/J26</f>
        <v>0.54545454545454541</v>
      </c>
      <c r="N27" s="25">
        <f>N26/J26</f>
        <v>5.4545454545454543E-2</v>
      </c>
      <c r="P27" s="23"/>
      <c r="Q27" s="38" t="s">
        <v>369</v>
      </c>
      <c r="R27" s="24">
        <f>R26/P26</f>
        <v>0.21818181818181817</v>
      </c>
      <c r="S27" s="24">
        <f>S26/P26</f>
        <v>0.16363636363636364</v>
      </c>
      <c r="T27" s="24">
        <f>T26/P26</f>
        <v>0.21818181818181817</v>
      </c>
      <c r="U27" s="24">
        <f>U26/P26</f>
        <v>0.34545454545454546</v>
      </c>
      <c r="V27" s="25">
        <f>V26/P26</f>
        <v>5.4545454545454543E-2</v>
      </c>
    </row>
    <row r="28" spans="1:22" x14ac:dyDescent="0.15">
      <c r="A28" s="1" t="s">
        <v>237</v>
      </c>
    </row>
    <row r="29" spans="1:22" x14ac:dyDescent="0.15">
      <c r="A29" s="9" t="s">
        <v>30</v>
      </c>
      <c r="B29" s="10">
        <v>411</v>
      </c>
      <c r="C29" s="10">
        <v>25</v>
      </c>
      <c r="D29" s="10">
        <v>220</v>
      </c>
      <c r="E29" s="10">
        <v>53</v>
      </c>
      <c r="F29" s="10">
        <v>24</v>
      </c>
      <c r="G29" s="10">
        <v>74</v>
      </c>
      <c r="H29" s="11">
        <f>B29-SUM(C29:G29)</f>
        <v>15</v>
      </c>
      <c r="J29" s="9">
        <v>411</v>
      </c>
      <c r="K29" s="10">
        <f>C29+D29</f>
        <v>245</v>
      </c>
      <c r="L29" s="10">
        <f>E29+F29</f>
        <v>77</v>
      </c>
      <c r="M29" s="10">
        <f>G29</f>
        <v>74</v>
      </c>
      <c r="N29" s="11">
        <f>J29-SUM(K29:M29)</f>
        <v>15</v>
      </c>
      <c r="P29" s="9">
        <v>411</v>
      </c>
      <c r="Q29" s="10">
        <v>36</v>
      </c>
      <c r="R29" s="10">
        <v>207</v>
      </c>
      <c r="S29" s="10">
        <v>81</v>
      </c>
      <c r="T29" s="10">
        <v>35</v>
      </c>
      <c r="U29" s="10">
        <v>38</v>
      </c>
      <c r="V29" s="11">
        <f>P29-SUM(Q29:U29)</f>
        <v>14</v>
      </c>
    </row>
    <row r="30" spans="1:22" s="20" customFormat="1" x14ac:dyDescent="0.15">
      <c r="A30" s="21" t="s">
        <v>31</v>
      </c>
      <c r="B30" s="18"/>
      <c r="C30" s="18">
        <f>C29/B29</f>
        <v>6.0827250608272508E-2</v>
      </c>
      <c r="D30" s="18">
        <f>D29/B29</f>
        <v>0.53527980535279807</v>
      </c>
      <c r="E30" s="18">
        <f>E29/B29</f>
        <v>0.12895377128953772</v>
      </c>
      <c r="F30" s="18">
        <f>F29/B29</f>
        <v>5.8394160583941604E-2</v>
      </c>
      <c r="G30" s="18">
        <f>G29/B29</f>
        <v>0.18004866180048662</v>
      </c>
      <c r="H30" s="27">
        <f>H29/B29</f>
        <v>3.6496350364963501E-2</v>
      </c>
      <c r="J30" s="21"/>
      <c r="K30" s="18">
        <f>K29/J29</f>
        <v>0.59610705596107061</v>
      </c>
      <c r="L30" s="18">
        <f>L29/J29</f>
        <v>0.18734793187347931</v>
      </c>
      <c r="M30" s="18">
        <f>M29/J29</f>
        <v>0.18004866180048662</v>
      </c>
      <c r="N30" s="19">
        <f>N29/J29</f>
        <v>3.6496350364963501E-2</v>
      </c>
      <c r="P30" s="21"/>
      <c r="Q30" s="18">
        <f>Q29/P29</f>
        <v>8.7591240875912413E-2</v>
      </c>
      <c r="R30" s="18">
        <f>R29/P29</f>
        <v>0.5036496350364964</v>
      </c>
      <c r="S30" s="18">
        <f>S29/P29</f>
        <v>0.19708029197080293</v>
      </c>
      <c r="T30" s="18">
        <f>T29/P29</f>
        <v>8.5158150851581502E-2</v>
      </c>
      <c r="U30" s="18">
        <f>U29/P29</f>
        <v>9.2457420924574207E-2</v>
      </c>
      <c r="V30" s="27">
        <f>V29/P29</f>
        <v>3.4063260340632603E-2</v>
      </c>
    </row>
    <row r="31" spans="1:22" x14ac:dyDescent="0.15">
      <c r="A31" s="4" t="s">
        <v>32</v>
      </c>
      <c r="B31" s="5">
        <v>196</v>
      </c>
      <c r="C31" s="5">
        <v>15</v>
      </c>
      <c r="D31" s="5">
        <v>107</v>
      </c>
      <c r="E31" s="5">
        <v>29</v>
      </c>
      <c r="F31" s="5">
        <v>7</v>
      </c>
      <c r="G31" s="5">
        <v>31</v>
      </c>
      <c r="H31" s="3">
        <f>B31-SUM(C31:G31)</f>
        <v>7</v>
      </c>
      <c r="J31" s="4">
        <v>196</v>
      </c>
      <c r="K31" s="5">
        <f>C31+D31</f>
        <v>122</v>
      </c>
      <c r="L31" s="5">
        <f>E31+F31</f>
        <v>36</v>
      </c>
      <c r="M31" s="5">
        <f>G31</f>
        <v>31</v>
      </c>
      <c r="N31" s="3">
        <f>J31-SUM(K31:M31)</f>
        <v>7</v>
      </c>
      <c r="P31" s="4">
        <v>196</v>
      </c>
      <c r="Q31" s="5">
        <v>18</v>
      </c>
      <c r="R31" s="5">
        <v>109</v>
      </c>
      <c r="S31" s="5">
        <v>34</v>
      </c>
      <c r="T31" s="5">
        <v>15</v>
      </c>
      <c r="U31" s="5">
        <v>14</v>
      </c>
      <c r="V31" s="3">
        <f>P31-SUM(Q31:U31)</f>
        <v>6</v>
      </c>
    </row>
    <row r="32" spans="1:22" s="20" customFormat="1" x14ac:dyDescent="0.15">
      <c r="A32" s="21" t="s">
        <v>33</v>
      </c>
      <c r="B32" s="18"/>
      <c r="C32" s="18">
        <f>C31/B31</f>
        <v>7.6530612244897961E-2</v>
      </c>
      <c r="D32" s="18">
        <f>D31/B31</f>
        <v>0.54591836734693877</v>
      </c>
      <c r="E32" s="18">
        <f>E31/B31</f>
        <v>0.14795918367346939</v>
      </c>
      <c r="F32" s="18">
        <f>F31/B31</f>
        <v>3.5714285714285712E-2</v>
      </c>
      <c r="G32" s="18">
        <f>G31/B31</f>
        <v>0.15816326530612246</v>
      </c>
      <c r="H32" s="19">
        <f>H31/B31</f>
        <v>3.5714285714285712E-2</v>
      </c>
      <c r="J32" s="21"/>
      <c r="K32" s="18">
        <f>K31/J31</f>
        <v>0.62244897959183676</v>
      </c>
      <c r="L32" s="18">
        <f>L31/J31</f>
        <v>0.18367346938775511</v>
      </c>
      <c r="M32" s="18">
        <f>M31/J31</f>
        <v>0.15816326530612246</v>
      </c>
      <c r="N32" s="19">
        <f>N31/J31</f>
        <v>3.5714285714285712E-2</v>
      </c>
      <c r="P32" s="21"/>
      <c r="Q32" s="18">
        <f>Q31/P31</f>
        <v>9.1836734693877556E-2</v>
      </c>
      <c r="R32" s="18">
        <f>R31/P31</f>
        <v>0.55612244897959184</v>
      </c>
      <c r="S32" s="18">
        <f>S31/P31</f>
        <v>0.17346938775510204</v>
      </c>
      <c r="T32" s="18">
        <f>T31/P31</f>
        <v>7.6530612244897961E-2</v>
      </c>
      <c r="U32" s="18">
        <f>U31/P31</f>
        <v>7.1428571428571425E-2</v>
      </c>
      <c r="V32" s="19">
        <f>V31/P31</f>
        <v>3.0612244897959183E-2</v>
      </c>
    </row>
    <row r="33" spans="1:22" x14ac:dyDescent="0.15">
      <c r="A33" s="4" t="s">
        <v>34</v>
      </c>
      <c r="B33" s="5">
        <v>556</v>
      </c>
      <c r="C33" s="5">
        <v>31</v>
      </c>
      <c r="D33" s="5">
        <v>308</v>
      </c>
      <c r="E33" s="5">
        <v>58</v>
      </c>
      <c r="F33" s="5">
        <v>18</v>
      </c>
      <c r="G33" s="5">
        <v>122</v>
      </c>
      <c r="H33" s="3">
        <f>B33-SUM(C33:G33)</f>
        <v>19</v>
      </c>
      <c r="J33" s="4">
        <v>556</v>
      </c>
      <c r="K33" s="5">
        <f>C33+D33</f>
        <v>339</v>
      </c>
      <c r="L33" s="5">
        <f>E33+F33</f>
        <v>76</v>
      </c>
      <c r="M33" s="5">
        <f>G33</f>
        <v>122</v>
      </c>
      <c r="N33" s="3">
        <f>J33-SUM(K33:M33)</f>
        <v>19</v>
      </c>
      <c r="P33" s="4">
        <v>556</v>
      </c>
      <c r="Q33" s="5">
        <v>46</v>
      </c>
      <c r="R33" s="5">
        <v>264</v>
      </c>
      <c r="S33" s="5">
        <v>101</v>
      </c>
      <c r="T33" s="5">
        <v>49</v>
      </c>
      <c r="U33" s="5">
        <v>80</v>
      </c>
      <c r="V33" s="3">
        <f>P33-SUM(Q33:U33)</f>
        <v>16</v>
      </c>
    </row>
    <row r="34" spans="1:22" s="20" customFormat="1" x14ac:dyDescent="0.15">
      <c r="A34" s="23" t="s">
        <v>35</v>
      </c>
      <c r="B34" s="24"/>
      <c r="C34" s="24">
        <f>C33/B33</f>
        <v>5.5755395683453238E-2</v>
      </c>
      <c r="D34" s="24">
        <f>D33/B33</f>
        <v>0.5539568345323741</v>
      </c>
      <c r="E34" s="24">
        <f>E33/B33</f>
        <v>0.10431654676258993</v>
      </c>
      <c r="F34" s="24">
        <f>F33/B33</f>
        <v>3.237410071942446E-2</v>
      </c>
      <c r="G34" s="24">
        <f>G33/B33</f>
        <v>0.21942446043165467</v>
      </c>
      <c r="H34" s="25">
        <f>H33/B33</f>
        <v>3.41726618705036E-2</v>
      </c>
      <c r="J34" s="23"/>
      <c r="K34" s="24">
        <f>K33/J33</f>
        <v>0.60971223021582732</v>
      </c>
      <c r="L34" s="24">
        <f>L33/J33</f>
        <v>0.1366906474820144</v>
      </c>
      <c r="M34" s="24">
        <f>M33/J33</f>
        <v>0.21942446043165467</v>
      </c>
      <c r="N34" s="25">
        <f>N33/J33</f>
        <v>3.41726618705036E-2</v>
      </c>
      <c r="P34" s="23"/>
      <c r="Q34" s="24">
        <f>Q33/P33</f>
        <v>8.2733812949640287E-2</v>
      </c>
      <c r="R34" s="24">
        <f>R33/P33</f>
        <v>0.47482014388489208</v>
      </c>
      <c r="S34" s="24">
        <f>S33/P33</f>
        <v>0.18165467625899281</v>
      </c>
      <c r="T34" s="24">
        <f>T33/P33</f>
        <v>8.8129496402877691E-2</v>
      </c>
      <c r="U34" s="24">
        <f>U33/P33</f>
        <v>0.14388489208633093</v>
      </c>
      <c r="V34" s="25">
        <f>V33/P33</f>
        <v>2.8776978417266189E-2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T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20" x14ac:dyDescent="0.15">
      <c r="A1" s="1" t="s">
        <v>236</v>
      </c>
    </row>
    <row r="2" spans="1:20" x14ac:dyDescent="0.15">
      <c r="A2" s="1" t="s">
        <v>241</v>
      </c>
      <c r="H2" s="1" t="s">
        <v>310</v>
      </c>
      <c r="P2" s="1" t="s">
        <v>310</v>
      </c>
    </row>
    <row r="3" spans="1:20" x14ac:dyDescent="0.15">
      <c r="H3" s="1" t="s">
        <v>309</v>
      </c>
      <c r="P3" s="1" t="s">
        <v>309</v>
      </c>
    </row>
    <row r="4" spans="1:20" x14ac:dyDescent="0.15">
      <c r="A4" s="1" t="s">
        <v>3</v>
      </c>
    </row>
    <row r="5" spans="1:20" s="2" customFormat="1" ht="127.5" customHeight="1" x14ac:dyDescent="0.15">
      <c r="A5" s="6" t="s">
        <v>4</v>
      </c>
      <c r="B5" s="7" t="s">
        <v>5</v>
      </c>
      <c r="C5" s="7" t="s">
        <v>183</v>
      </c>
      <c r="D5" s="7" t="s">
        <v>184</v>
      </c>
      <c r="E5" s="7" t="s">
        <v>49</v>
      </c>
      <c r="F5" s="8" t="s">
        <v>9</v>
      </c>
      <c r="H5" s="6" t="s">
        <v>5</v>
      </c>
      <c r="I5" s="7" t="s">
        <v>179</v>
      </c>
      <c r="J5" s="7" t="s">
        <v>180</v>
      </c>
      <c r="K5" s="7" t="s">
        <v>181</v>
      </c>
      <c r="L5" s="7" t="s">
        <v>182</v>
      </c>
      <c r="M5" s="7" t="s">
        <v>49</v>
      </c>
      <c r="N5" s="8" t="s">
        <v>9</v>
      </c>
      <c r="P5" s="6" t="s">
        <v>5</v>
      </c>
      <c r="Q5" s="7" t="s">
        <v>183</v>
      </c>
      <c r="R5" s="7" t="s">
        <v>184</v>
      </c>
      <c r="S5" s="7" t="s">
        <v>49</v>
      </c>
      <c r="T5" s="8" t="s">
        <v>9</v>
      </c>
    </row>
    <row r="6" spans="1:20" x14ac:dyDescent="0.15">
      <c r="A6" s="4" t="s">
        <v>19</v>
      </c>
      <c r="B6" s="5">
        <v>1170</v>
      </c>
      <c r="C6" s="5">
        <f>'62'!Q6+'62'!R6</f>
        <v>682</v>
      </c>
      <c r="D6" s="5">
        <f>'62'!S6+'62'!T6</f>
        <v>318</v>
      </c>
      <c r="E6" s="5">
        <f>'62'!U6</f>
        <v>132</v>
      </c>
      <c r="F6" s="3">
        <f>B6-SUM(C6:E6)</f>
        <v>38</v>
      </c>
      <c r="H6" s="4">
        <v>1170</v>
      </c>
      <c r="I6" s="5">
        <v>133</v>
      </c>
      <c r="J6" s="5">
        <v>729</v>
      </c>
      <c r="K6" s="5">
        <v>179</v>
      </c>
      <c r="L6" s="5">
        <v>51</v>
      </c>
      <c r="M6" s="5">
        <v>41</v>
      </c>
      <c r="N6" s="3">
        <f>H6-SUM(I6:M6)</f>
        <v>37</v>
      </c>
      <c r="P6" s="4">
        <v>1170</v>
      </c>
      <c r="Q6" s="5">
        <f>I6+J6</f>
        <v>862</v>
      </c>
      <c r="R6" s="5">
        <f>K6+L6</f>
        <v>230</v>
      </c>
      <c r="S6" s="5">
        <f>M6</f>
        <v>41</v>
      </c>
      <c r="T6" s="3">
        <f>P6-SUM(Q6:S6)</f>
        <v>37</v>
      </c>
    </row>
    <row r="7" spans="1:20" s="20" customFormat="1" x14ac:dyDescent="0.15">
      <c r="A7" s="21" t="s">
        <v>4</v>
      </c>
      <c r="B7" s="18"/>
      <c r="C7" s="18">
        <f>C6/B6</f>
        <v>0.58290598290598294</v>
      </c>
      <c r="D7" s="18">
        <f>D6/B6</f>
        <v>0.27179487179487177</v>
      </c>
      <c r="E7" s="18">
        <f>E6/B6</f>
        <v>0.11282051282051282</v>
      </c>
      <c r="F7" s="19">
        <f>F6/B6</f>
        <v>3.2478632478632481E-2</v>
      </c>
      <c r="H7" s="21"/>
      <c r="I7" s="18">
        <f>I6/H6</f>
        <v>0.11367521367521367</v>
      </c>
      <c r="J7" s="18">
        <f>J6/H6</f>
        <v>0.62307692307692308</v>
      </c>
      <c r="K7" s="18">
        <f>K6/H6</f>
        <v>0.152991452991453</v>
      </c>
      <c r="L7" s="18">
        <f>L6/H6</f>
        <v>4.3589743589743588E-2</v>
      </c>
      <c r="M7" s="18">
        <f>M6/H6</f>
        <v>3.5042735042735043E-2</v>
      </c>
      <c r="N7" s="19">
        <f>N6/H6</f>
        <v>3.1623931623931623E-2</v>
      </c>
      <c r="P7" s="21"/>
      <c r="Q7" s="18">
        <f>Q6/P6</f>
        <v>0.7367521367521368</v>
      </c>
      <c r="R7" s="18">
        <f>R6/P6</f>
        <v>0.19658119658119658</v>
      </c>
      <c r="S7" s="18">
        <f>S6/P6</f>
        <v>3.5042735042735043E-2</v>
      </c>
      <c r="T7" s="19">
        <f>T6/P6</f>
        <v>3.1623931623931623E-2</v>
      </c>
    </row>
    <row r="8" spans="1:20" x14ac:dyDescent="0.15">
      <c r="A8" s="4" t="s">
        <v>20</v>
      </c>
      <c r="B8" s="5">
        <v>200</v>
      </c>
      <c r="C8" s="5">
        <f>'62'!Q8+'62'!R8</f>
        <v>117</v>
      </c>
      <c r="D8" s="5">
        <f>'62'!S8+'62'!T8</f>
        <v>45</v>
      </c>
      <c r="E8" s="5">
        <f>'62'!U8</f>
        <v>31</v>
      </c>
      <c r="F8" s="3">
        <f>B8-SUM(C8:E8)</f>
        <v>7</v>
      </c>
      <c r="H8" s="4">
        <v>200</v>
      </c>
      <c r="I8" s="5">
        <v>32</v>
      </c>
      <c r="J8" s="5">
        <v>122</v>
      </c>
      <c r="K8" s="5">
        <v>25</v>
      </c>
      <c r="L8" s="5">
        <v>7</v>
      </c>
      <c r="M8" s="5">
        <v>8</v>
      </c>
      <c r="N8" s="3">
        <f>H8-SUM(I8:M8)</f>
        <v>6</v>
      </c>
      <c r="P8" s="4">
        <v>200</v>
      </c>
      <c r="Q8" s="5">
        <f>I8+J8</f>
        <v>154</v>
      </c>
      <c r="R8" s="5">
        <f>K8+L8</f>
        <v>32</v>
      </c>
      <c r="S8" s="5">
        <f>M8</f>
        <v>8</v>
      </c>
      <c r="T8" s="3">
        <f>P8-SUM(Q8:S8)</f>
        <v>6</v>
      </c>
    </row>
    <row r="9" spans="1:20" s="20" customFormat="1" x14ac:dyDescent="0.15">
      <c r="A9" s="21" t="s">
        <v>4</v>
      </c>
      <c r="B9" s="18"/>
      <c r="C9" s="18">
        <f>C8/B8</f>
        <v>0.58499999999999996</v>
      </c>
      <c r="D9" s="18">
        <f>D8/B8</f>
        <v>0.22500000000000001</v>
      </c>
      <c r="E9" s="18">
        <f>E8/B8</f>
        <v>0.155</v>
      </c>
      <c r="F9" s="19">
        <f>F8/B8</f>
        <v>3.5000000000000003E-2</v>
      </c>
      <c r="H9" s="21"/>
      <c r="I9" s="18">
        <f>I8/H8</f>
        <v>0.16</v>
      </c>
      <c r="J9" s="18">
        <f>J8/H8</f>
        <v>0.61</v>
      </c>
      <c r="K9" s="18">
        <f>K8/H8</f>
        <v>0.125</v>
      </c>
      <c r="L9" s="18">
        <f>L8/H8</f>
        <v>3.5000000000000003E-2</v>
      </c>
      <c r="M9" s="18">
        <f>M8/H8</f>
        <v>0.04</v>
      </c>
      <c r="N9" s="19">
        <f>N8/H8</f>
        <v>0.03</v>
      </c>
      <c r="P9" s="21"/>
      <c r="Q9" s="18">
        <f>Q8/P8</f>
        <v>0.77</v>
      </c>
      <c r="R9" s="18">
        <f>R8/P8</f>
        <v>0.16</v>
      </c>
      <c r="S9" s="18">
        <f>S8/P8</f>
        <v>0.04</v>
      </c>
      <c r="T9" s="19">
        <f>T8/P8</f>
        <v>0.03</v>
      </c>
    </row>
    <row r="10" spans="1:20" x14ac:dyDescent="0.15">
      <c r="A10" s="4" t="s">
        <v>21</v>
      </c>
      <c r="B10" s="5">
        <v>208</v>
      </c>
      <c r="C10" s="5">
        <f>'62'!Q10+'62'!R10</f>
        <v>129</v>
      </c>
      <c r="D10" s="5">
        <f>'62'!S10+'62'!T10</f>
        <v>53</v>
      </c>
      <c r="E10" s="5">
        <f>'62'!U10</f>
        <v>18</v>
      </c>
      <c r="F10" s="3">
        <f>B10-SUM(C10:E10)</f>
        <v>8</v>
      </c>
      <c r="H10" s="4">
        <v>208</v>
      </c>
      <c r="I10" s="5">
        <v>22</v>
      </c>
      <c r="J10" s="5">
        <v>134</v>
      </c>
      <c r="K10" s="5">
        <v>31</v>
      </c>
      <c r="L10" s="5">
        <v>6</v>
      </c>
      <c r="M10" s="5">
        <v>8</v>
      </c>
      <c r="N10" s="3">
        <f>H10-SUM(I10:M10)</f>
        <v>7</v>
      </c>
      <c r="P10" s="4">
        <v>208</v>
      </c>
      <c r="Q10" s="5">
        <f>I10+J10</f>
        <v>156</v>
      </c>
      <c r="R10" s="5">
        <f>K10+L10</f>
        <v>37</v>
      </c>
      <c r="S10" s="5">
        <f>M10</f>
        <v>8</v>
      </c>
      <c r="T10" s="3">
        <f>P10-SUM(Q10:S10)</f>
        <v>7</v>
      </c>
    </row>
    <row r="11" spans="1:20" s="20" customFormat="1" x14ac:dyDescent="0.15">
      <c r="A11" s="21" t="s">
        <v>4</v>
      </c>
      <c r="B11" s="18"/>
      <c r="C11" s="18">
        <f>C10/B10</f>
        <v>0.62019230769230771</v>
      </c>
      <c r="D11" s="18">
        <f>D10/B10</f>
        <v>0.25480769230769229</v>
      </c>
      <c r="E11" s="18">
        <f>E10/B10</f>
        <v>8.6538461538461536E-2</v>
      </c>
      <c r="F11" s="19">
        <f>F10/B10</f>
        <v>3.8461538461538464E-2</v>
      </c>
      <c r="H11" s="21"/>
      <c r="I11" s="18">
        <f>I10/H10</f>
        <v>0.10576923076923077</v>
      </c>
      <c r="J11" s="18">
        <f>J10/H10</f>
        <v>0.64423076923076927</v>
      </c>
      <c r="K11" s="18">
        <f>K10/H10</f>
        <v>0.14903846153846154</v>
      </c>
      <c r="L11" s="18">
        <f>L10/H10</f>
        <v>2.8846153846153848E-2</v>
      </c>
      <c r="M11" s="18">
        <f>M10/H10</f>
        <v>3.8461538461538464E-2</v>
      </c>
      <c r="N11" s="19">
        <f>N10/H10</f>
        <v>3.3653846153846152E-2</v>
      </c>
      <c r="P11" s="21"/>
      <c r="Q11" s="18">
        <f>Q10/P10</f>
        <v>0.75</v>
      </c>
      <c r="R11" s="18">
        <f>R10/P10</f>
        <v>0.17788461538461539</v>
      </c>
      <c r="S11" s="18">
        <f>S10/P10</f>
        <v>3.8461538461538464E-2</v>
      </c>
      <c r="T11" s="19">
        <f>T10/P10</f>
        <v>3.3653846153846152E-2</v>
      </c>
    </row>
    <row r="12" spans="1:20" x14ac:dyDescent="0.15">
      <c r="A12" s="4" t="s">
        <v>22</v>
      </c>
      <c r="B12" s="5">
        <v>44</v>
      </c>
      <c r="C12" s="5">
        <f>'62'!Q12+'62'!R12</f>
        <v>26</v>
      </c>
      <c r="D12" s="5">
        <f>'62'!S12+'62'!T12</f>
        <v>14</v>
      </c>
      <c r="E12" s="5">
        <f>'62'!U12</f>
        <v>3</v>
      </c>
      <c r="F12" s="3">
        <f>B12-SUM(C12:E12)</f>
        <v>1</v>
      </c>
      <c r="H12" s="4">
        <v>44</v>
      </c>
      <c r="I12" s="5">
        <v>7</v>
      </c>
      <c r="J12" s="5">
        <v>23</v>
      </c>
      <c r="K12" s="5">
        <v>12</v>
      </c>
      <c r="L12" s="5">
        <v>1</v>
      </c>
      <c r="M12" s="36" t="s">
        <v>369</v>
      </c>
      <c r="N12" s="3">
        <f>H12-SUM(I12:M12)</f>
        <v>1</v>
      </c>
      <c r="P12" s="4">
        <v>44</v>
      </c>
      <c r="Q12" s="5">
        <f>I12+J12</f>
        <v>30</v>
      </c>
      <c r="R12" s="5">
        <f>K12+L12</f>
        <v>13</v>
      </c>
      <c r="S12" s="36" t="s">
        <v>369</v>
      </c>
      <c r="T12" s="3">
        <f>P12-SUM(Q12:S12)</f>
        <v>1</v>
      </c>
    </row>
    <row r="13" spans="1:20" s="20" customFormat="1" x14ac:dyDescent="0.15">
      <c r="A13" s="21" t="s">
        <v>4</v>
      </c>
      <c r="B13" s="18"/>
      <c r="C13" s="18">
        <f>C12/B12</f>
        <v>0.59090909090909094</v>
      </c>
      <c r="D13" s="18">
        <f>D12/B12</f>
        <v>0.31818181818181818</v>
      </c>
      <c r="E13" s="18">
        <f>E12/B12</f>
        <v>6.8181818181818177E-2</v>
      </c>
      <c r="F13" s="19">
        <f>F12/B12</f>
        <v>2.2727272727272728E-2</v>
      </c>
      <c r="H13" s="21"/>
      <c r="I13" s="18">
        <f>I12/H12</f>
        <v>0.15909090909090909</v>
      </c>
      <c r="J13" s="18">
        <f>J12/H12</f>
        <v>0.52272727272727271</v>
      </c>
      <c r="K13" s="18">
        <f>K12/H12</f>
        <v>0.27272727272727271</v>
      </c>
      <c r="L13" s="18">
        <f>L12/H12</f>
        <v>2.2727272727272728E-2</v>
      </c>
      <c r="M13" s="37" t="s">
        <v>369</v>
      </c>
      <c r="N13" s="19">
        <f>N12/H12</f>
        <v>2.2727272727272728E-2</v>
      </c>
      <c r="P13" s="21"/>
      <c r="Q13" s="18">
        <f>Q12/P12</f>
        <v>0.68181818181818177</v>
      </c>
      <c r="R13" s="18">
        <f>R12/P12</f>
        <v>0.29545454545454547</v>
      </c>
      <c r="S13" s="37" t="s">
        <v>369</v>
      </c>
      <c r="T13" s="19">
        <f>T12/P12</f>
        <v>2.2727272727272728E-2</v>
      </c>
    </row>
    <row r="14" spans="1:20" x14ac:dyDescent="0.15">
      <c r="A14" s="4" t="s">
        <v>23</v>
      </c>
      <c r="B14" s="5">
        <v>172</v>
      </c>
      <c r="C14" s="5">
        <f>'62'!Q14+'62'!R14</f>
        <v>106</v>
      </c>
      <c r="D14" s="5">
        <f>'62'!S14+'62'!T14</f>
        <v>46</v>
      </c>
      <c r="E14" s="5">
        <f>'62'!U14</f>
        <v>17</v>
      </c>
      <c r="F14" s="3">
        <f>B14-SUM(C14:E14)</f>
        <v>3</v>
      </c>
      <c r="H14" s="4">
        <v>172</v>
      </c>
      <c r="I14" s="5">
        <v>19</v>
      </c>
      <c r="J14" s="5">
        <v>115</v>
      </c>
      <c r="K14" s="5">
        <v>21</v>
      </c>
      <c r="L14" s="5">
        <v>6</v>
      </c>
      <c r="M14" s="5">
        <v>6</v>
      </c>
      <c r="N14" s="3">
        <f>H14-SUM(I14:M14)</f>
        <v>5</v>
      </c>
      <c r="P14" s="4">
        <v>172</v>
      </c>
      <c r="Q14" s="5">
        <f>I14+J14</f>
        <v>134</v>
      </c>
      <c r="R14" s="5">
        <f>K14+L14</f>
        <v>27</v>
      </c>
      <c r="S14" s="5">
        <f>M14</f>
        <v>6</v>
      </c>
      <c r="T14" s="3">
        <f>P14-SUM(Q14:S14)</f>
        <v>5</v>
      </c>
    </row>
    <row r="15" spans="1:20" s="20" customFormat="1" x14ac:dyDescent="0.15">
      <c r="A15" s="21" t="s">
        <v>4</v>
      </c>
      <c r="B15" s="18"/>
      <c r="C15" s="18">
        <f>C14/B14</f>
        <v>0.61627906976744184</v>
      </c>
      <c r="D15" s="18">
        <f>D14/B14</f>
        <v>0.26744186046511625</v>
      </c>
      <c r="E15" s="18">
        <f>E14/B14</f>
        <v>9.8837209302325577E-2</v>
      </c>
      <c r="F15" s="19">
        <f>F14/B14</f>
        <v>1.7441860465116279E-2</v>
      </c>
      <c r="H15" s="21"/>
      <c r="I15" s="18">
        <f>I14/H14</f>
        <v>0.11046511627906977</v>
      </c>
      <c r="J15" s="18">
        <f>J14/H14</f>
        <v>0.66860465116279066</v>
      </c>
      <c r="K15" s="18">
        <f>K14/H14</f>
        <v>0.12209302325581395</v>
      </c>
      <c r="L15" s="18">
        <f>L14/H14</f>
        <v>3.4883720930232558E-2</v>
      </c>
      <c r="M15" s="18">
        <f>M14/H14</f>
        <v>3.4883720930232558E-2</v>
      </c>
      <c r="N15" s="19">
        <f>N14/H14</f>
        <v>2.9069767441860465E-2</v>
      </c>
      <c r="P15" s="21"/>
      <c r="Q15" s="18">
        <f>Q14/P14</f>
        <v>0.77906976744186052</v>
      </c>
      <c r="R15" s="18">
        <f>R14/P14</f>
        <v>0.15697674418604651</v>
      </c>
      <c r="S15" s="18">
        <f>S14/P14</f>
        <v>3.4883720930232558E-2</v>
      </c>
      <c r="T15" s="19">
        <f>T14/P14</f>
        <v>2.9069767441860465E-2</v>
      </c>
    </row>
    <row r="16" spans="1:20" x14ac:dyDescent="0.15">
      <c r="A16" s="4" t="s">
        <v>24</v>
      </c>
      <c r="B16" s="5">
        <v>42</v>
      </c>
      <c r="C16" s="5">
        <f>'62'!Q16+'62'!R16</f>
        <v>21</v>
      </c>
      <c r="D16" s="5">
        <f>'62'!S16+'62'!T16</f>
        <v>15</v>
      </c>
      <c r="E16" s="5">
        <f>'62'!U16</f>
        <v>3</v>
      </c>
      <c r="F16" s="3">
        <f>B16-SUM(C16:E16)</f>
        <v>3</v>
      </c>
      <c r="H16" s="4">
        <v>42</v>
      </c>
      <c r="I16" s="5">
        <v>6</v>
      </c>
      <c r="J16" s="5">
        <v>22</v>
      </c>
      <c r="K16" s="5">
        <v>8</v>
      </c>
      <c r="L16" s="5">
        <v>1</v>
      </c>
      <c r="M16" s="5">
        <v>2</v>
      </c>
      <c r="N16" s="3">
        <f>H16-SUM(I16:M16)</f>
        <v>3</v>
      </c>
      <c r="P16" s="4">
        <v>42</v>
      </c>
      <c r="Q16" s="5">
        <f>I16+J16</f>
        <v>28</v>
      </c>
      <c r="R16" s="5">
        <f>K16+L16</f>
        <v>9</v>
      </c>
      <c r="S16" s="5">
        <f>M16</f>
        <v>2</v>
      </c>
      <c r="T16" s="3">
        <f>P16-SUM(Q16:S16)</f>
        <v>3</v>
      </c>
    </row>
    <row r="17" spans="1:20" s="20" customFormat="1" x14ac:dyDescent="0.15">
      <c r="A17" s="21" t="s">
        <v>4</v>
      </c>
      <c r="B17" s="18"/>
      <c r="C17" s="18">
        <f>C16/B16</f>
        <v>0.5</v>
      </c>
      <c r="D17" s="18">
        <f>D16/B16</f>
        <v>0.35714285714285715</v>
      </c>
      <c r="E17" s="18">
        <f>E16/B16</f>
        <v>7.1428571428571425E-2</v>
      </c>
      <c r="F17" s="19">
        <f>F16/B16</f>
        <v>7.1428571428571425E-2</v>
      </c>
      <c r="H17" s="21"/>
      <c r="I17" s="18">
        <f>I16/H16</f>
        <v>0.14285714285714285</v>
      </c>
      <c r="J17" s="18">
        <f>J16/H16</f>
        <v>0.52380952380952384</v>
      </c>
      <c r="K17" s="18">
        <f>K16/H16</f>
        <v>0.19047619047619047</v>
      </c>
      <c r="L17" s="18">
        <f>L16/H16</f>
        <v>2.3809523809523808E-2</v>
      </c>
      <c r="M17" s="18">
        <f>M16/H16</f>
        <v>4.7619047619047616E-2</v>
      </c>
      <c r="N17" s="19">
        <f>N16/H16</f>
        <v>7.1428571428571425E-2</v>
      </c>
      <c r="P17" s="21"/>
      <c r="Q17" s="18">
        <f>Q16/P16</f>
        <v>0.66666666666666663</v>
      </c>
      <c r="R17" s="18">
        <f>R16/P16</f>
        <v>0.21428571428571427</v>
      </c>
      <c r="S17" s="18">
        <f>S16/P16</f>
        <v>4.7619047619047616E-2</v>
      </c>
      <c r="T17" s="19">
        <f>T16/P16</f>
        <v>7.1428571428571425E-2</v>
      </c>
    </row>
    <row r="18" spans="1:20" x14ac:dyDescent="0.15">
      <c r="A18" s="4" t="s">
        <v>25</v>
      </c>
      <c r="B18" s="5">
        <v>147</v>
      </c>
      <c r="C18" s="5">
        <f>'62'!Q18+'62'!R18</f>
        <v>90</v>
      </c>
      <c r="D18" s="5">
        <f>'62'!S18+'62'!T18</f>
        <v>43</v>
      </c>
      <c r="E18" s="5">
        <f>'62'!U18</f>
        <v>11</v>
      </c>
      <c r="F18" s="3">
        <f>B18-SUM(C18:E18)</f>
        <v>3</v>
      </c>
      <c r="H18" s="4">
        <v>147</v>
      </c>
      <c r="I18" s="5">
        <v>18</v>
      </c>
      <c r="J18" s="5">
        <v>96</v>
      </c>
      <c r="K18" s="5">
        <v>16</v>
      </c>
      <c r="L18" s="5">
        <v>13</v>
      </c>
      <c r="M18" s="5">
        <v>2</v>
      </c>
      <c r="N18" s="3">
        <f>H18-SUM(I18:M18)</f>
        <v>2</v>
      </c>
      <c r="P18" s="4">
        <v>147</v>
      </c>
      <c r="Q18" s="5">
        <f>I18+J18</f>
        <v>114</v>
      </c>
      <c r="R18" s="5">
        <f>K18+L18</f>
        <v>29</v>
      </c>
      <c r="S18" s="5">
        <f>M18</f>
        <v>2</v>
      </c>
      <c r="T18" s="3">
        <f>P18-SUM(Q18:S18)</f>
        <v>2</v>
      </c>
    </row>
    <row r="19" spans="1:20" s="20" customFormat="1" x14ac:dyDescent="0.15">
      <c r="A19" s="21" t="s">
        <v>4</v>
      </c>
      <c r="B19" s="18"/>
      <c r="C19" s="18">
        <f>C18/B18</f>
        <v>0.61224489795918369</v>
      </c>
      <c r="D19" s="18">
        <f>D18/B18</f>
        <v>0.29251700680272108</v>
      </c>
      <c r="E19" s="18">
        <f>E18/B18</f>
        <v>7.4829931972789115E-2</v>
      </c>
      <c r="F19" s="19">
        <f>F18/B18</f>
        <v>2.0408163265306121E-2</v>
      </c>
      <c r="H19" s="21"/>
      <c r="I19" s="18">
        <f>I18/H18</f>
        <v>0.12244897959183673</v>
      </c>
      <c r="J19" s="18">
        <f>J18/H18</f>
        <v>0.65306122448979587</v>
      </c>
      <c r="K19" s="18">
        <f>K18/H18</f>
        <v>0.10884353741496598</v>
      </c>
      <c r="L19" s="18">
        <f>L18/H18</f>
        <v>8.8435374149659865E-2</v>
      </c>
      <c r="M19" s="18">
        <f>M18/H18</f>
        <v>1.3605442176870748E-2</v>
      </c>
      <c r="N19" s="19">
        <f>N18/H18</f>
        <v>1.3605442176870748E-2</v>
      </c>
      <c r="P19" s="21"/>
      <c r="Q19" s="18">
        <f>Q18/P18</f>
        <v>0.77551020408163263</v>
      </c>
      <c r="R19" s="18">
        <f>R18/P18</f>
        <v>0.19727891156462585</v>
      </c>
      <c r="S19" s="18">
        <f>S18/P18</f>
        <v>1.3605442176870748E-2</v>
      </c>
      <c r="T19" s="19">
        <f>T18/P18</f>
        <v>1.3605442176870748E-2</v>
      </c>
    </row>
    <row r="20" spans="1:20" x14ac:dyDescent="0.15">
      <c r="A20" s="4" t="s">
        <v>26</v>
      </c>
      <c r="B20" s="5">
        <v>103</v>
      </c>
      <c r="C20" s="5">
        <f>'62'!Q20+'62'!R20</f>
        <v>57</v>
      </c>
      <c r="D20" s="5">
        <f>'62'!S20+'62'!T20</f>
        <v>35</v>
      </c>
      <c r="E20" s="5">
        <f>'62'!U20</f>
        <v>11</v>
      </c>
      <c r="F20" s="41" t="s">
        <v>369</v>
      </c>
      <c r="H20" s="4">
        <v>103</v>
      </c>
      <c r="I20" s="5">
        <v>9</v>
      </c>
      <c r="J20" s="5">
        <v>73</v>
      </c>
      <c r="K20" s="5">
        <v>17</v>
      </c>
      <c r="L20" s="5">
        <v>2</v>
      </c>
      <c r="M20" s="5">
        <v>2</v>
      </c>
      <c r="N20" s="41" t="s">
        <v>369</v>
      </c>
      <c r="P20" s="4">
        <v>103</v>
      </c>
      <c r="Q20" s="5">
        <f>I20+J20</f>
        <v>82</v>
      </c>
      <c r="R20" s="5">
        <f>K20+L20</f>
        <v>19</v>
      </c>
      <c r="S20" s="5">
        <f>M20</f>
        <v>2</v>
      </c>
      <c r="T20" s="41" t="s">
        <v>369</v>
      </c>
    </row>
    <row r="21" spans="1:20" s="20" customFormat="1" x14ac:dyDescent="0.15">
      <c r="A21" s="21" t="s">
        <v>4</v>
      </c>
      <c r="B21" s="18"/>
      <c r="C21" s="18">
        <f>C20/B20</f>
        <v>0.55339805825242716</v>
      </c>
      <c r="D21" s="18">
        <f>D20/B20</f>
        <v>0.33980582524271846</v>
      </c>
      <c r="E21" s="18">
        <f>E20/B20</f>
        <v>0.10679611650485436</v>
      </c>
      <c r="F21" s="45" t="s">
        <v>369</v>
      </c>
      <c r="H21" s="21"/>
      <c r="I21" s="18">
        <f>I20/H20</f>
        <v>8.7378640776699032E-2</v>
      </c>
      <c r="J21" s="18">
        <f>J20/H20</f>
        <v>0.70873786407766992</v>
      </c>
      <c r="K21" s="18">
        <f>K20/H20</f>
        <v>0.1650485436893204</v>
      </c>
      <c r="L21" s="18">
        <f>L20/H20</f>
        <v>1.9417475728155338E-2</v>
      </c>
      <c r="M21" s="18">
        <f>M20/H20</f>
        <v>1.9417475728155338E-2</v>
      </c>
      <c r="N21" s="45" t="s">
        <v>369</v>
      </c>
      <c r="P21" s="21"/>
      <c r="Q21" s="18">
        <f>Q20/P20</f>
        <v>0.79611650485436891</v>
      </c>
      <c r="R21" s="18">
        <f>R20/P20</f>
        <v>0.18446601941747573</v>
      </c>
      <c r="S21" s="18">
        <f>S20/P20</f>
        <v>1.9417475728155338E-2</v>
      </c>
      <c r="T21" s="45" t="s">
        <v>369</v>
      </c>
    </row>
    <row r="22" spans="1:20" x14ac:dyDescent="0.15">
      <c r="A22" s="4" t="s">
        <v>27</v>
      </c>
      <c r="B22" s="5">
        <v>74</v>
      </c>
      <c r="C22" s="5">
        <f>'62'!Q22+'62'!R22</f>
        <v>51</v>
      </c>
      <c r="D22" s="5">
        <f>'62'!S22+'62'!T22</f>
        <v>13</v>
      </c>
      <c r="E22" s="5">
        <f>'62'!U22</f>
        <v>5</v>
      </c>
      <c r="F22" s="3">
        <f>B22-SUM(C22:E22)</f>
        <v>5</v>
      </c>
      <c r="H22" s="4">
        <v>74</v>
      </c>
      <c r="I22" s="5">
        <v>3</v>
      </c>
      <c r="J22" s="5">
        <v>43</v>
      </c>
      <c r="K22" s="5">
        <v>18</v>
      </c>
      <c r="L22" s="5">
        <v>3</v>
      </c>
      <c r="M22" s="5">
        <v>2</v>
      </c>
      <c r="N22" s="3">
        <f>H22-SUM(I22:M22)</f>
        <v>5</v>
      </c>
      <c r="P22" s="4">
        <v>74</v>
      </c>
      <c r="Q22" s="5">
        <f>I22+J22</f>
        <v>46</v>
      </c>
      <c r="R22" s="5">
        <f>K22+L22</f>
        <v>21</v>
      </c>
      <c r="S22" s="5">
        <f>M22</f>
        <v>2</v>
      </c>
      <c r="T22" s="3">
        <f>P22-SUM(Q22:S22)</f>
        <v>5</v>
      </c>
    </row>
    <row r="23" spans="1:20" s="20" customFormat="1" x14ac:dyDescent="0.15">
      <c r="A23" s="21" t="s">
        <v>4</v>
      </c>
      <c r="B23" s="18"/>
      <c r="C23" s="18">
        <f>C22/B22</f>
        <v>0.68918918918918914</v>
      </c>
      <c r="D23" s="18">
        <f>D22/B22</f>
        <v>0.17567567567567569</v>
      </c>
      <c r="E23" s="18">
        <f>E22/B22</f>
        <v>6.7567567567567571E-2</v>
      </c>
      <c r="F23" s="19">
        <f>F22/B22</f>
        <v>6.7567567567567571E-2</v>
      </c>
      <c r="H23" s="21"/>
      <c r="I23" s="18">
        <f>I22/H22</f>
        <v>4.0540540540540543E-2</v>
      </c>
      <c r="J23" s="18">
        <f>J22/H22</f>
        <v>0.58108108108108103</v>
      </c>
      <c r="K23" s="18">
        <f>K22/H22</f>
        <v>0.24324324324324326</v>
      </c>
      <c r="L23" s="18">
        <f>L22/H22</f>
        <v>4.0540540540540543E-2</v>
      </c>
      <c r="M23" s="18">
        <f>M22/H22</f>
        <v>2.7027027027027029E-2</v>
      </c>
      <c r="N23" s="19">
        <f>N22/H22</f>
        <v>6.7567567567567571E-2</v>
      </c>
      <c r="P23" s="21"/>
      <c r="Q23" s="18">
        <f>Q22/P22</f>
        <v>0.6216216216216216</v>
      </c>
      <c r="R23" s="18">
        <f>R22/P22</f>
        <v>0.28378378378378377</v>
      </c>
      <c r="S23" s="18">
        <f>S22/P22</f>
        <v>2.7027027027027029E-2</v>
      </c>
      <c r="T23" s="19">
        <f>T22/P22</f>
        <v>6.7567567567567571E-2</v>
      </c>
    </row>
    <row r="24" spans="1:20" x14ac:dyDescent="0.15">
      <c r="A24" s="4" t="s">
        <v>28</v>
      </c>
      <c r="B24" s="5">
        <v>111</v>
      </c>
      <c r="C24" s="5">
        <f>'62'!Q24+'62'!R24</f>
        <v>68</v>
      </c>
      <c r="D24" s="5">
        <f>'62'!S24+'62'!T24</f>
        <v>30</v>
      </c>
      <c r="E24" s="5">
        <f>'62'!U24</f>
        <v>11</v>
      </c>
      <c r="F24" s="3">
        <f>B24-SUM(C24:E24)</f>
        <v>2</v>
      </c>
      <c r="H24" s="4">
        <v>111</v>
      </c>
      <c r="I24" s="5">
        <v>10</v>
      </c>
      <c r="J24" s="5">
        <v>67</v>
      </c>
      <c r="K24" s="5">
        <v>19</v>
      </c>
      <c r="L24" s="5">
        <v>6</v>
      </c>
      <c r="M24" s="5">
        <v>7</v>
      </c>
      <c r="N24" s="3">
        <f>H24-SUM(I24:M24)</f>
        <v>2</v>
      </c>
      <c r="P24" s="4">
        <v>111</v>
      </c>
      <c r="Q24" s="5">
        <f>I24+J24</f>
        <v>77</v>
      </c>
      <c r="R24" s="5">
        <f>K24+L24</f>
        <v>25</v>
      </c>
      <c r="S24" s="5">
        <f>M24</f>
        <v>7</v>
      </c>
      <c r="T24" s="3">
        <f>P24-SUM(Q24:S24)</f>
        <v>2</v>
      </c>
    </row>
    <row r="25" spans="1:20" s="20" customFormat="1" x14ac:dyDescent="0.15">
      <c r="A25" s="21" t="s">
        <v>4</v>
      </c>
      <c r="B25" s="18"/>
      <c r="C25" s="18">
        <f>C24/B24</f>
        <v>0.61261261261261257</v>
      </c>
      <c r="D25" s="18">
        <f>D24/B24</f>
        <v>0.27027027027027029</v>
      </c>
      <c r="E25" s="18">
        <f>E24/B24</f>
        <v>9.90990990990991E-2</v>
      </c>
      <c r="F25" s="19">
        <f>F24/B24</f>
        <v>1.8018018018018018E-2</v>
      </c>
      <c r="H25" s="21"/>
      <c r="I25" s="18">
        <f>I24/H24</f>
        <v>9.0090090090090086E-2</v>
      </c>
      <c r="J25" s="18">
        <f>J24/H24</f>
        <v>0.60360360360360366</v>
      </c>
      <c r="K25" s="18">
        <f>K24/H24</f>
        <v>0.17117117117117117</v>
      </c>
      <c r="L25" s="18">
        <f>L24/H24</f>
        <v>5.4054054054054057E-2</v>
      </c>
      <c r="M25" s="18">
        <f>M24/H24</f>
        <v>6.3063063063063057E-2</v>
      </c>
      <c r="N25" s="19">
        <f>N24/H24</f>
        <v>1.8018018018018018E-2</v>
      </c>
      <c r="P25" s="21"/>
      <c r="Q25" s="18">
        <f>Q24/P24</f>
        <v>0.69369369369369371</v>
      </c>
      <c r="R25" s="18">
        <f>R24/P24</f>
        <v>0.22522522522522523</v>
      </c>
      <c r="S25" s="18">
        <f>S24/P24</f>
        <v>6.3063063063063057E-2</v>
      </c>
      <c r="T25" s="19">
        <f>T24/P24</f>
        <v>1.8018018018018018E-2</v>
      </c>
    </row>
    <row r="26" spans="1:20" x14ac:dyDescent="0.15">
      <c r="A26" s="4" t="s">
        <v>29</v>
      </c>
      <c r="B26" s="5">
        <v>55</v>
      </c>
      <c r="C26" s="5">
        <f>'62'!R26</f>
        <v>12</v>
      </c>
      <c r="D26" s="5">
        <f>'62'!S26+'62'!T26</f>
        <v>21</v>
      </c>
      <c r="E26" s="5">
        <f>'62'!U26</f>
        <v>19</v>
      </c>
      <c r="F26" s="3">
        <f>B26-SUM(C26:E26)</f>
        <v>3</v>
      </c>
      <c r="H26" s="4">
        <v>55</v>
      </c>
      <c r="I26" s="5">
        <v>5</v>
      </c>
      <c r="J26" s="5">
        <v>28</v>
      </c>
      <c r="K26" s="5">
        <v>10</v>
      </c>
      <c r="L26" s="5">
        <v>5</v>
      </c>
      <c r="M26" s="5">
        <v>4</v>
      </c>
      <c r="N26" s="3">
        <f>H26-SUM(I26:M26)</f>
        <v>3</v>
      </c>
      <c r="P26" s="4">
        <v>55</v>
      </c>
      <c r="Q26" s="5">
        <f>I26+J26</f>
        <v>33</v>
      </c>
      <c r="R26" s="5">
        <f>K26+L26</f>
        <v>15</v>
      </c>
      <c r="S26" s="5">
        <f>M26</f>
        <v>4</v>
      </c>
      <c r="T26" s="3">
        <f>P26-SUM(Q26:S26)</f>
        <v>3</v>
      </c>
    </row>
    <row r="27" spans="1:20" s="20" customFormat="1" x14ac:dyDescent="0.15">
      <c r="A27" s="23" t="s">
        <v>4</v>
      </c>
      <c r="B27" s="24"/>
      <c r="C27" s="24">
        <f>C26/B26</f>
        <v>0.21818181818181817</v>
      </c>
      <c r="D27" s="24">
        <f>D26/B26</f>
        <v>0.38181818181818183</v>
      </c>
      <c r="E27" s="24">
        <f>E26/B26</f>
        <v>0.34545454545454546</v>
      </c>
      <c r="F27" s="25">
        <f>F26/B26</f>
        <v>5.4545454545454543E-2</v>
      </c>
      <c r="H27" s="23"/>
      <c r="I27" s="24">
        <f>I26/H26</f>
        <v>9.0909090909090912E-2</v>
      </c>
      <c r="J27" s="24">
        <f>J26/H26</f>
        <v>0.50909090909090904</v>
      </c>
      <c r="K27" s="24">
        <f>K26/H26</f>
        <v>0.18181818181818182</v>
      </c>
      <c r="L27" s="24">
        <f>L26/H26</f>
        <v>9.0909090909090912E-2</v>
      </c>
      <c r="M27" s="24">
        <f>M26/H26</f>
        <v>7.2727272727272724E-2</v>
      </c>
      <c r="N27" s="25">
        <f>N26/H26</f>
        <v>5.4545454545454543E-2</v>
      </c>
      <c r="P27" s="23"/>
      <c r="Q27" s="24">
        <f>Q26/P26</f>
        <v>0.6</v>
      </c>
      <c r="R27" s="24">
        <f>R26/P26</f>
        <v>0.27272727272727271</v>
      </c>
      <c r="S27" s="24">
        <f>S26/P26</f>
        <v>7.2727272727272724E-2</v>
      </c>
      <c r="T27" s="25">
        <f>T26/P26</f>
        <v>5.4545454545454543E-2</v>
      </c>
    </row>
    <row r="28" spans="1:20" x14ac:dyDescent="0.15">
      <c r="A28" s="1" t="s">
        <v>237</v>
      </c>
    </row>
    <row r="29" spans="1:20" x14ac:dyDescent="0.15">
      <c r="A29" s="9" t="s">
        <v>30</v>
      </c>
      <c r="B29" s="10">
        <v>411</v>
      </c>
      <c r="C29" s="10">
        <f>'62'!Q29+'62'!R29</f>
        <v>243</v>
      </c>
      <c r="D29" s="10">
        <f>'62'!S29+'62'!T29</f>
        <v>116</v>
      </c>
      <c r="E29" s="10">
        <f>'62'!U29</f>
        <v>38</v>
      </c>
      <c r="F29" s="11">
        <f>B29-SUM(C29:E29)</f>
        <v>14</v>
      </c>
      <c r="H29" s="9">
        <v>411</v>
      </c>
      <c r="I29" s="10">
        <v>42</v>
      </c>
      <c r="J29" s="10">
        <v>249</v>
      </c>
      <c r="K29" s="10">
        <v>66</v>
      </c>
      <c r="L29" s="10">
        <v>24</v>
      </c>
      <c r="M29" s="10">
        <v>16</v>
      </c>
      <c r="N29" s="11">
        <f>H29-SUM(I29:M29)</f>
        <v>14</v>
      </c>
      <c r="P29" s="9">
        <v>411</v>
      </c>
      <c r="Q29" s="10">
        <f>I29+J29</f>
        <v>291</v>
      </c>
      <c r="R29" s="10">
        <f>K29+L29</f>
        <v>90</v>
      </c>
      <c r="S29" s="10">
        <f>M29</f>
        <v>16</v>
      </c>
      <c r="T29" s="11">
        <f>P29-SUM(Q29:S29)</f>
        <v>14</v>
      </c>
    </row>
    <row r="30" spans="1:20" s="20" customFormat="1" x14ac:dyDescent="0.15">
      <c r="A30" s="21" t="s">
        <v>31</v>
      </c>
      <c r="B30" s="18"/>
      <c r="C30" s="30">
        <f>C29/B29</f>
        <v>0.59124087591240881</v>
      </c>
      <c r="D30" s="30">
        <f>D29/B29</f>
        <v>0.28223844282238442</v>
      </c>
      <c r="E30" s="30">
        <f>E29/B29</f>
        <v>9.2457420924574207E-2</v>
      </c>
      <c r="F30" s="19">
        <f>F29/B29</f>
        <v>3.4063260340632603E-2</v>
      </c>
      <c r="H30" s="21"/>
      <c r="I30" s="18">
        <f>I29/H29</f>
        <v>0.10218978102189781</v>
      </c>
      <c r="J30" s="18">
        <f>J29/H29</f>
        <v>0.6058394160583942</v>
      </c>
      <c r="K30" s="18">
        <f>K29/H29</f>
        <v>0.16058394160583941</v>
      </c>
      <c r="L30" s="18">
        <f>L29/H29</f>
        <v>5.8394160583941604E-2</v>
      </c>
      <c r="M30" s="18">
        <f>M29/H29</f>
        <v>3.8929440389294405E-2</v>
      </c>
      <c r="N30" s="27">
        <f>N29/H29</f>
        <v>3.4063260340632603E-2</v>
      </c>
      <c r="P30" s="21"/>
      <c r="Q30" s="18">
        <f>Q29/P29</f>
        <v>0.70802919708029199</v>
      </c>
      <c r="R30" s="18">
        <f>R29/P29</f>
        <v>0.21897810218978103</v>
      </c>
      <c r="S30" s="18">
        <f>S29/P29</f>
        <v>3.8929440389294405E-2</v>
      </c>
      <c r="T30" s="19">
        <f>T29/P29</f>
        <v>3.4063260340632603E-2</v>
      </c>
    </row>
    <row r="31" spans="1:20" x14ac:dyDescent="0.15">
      <c r="A31" s="4" t="s">
        <v>32</v>
      </c>
      <c r="B31" s="5">
        <v>196</v>
      </c>
      <c r="C31" s="5">
        <f>'62'!Q31+'62'!R31</f>
        <v>127</v>
      </c>
      <c r="D31" s="5">
        <f>'62'!S31+'62'!T31</f>
        <v>49</v>
      </c>
      <c r="E31" s="5">
        <f>'62'!U31</f>
        <v>14</v>
      </c>
      <c r="F31" s="3">
        <f>B31-SUM(C31:E31)</f>
        <v>6</v>
      </c>
      <c r="H31" s="4">
        <v>196</v>
      </c>
      <c r="I31" s="5">
        <v>23</v>
      </c>
      <c r="J31" s="5">
        <v>131</v>
      </c>
      <c r="K31" s="5">
        <v>26</v>
      </c>
      <c r="L31" s="5">
        <v>4</v>
      </c>
      <c r="M31" s="5">
        <v>7</v>
      </c>
      <c r="N31" s="3">
        <f>H31-SUM(I31:M31)</f>
        <v>5</v>
      </c>
      <c r="P31" s="4">
        <v>196</v>
      </c>
      <c r="Q31" s="5">
        <f>I31+J31</f>
        <v>154</v>
      </c>
      <c r="R31" s="5">
        <f>K31+L31</f>
        <v>30</v>
      </c>
      <c r="S31" s="5">
        <f>M31</f>
        <v>7</v>
      </c>
      <c r="T31" s="3">
        <f>P31-SUM(Q31:S31)</f>
        <v>5</v>
      </c>
    </row>
    <row r="32" spans="1:20" s="20" customFormat="1" x14ac:dyDescent="0.15">
      <c r="A32" s="21" t="s">
        <v>33</v>
      </c>
      <c r="B32" s="18"/>
      <c r="C32" s="18">
        <f>C31/B31</f>
        <v>0.64795918367346939</v>
      </c>
      <c r="D32" s="18">
        <f>D31/B31</f>
        <v>0.25</v>
      </c>
      <c r="E32" s="18">
        <f>E31/B31</f>
        <v>7.1428571428571425E-2</v>
      </c>
      <c r="F32" s="19">
        <f>F31/B31</f>
        <v>3.0612244897959183E-2</v>
      </c>
      <c r="H32" s="21"/>
      <c r="I32" s="18">
        <f>I31/H31</f>
        <v>0.11734693877551021</v>
      </c>
      <c r="J32" s="18">
        <f>J31/H31</f>
        <v>0.66836734693877553</v>
      </c>
      <c r="K32" s="18">
        <f>K31/H31</f>
        <v>0.1326530612244898</v>
      </c>
      <c r="L32" s="18">
        <f>L31/H31</f>
        <v>2.0408163265306121E-2</v>
      </c>
      <c r="M32" s="18">
        <f>M31/H31</f>
        <v>3.5714285714285712E-2</v>
      </c>
      <c r="N32" s="19">
        <f>N31/H31</f>
        <v>2.5510204081632654E-2</v>
      </c>
      <c r="P32" s="21"/>
      <c r="Q32" s="18">
        <f>Q31/P31</f>
        <v>0.7857142857142857</v>
      </c>
      <c r="R32" s="18">
        <f>R31/P31</f>
        <v>0.15306122448979592</v>
      </c>
      <c r="S32" s="18">
        <f>S31/P31</f>
        <v>3.5714285714285712E-2</v>
      </c>
      <c r="T32" s="19">
        <f>T31/P31</f>
        <v>2.5510204081632654E-2</v>
      </c>
    </row>
    <row r="33" spans="1:20" x14ac:dyDescent="0.15">
      <c r="A33" s="4" t="s">
        <v>34</v>
      </c>
      <c r="B33" s="5">
        <v>556</v>
      </c>
      <c r="C33" s="5">
        <f>'62'!Q33+'62'!R33</f>
        <v>310</v>
      </c>
      <c r="D33" s="5">
        <f>'62'!S33+'62'!T33</f>
        <v>150</v>
      </c>
      <c r="E33" s="5">
        <f>'62'!U33</f>
        <v>80</v>
      </c>
      <c r="F33" s="3">
        <f>B33-SUM(C33:E33)</f>
        <v>16</v>
      </c>
      <c r="H33" s="4">
        <v>556</v>
      </c>
      <c r="I33" s="5">
        <v>68</v>
      </c>
      <c r="J33" s="5">
        <v>347</v>
      </c>
      <c r="K33" s="5">
        <v>85</v>
      </c>
      <c r="L33" s="5">
        <v>22</v>
      </c>
      <c r="M33" s="5">
        <v>18</v>
      </c>
      <c r="N33" s="3">
        <f>H33-SUM(I33:M33)</f>
        <v>16</v>
      </c>
      <c r="P33" s="4">
        <v>556</v>
      </c>
      <c r="Q33" s="5">
        <f>I33+J33</f>
        <v>415</v>
      </c>
      <c r="R33" s="5">
        <f>K33+L33</f>
        <v>107</v>
      </c>
      <c r="S33" s="5">
        <f>M33</f>
        <v>18</v>
      </c>
      <c r="T33" s="3">
        <f>P33-SUM(Q33:S33)</f>
        <v>16</v>
      </c>
    </row>
    <row r="34" spans="1:20" s="20" customFormat="1" x14ac:dyDescent="0.15">
      <c r="A34" s="23" t="s">
        <v>35</v>
      </c>
      <c r="B34" s="24"/>
      <c r="C34" s="24">
        <f>C33/B33</f>
        <v>0.55755395683453235</v>
      </c>
      <c r="D34" s="24">
        <f>D33/B33</f>
        <v>0.26978417266187049</v>
      </c>
      <c r="E34" s="24">
        <f>E33/B33</f>
        <v>0.14388489208633093</v>
      </c>
      <c r="F34" s="25">
        <f>F33/B33</f>
        <v>2.8776978417266189E-2</v>
      </c>
      <c r="H34" s="23"/>
      <c r="I34" s="24">
        <f>I33/H33</f>
        <v>0.1223021582733813</v>
      </c>
      <c r="J34" s="24">
        <f>J33/H33</f>
        <v>0.62410071942446044</v>
      </c>
      <c r="K34" s="24">
        <f>K33/H33</f>
        <v>0.15287769784172661</v>
      </c>
      <c r="L34" s="24">
        <f>L33/H33</f>
        <v>3.9568345323741004E-2</v>
      </c>
      <c r="M34" s="24">
        <f>M33/H33</f>
        <v>3.237410071942446E-2</v>
      </c>
      <c r="N34" s="25">
        <f>N33/H33</f>
        <v>2.8776978417266189E-2</v>
      </c>
      <c r="P34" s="23"/>
      <c r="Q34" s="24">
        <f>Q33/P33</f>
        <v>0.74640287769784175</v>
      </c>
      <c r="R34" s="24">
        <f>R33/P33</f>
        <v>0.19244604316546762</v>
      </c>
      <c r="S34" s="24">
        <f>S33/P33</f>
        <v>3.237410071942446E-2</v>
      </c>
      <c r="T34" s="25">
        <f>T33/P33</f>
        <v>2.8776978417266189E-2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S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9" x14ac:dyDescent="0.15">
      <c r="A1" s="1" t="s">
        <v>236</v>
      </c>
    </row>
    <row r="2" spans="1:19" x14ac:dyDescent="0.15">
      <c r="A2" s="1" t="s">
        <v>242</v>
      </c>
      <c r="J2" s="16" t="s">
        <v>316</v>
      </c>
      <c r="P2" s="1" t="s">
        <v>311</v>
      </c>
    </row>
    <row r="3" spans="1:19" x14ac:dyDescent="0.15">
      <c r="J3" s="16" t="s">
        <v>315</v>
      </c>
      <c r="P3" s="1" t="s">
        <v>312</v>
      </c>
    </row>
    <row r="4" spans="1:19" x14ac:dyDescent="0.15">
      <c r="A4" s="1" t="s">
        <v>3</v>
      </c>
    </row>
    <row r="5" spans="1:19" s="2" customFormat="1" ht="127.5" customHeight="1" x14ac:dyDescent="0.15">
      <c r="A5" s="6" t="s">
        <v>4</v>
      </c>
      <c r="B5" s="7" t="s">
        <v>5</v>
      </c>
      <c r="C5" s="7" t="s">
        <v>179</v>
      </c>
      <c r="D5" s="7" t="s">
        <v>180</v>
      </c>
      <c r="E5" s="7" t="s">
        <v>181</v>
      </c>
      <c r="F5" s="7" t="s">
        <v>182</v>
      </c>
      <c r="G5" s="7" t="s">
        <v>49</v>
      </c>
      <c r="H5" s="8" t="s">
        <v>9</v>
      </c>
      <c r="J5" s="6" t="s">
        <v>5</v>
      </c>
      <c r="K5" s="7" t="s">
        <v>183</v>
      </c>
      <c r="L5" s="7" t="s">
        <v>184</v>
      </c>
      <c r="M5" s="7" t="s">
        <v>49</v>
      </c>
      <c r="N5" s="8" t="s">
        <v>9</v>
      </c>
      <c r="P5" s="6" t="s">
        <v>5</v>
      </c>
      <c r="Q5" s="7" t="s">
        <v>185</v>
      </c>
      <c r="R5" s="7" t="s">
        <v>188</v>
      </c>
      <c r="S5" s="8" t="s">
        <v>9</v>
      </c>
    </row>
    <row r="6" spans="1:19" x14ac:dyDescent="0.15">
      <c r="A6" s="4" t="s">
        <v>19</v>
      </c>
      <c r="B6" s="5">
        <v>1170</v>
      </c>
      <c r="C6" s="5">
        <v>41</v>
      </c>
      <c r="D6" s="5">
        <v>335</v>
      </c>
      <c r="E6" s="5">
        <v>408</v>
      </c>
      <c r="F6" s="5">
        <v>137</v>
      </c>
      <c r="G6" s="5">
        <v>210</v>
      </c>
      <c r="H6" s="3">
        <f>B6-SUM(C6:G6)</f>
        <v>39</v>
      </c>
      <c r="J6" s="4">
        <v>1170</v>
      </c>
      <c r="K6" s="5">
        <f>C6+D6</f>
        <v>376</v>
      </c>
      <c r="L6" s="5">
        <f>E6+F6</f>
        <v>545</v>
      </c>
      <c r="M6" s="5">
        <f>G6</f>
        <v>210</v>
      </c>
      <c r="N6" s="3">
        <f>J6-SUM(K6:M6)</f>
        <v>39</v>
      </c>
      <c r="P6" s="4">
        <v>1170</v>
      </c>
      <c r="Q6" s="5">
        <v>492</v>
      </c>
      <c r="R6" s="5">
        <v>635</v>
      </c>
      <c r="S6" s="3">
        <f>P6-Q6-R6</f>
        <v>43</v>
      </c>
    </row>
    <row r="7" spans="1:19" s="20" customFormat="1" x14ac:dyDescent="0.15">
      <c r="A7" s="21" t="s">
        <v>4</v>
      </c>
      <c r="B7" s="18"/>
      <c r="C7" s="18">
        <f>C6/B6</f>
        <v>3.5042735042735043E-2</v>
      </c>
      <c r="D7" s="18">
        <f>D6/B6</f>
        <v>0.28632478632478631</v>
      </c>
      <c r="E7" s="18">
        <f>E6/B6</f>
        <v>0.3487179487179487</v>
      </c>
      <c r="F7" s="18">
        <f>F6/B6</f>
        <v>0.11709401709401709</v>
      </c>
      <c r="G7" s="18">
        <f>G6/B6</f>
        <v>0.17948717948717949</v>
      </c>
      <c r="H7" s="19">
        <f>H6/B6</f>
        <v>3.3333333333333333E-2</v>
      </c>
      <c r="J7" s="21"/>
      <c r="K7" s="18">
        <f>K6/J6</f>
        <v>0.32136752136752139</v>
      </c>
      <c r="L7" s="18">
        <f>L6/J6</f>
        <v>0.46581196581196582</v>
      </c>
      <c r="M7" s="18">
        <f>M6/J6</f>
        <v>0.17948717948717949</v>
      </c>
      <c r="N7" s="19">
        <f>N6/J6</f>
        <v>3.3333333333333333E-2</v>
      </c>
      <c r="P7" s="21"/>
      <c r="Q7" s="18">
        <f>Q6/P6</f>
        <v>0.42051282051282052</v>
      </c>
      <c r="R7" s="18">
        <f>R6/P6</f>
        <v>0.54273504273504269</v>
      </c>
      <c r="S7" s="19">
        <f>S6/P6</f>
        <v>3.6752136752136753E-2</v>
      </c>
    </row>
    <row r="8" spans="1:19" x14ac:dyDescent="0.15">
      <c r="A8" s="4" t="s">
        <v>20</v>
      </c>
      <c r="B8" s="5">
        <v>200</v>
      </c>
      <c r="C8" s="5">
        <v>5</v>
      </c>
      <c r="D8" s="5">
        <v>64</v>
      </c>
      <c r="E8" s="5">
        <v>59</v>
      </c>
      <c r="F8" s="5">
        <v>22</v>
      </c>
      <c r="G8" s="5">
        <v>42</v>
      </c>
      <c r="H8" s="3">
        <f>B8-SUM(C8:G8)</f>
        <v>8</v>
      </c>
      <c r="J8" s="4">
        <v>200</v>
      </c>
      <c r="K8" s="5">
        <f>C8+D8</f>
        <v>69</v>
      </c>
      <c r="L8" s="5">
        <f>E8+F8</f>
        <v>81</v>
      </c>
      <c r="M8" s="5">
        <f>G8</f>
        <v>42</v>
      </c>
      <c r="N8" s="3">
        <f>J8-SUM(K8:M8)</f>
        <v>8</v>
      </c>
      <c r="P8" s="4">
        <v>200</v>
      </c>
      <c r="Q8" s="5">
        <v>78</v>
      </c>
      <c r="R8" s="5">
        <v>116</v>
      </c>
      <c r="S8" s="3">
        <f>P8-Q8-R8</f>
        <v>6</v>
      </c>
    </row>
    <row r="9" spans="1:19" s="20" customFormat="1" x14ac:dyDescent="0.15">
      <c r="A9" s="21" t="s">
        <v>4</v>
      </c>
      <c r="B9" s="18"/>
      <c r="C9" s="18">
        <f>C8/B8</f>
        <v>2.5000000000000001E-2</v>
      </c>
      <c r="D9" s="18">
        <f>D8/B8</f>
        <v>0.32</v>
      </c>
      <c r="E9" s="18">
        <f>E8/B8</f>
        <v>0.29499999999999998</v>
      </c>
      <c r="F9" s="18">
        <f>F8/B8</f>
        <v>0.11</v>
      </c>
      <c r="G9" s="18">
        <f>G8/B8</f>
        <v>0.21</v>
      </c>
      <c r="H9" s="19">
        <f>H8/B8</f>
        <v>0.04</v>
      </c>
      <c r="J9" s="21"/>
      <c r="K9" s="18">
        <f>K8/J8</f>
        <v>0.34499999999999997</v>
      </c>
      <c r="L9" s="18">
        <f>L8/J8</f>
        <v>0.40500000000000003</v>
      </c>
      <c r="M9" s="18">
        <f>M8/J8</f>
        <v>0.21</v>
      </c>
      <c r="N9" s="19">
        <f>N8/J8</f>
        <v>0.04</v>
      </c>
      <c r="P9" s="21"/>
      <c r="Q9" s="18">
        <f>Q8/P8</f>
        <v>0.39</v>
      </c>
      <c r="R9" s="18">
        <f>R8/P8</f>
        <v>0.57999999999999996</v>
      </c>
      <c r="S9" s="19">
        <f>S8/P8</f>
        <v>0.03</v>
      </c>
    </row>
    <row r="10" spans="1:19" x14ac:dyDescent="0.15">
      <c r="A10" s="4" t="s">
        <v>21</v>
      </c>
      <c r="B10" s="5">
        <v>208</v>
      </c>
      <c r="C10" s="5">
        <v>6</v>
      </c>
      <c r="D10" s="5">
        <v>61</v>
      </c>
      <c r="E10" s="5">
        <v>77</v>
      </c>
      <c r="F10" s="5">
        <v>21</v>
      </c>
      <c r="G10" s="5">
        <v>36</v>
      </c>
      <c r="H10" s="3">
        <f>B10-SUM(C10:G10)</f>
        <v>7</v>
      </c>
      <c r="J10" s="4">
        <v>208</v>
      </c>
      <c r="K10" s="5">
        <f>C10+D10</f>
        <v>67</v>
      </c>
      <c r="L10" s="5">
        <f>E10+F10</f>
        <v>98</v>
      </c>
      <c r="M10" s="5">
        <f>G10</f>
        <v>36</v>
      </c>
      <c r="N10" s="3">
        <f>J10-SUM(K10:M10)</f>
        <v>7</v>
      </c>
      <c r="P10" s="4">
        <v>208</v>
      </c>
      <c r="Q10" s="5">
        <v>88</v>
      </c>
      <c r="R10" s="5">
        <v>114</v>
      </c>
      <c r="S10" s="3">
        <f>P10-Q10-R10</f>
        <v>6</v>
      </c>
    </row>
    <row r="11" spans="1:19" s="20" customFormat="1" x14ac:dyDescent="0.15">
      <c r="A11" s="21" t="s">
        <v>4</v>
      </c>
      <c r="B11" s="18"/>
      <c r="C11" s="18">
        <f>C10/B10</f>
        <v>2.8846153846153848E-2</v>
      </c>
      <c r="D11" s="18">
        <f>D10/B10</f>
        <v>0.29326923076923078</v>
      </c>
      <c r="E11" s="18">
        <f>E10/B10</f>
        <v>0.37019230769230771</v>
      </c>
      <c r="F11" s="18">
        <f>F10/B10</f>
        <v>0.10096153846153846</v>
      </c>
      <c r="G11" s="18">
        <f>G10/B10</f>
        <v>0.17307692307692307</v>
      </c>
      <c r="H11" s="19">
        <f>H10/B10</f>
        <v>3.3653846153846152E-2</v>
      </c>
      <c r="J11" s="21"/>
      <c r="K11" s="18">
        <f>K10/J10</f>
        <v>0.32211538461538464</v>
      </c>
      <c r="L11" s="18">
        <f>L10/J10</f>
        <v>0.47115384615384615</v>
      </c>
      <c r="M11" s="18">
        <f>M10/J10</f>
        <v>0.17307692307692307</v>
      </c>
      <c r="N11" s="19">
        <f>N10/J10</f>
        <v>3.3653846153846152E-2</v>
      </c>
      <c r="P11" s="21"/>
      <c r="Q11" s="18">
        <f>Q10/P10</f>
        <v>0.42307692307692307</v>
      </c>
      <c r="R11" s="18">
        <f>R10/P10</f>
        <v>0.54807692307692313</v>
      </c>
      <c r="S11" s="19">
        <f>S10/P10</f>
        <v>2.8846153846153848E-2</v>
      </c>
    </row>
    <row r="12" spans="1:19" x14ac:dyDescent="0.15">
      <c r="A12" s="4" t="s">
        <v>22</v>
      </c>
      <c r="B12" s="5">
        <v>44</v>
      </c>
      <c r="C12" s="5">
        <v>2</v>
      </c>
      <c r="D12" s="5">
        <v>14</v>
      </c>
      <c r="E12" s="5">
        <v>16</v>
      </c>
      <c r="F12" s="5">
        <v>8</v>
      </c>
      <c r="G12" s="5">
        <v>3</v>
      </c>
      <c r="H12" s="3">
        <f>B12-SUM(C12:G12)</f>
        <v>1</v>
      </c>
      <c r="J12" s="4">
        <v>44</v>
      </c>
      <c r="K12" s="5">
        <f>C12+D12</f>
        <v>16</v>
      </c>
      <c r="L12" s="5">
        <f>E12+F12</f>
        <v>24</v>
      </c>
      <c r="M12" s="5">
        <f>G12</f>
        <v>3</v>
      </c>
      <c r="N12" s="3">
        <f>J12-SUM(K12:M12)</f>
        <v>1</v>
      </c>
      <c r="P12" s="4">
        <v>44</v>
      </c>
      <c r="Q12" s="5">
        <v>20</v>
      </c>
      <c r="R12" s="5">
        <v>22</v>
      </c>
      <c r="S12" s="3">
        <f>P12-Q12-R12</f>
        <v>2</v>
      </c>
    </row>
    <row r="13" spans="1:19" s="20" customFormat="1" x14ac:dyDescent="0.15">
      <c r="A13" s="21" t="s">
        <v>4</v>
      </c>
      <c r="B13" s="18"/>
      <c r="C13" s="18">
        <f>C12/B12</f>
        <v>4.5454545454545456E-2</v>
      </c>
      <c r="D13" s="18">
        <f>D12/B12</f>
        <v>0.31818181818181818</v>
      </c>
      <c r="E13" s="18">
        <f>E12/B12</f>
        <v>0.36363636363636365</v>
      </c>
      <c r="F13" s="18">
        <f>F12/B12</f>
        <v>0.18181818181818182</v>
      </c>
      <c r="G13" s="18">
        <f>G12/B12</f>
        <v>6.8181818181818177E-2</v>
      </c>
      <c r="H13" s="19">
        <f>H12/B12</f>
        <v>2.2727272727272728E-2</v>
      </c>
      <c r="J13" s="21"/>
      <c r="K13" s="18">
        <f>K12/J12</f>
        <v>0.36363636363636365</v>
      </c>
      <c r="L13" s="18">
        <f>L12/J12</f>
        <v>0.54545454545454541</v>
      </c>
      <c r="M13" s="18">
        <f>M12/J12</f>
        <v>6.8181818181818177E-2</v>
      </c>
      <c r="N13" s="19">
        <f>N12/J12</f>
        <v>2.2727272727272728E-2</v>
      </c>
      <c r="P13" s="21"/>
      <c r="Q13" s="18">
        <f>Q12/P12</f>
        <v>0.45454545454545453</v>
      </c>
      <c r="R13" s="18">
        <f>R12/P12</f>
        <v>0.5</v>
      </c>
      <c r="S13" s="19">
        <f>S12/P12</f>
        <v>4.5454545454545456E-2</v>
      </c>
    </row>
    <row r="14" spans="1:19" x14ac:dyDescent="0.15">
      <c r="A14" s="4" t="s">
        <v>23</v>
      </c>
      <c r="B14" s="5">
        <v>172</v>
      </c>
      <c r="C14" s="5">
        <v>7</v>
      </c>
      <c r="D14" s="5">
        <v>51</v>
      </c>
      <c r="E14" s="5">
        <v>55</v>
      </c>
      <c r="F14" s="5">
        <v>22</v>
      </c>
      <c r="G14" s="5">
        <v>33</v>
      </c>
      <c r="H14" s="3">
        <f>B14-SUM(C14:G14)</f>
        <v>4</v>
      </c>
      <c r="J14" s="4">
        <v>172</v>
      </c>
      <c r="K14" s="5">
        <f>C14+D14</f>
        <v>58</v>
      </c>
      <c r="L14" s="5">
        <f>E14+F14</f>
        <v>77</v>
      </c>
      <c r="M14" s="5">
        <f>G14</f>
        <v>33</v>
      </c>
      <c r="N14" s="3">
        <f>J14-SUM(K14:M14)</f>
        <v>4</v>
      </c>
      <c r="P14" s="4">
        <v>172</v>
      </c>
      <c r="Q14" s="5">
        <v>68</v>
      </c>
      <c r="R14" s="5">
        <v>98</v>
      </c>
      <c r="S14" s="3">
        <f>P14-Q14-R14</f>
        <v>6</v>
      </c>
    </row>
    <row r="15" spans="1:19" s="20" customFormat="1" x14ac:dyDescent="0.15">
      <c r="A15" s="21" t="s">
        <v>4</v>
      </c>
      <c r="B15" s="18"/>
      <c r="C15" s="18">
        <f>C14/B14</f>
        <v>4.0697674418604654E-2</v>
      </c>
      <c r="D15" s="18">
        <f>D14/B14</f>
        <v>0.29651162790697677</v>
      </c>
      <c r="E15" s="18">
        <f>E14/B14</f>
        <v>0.31976744186046513</v>
      </c>
      <c r="F15" s="18">
        <f>F14/B14</f>
        <v>0.12790697674418605</v>
      </c>
      <c r="G15" s="18">
        <f>G14/B14</f>
        <v>0.19186046511627908</v>
      </c>
      <c r="H15" s="19">
        <f>H14/B14</f>
        <v>2.3255813953488372E-2</v>
      </c>
      <c r="J15" s="21"/>
      <c r="K15" s="18">
        <f>K14/J14</f>
        <v>0.33720930232558138</v>
      </c>
      <c r="L15" s="18">
        <f>L14/J14</f>
        <v>0.44767441860465118</v>
      </c>
      <c r="M15" s="18">
        <f>M14/J14</f>
        <v>0.19186046511627908</v>
      </c>
      <c r="N15" s="19">
        <f>N14/J14</f>
        <v>2.3255813953488372E-2</v>
      </c>
      <c r="P15" s="21"/>
      <c r="Q15" s="18">
        <f>Q14/P14</f>
        <v>0.39534883720930231</v>
      </c>
      <c r="R15" s="18">
        <f>R14/P14</f>
        <v>0.56976744186046513</v>
      </c>
      <c r="S15" s="19">
        <f>S14/P14</f>
        <v>3.4883720930232558E-2</v>
      </c>
    </row>
    <row r="16" spans="1:19" x14ac:dyDescent="0.15">
      <c r="A16" s="4" t="s">
        <v>24</v>
      </c>
      <c r="B16" s="5">
        <v>42</v>
      </c>
      <c r="C16" s="5">
        <v>1</v>
      </c>
      <c r="D16" s="5">
        <v>14</v>
      </c>
      <c r="E16" s="5">
        <v>17</v>
      </c>
      <c r="F16" s="5">
        <v>3</v>
      </c>
      <c r="G16" s="5">
        <v>4</v>
      </c>
      <c r="H16" s="3">
        <f>B16-SUM(C16:G16)</f>
        <v>3</v>
      </c>
      <c r="J16" s="4">
        <v>42</v>
      </c>
      <c r="K16" s="5">
        <f>C16+D16</f>
        <v>15</v>
      </c>
      <c r="L16" s="5">
        <f>E16+F16</f>
        <v>20</v>
      </c>
      <c r="M16" s="5">
        <f>G16</f>
        <v>4</v>
      </c>
      <c r="N16" s="3">
        <f>J16-SUM(K16:M16)</f>
        <v>3</v>
      </c>
      <c r="P16" s="4">
        <v>42</v>
      </c>
      <c r="Q16" s="5">
        <v>19</v>
      </c>
      <c r="R16" s="5">
        <v>19</v>
      </c>
      <c r="S16" s="3">
        <f>P16-Q16-R16</f>
        <v>4</v>
      </c>
    </row>
    <row r="17" spans="1:19" s="20" customFormat="1" x14ac:dyDescent="0.15">
      <c r="A17" s="21" t="s">
        <v>4</v>
      </c>
      <c r="B17" s="18"/>
      <c r="C17" s="18">
        <f>C16/B16</f>
        <v>2.3809523809523808E-2</v>
      </c>
      <c r="D17" s="18">
        <f>D16/B16</f>
        <v>0.33333333333333331</v>
      </c>
      <c r="E17" s="18">
        <f>E16/B16</f>
        <v>0.40476190476190477</v>
      </c>
      <c r="F17" s="18">
        <f>F16/B16</f>
        <v>7.1428571428571425E-2</v>
      </c>
      <c r="G17" s="18">
        <f>G16/B16</f>
        <v>9.5238095238095233E-2</v>
      </c>
      <c r="H17" s="19">
        <f>H16/B16</f>
        <v>7.1428571428571425E-2</v>
      </c>
      <c r="J17" s="21"/>
      <c r="K17" s="18">
        <f>K16/J16</f>
        <v>0.35714285714285715</v>
      </c>
      <c r="L17" s="18">
        <f>L16/J16</f>
        <v>0.47619047619047616</v>
      </c>
      <c r="M17" s="18">
        <f>M16/J16</f>
        <v>9.5238095238095233E-2</v>
      </c>
      <c r="N17" s="19">
        <f>N16/J16</f>
        <v>7.1428571428571425E-2</v>
      </c>
      <c r="P17" s="21"/>
      <c r="Q17" s="18">
        <f>Q16/P16</f>
        <v>0.45238095238095238</v>
      </c>
      <c r="R17" s="18">
        <f>R16/P16</f>
        <v>0.45238095238095238</v>
      </c>
      <c r="S17" s="19">
        <f>S16/P16</f>
        <v>9.5238095238095233E-2</v>
      </c>
    </row>
    <row r="18" spans="1:19" x14ac:dyDescent="0.15">
      <c r="A18" s="4" t="s">
        <v>25</v>
      </c>
      <c r="B18" s="5">
        <v>147</v>
      </c>
      <c r="C18" s="5">
        <v>10</v>
      </c>
      <c r="D18" s="5">
        <v>39</v>
      </c>
      <c r="E18" s="5">
        <v>57</v>
      </c>
      <c r="F18" s="5">
        <v>17</v>
      </c>
      <c r="G18" s="5">
        <v>22</v>
      </c>
      <c r="H18" s="3">
        <f>B18-SUM(C18:G18)</f>
        <v>2</v>
      </c>
      <c r="J18" s="4">
        <v>147</v>
      </c>
      <c r="K18" s="5">
        <f>C18+D18</f>
        <v>49</v>
      </c>
      <c r="L18" s="5">
        <f>E18+F18</f>
        <v>74</v>
      </c>
      <c r="M18" s="5">
        <f>G18</f>
        <v>22</v>
      </c>
      <c r="N18" s="3">
        <f>J18-SUM(K18:M18)</f>
        <v>2</v>
      </c>
      <c r="P18" s="4">
        <v>147</v>
      </c>
      <c r="Q18" s="5">
        <v>66</v>
      </c>
      <c r="R18" s="5">
        <v>78</v>
      </c>
      <c r="S18" s="3">
        <f>P18-Q18-R18</f>
        <v>3</v>
      </c>
    </row>
    <row r="19" spans="1:19" s="20" customFormat="1" x14ac:dyDescent="0.15">
      <c r="A19" s="21" t="s">
        <v>4</v>
      </c>
      <c r="B19" s="18"/>
      <c r="C19" s="18">
        <f>C18/B18</f>
        <v>6.8027210884353748E-2</v>
      </c>
      <c r="D19" s="18">
        <f>D18/B18</f>
        <v>0.26530612244897961</v>
      </c>
      <c r="E19" s="18">
        <f>E18/B18</f>
        <v>0.38775510204081631</v>
      </c>
      <c r="F19" s="18">
        <f>F18/B18</f>
        <v>0.11564625850340136</v>
      </c>
      <c r="G19" s="18">
        <f>G18/B18</f>
        <v>0.14965986394557823</v>
      </c>
      <c r="H19" s="19">
        <f>H18/B18</f>
        <v>1.3605442176870748E-2</v>
      </c>
      <c r="J19" s="21"/>
      <c r="K19" s="18">
        <f>K18/J18</f>
        <v>0.33333333333333331</v>
      </c>
      <c r="L19" s="18">
        <f>L18/J18</f>
        <v>0.50340136054421769</v>
      </c>
      <c r="M19" s="18">
        <f>M18/J18</f>
        <v>0.14965986394557823</v>
      </c>
      <c r="N19" s="19">
        <f>N18/J18</f>
        <v>1.3605442176870748E-2</v>
      </c>
      <c r="P19" s="21"/>
      <c r="Q19" s="18">
        <f>Q18/P18</f>
        <v>0.44897959183673469</v>
      </c>
      <c r="R19" s="18">
        <f>R18/P18</f>
        <v>0.53061224489795922</v>
      </c>
      <c r="S19" s="19">
        <f>S18/P18</f>
        <v>2.0408163265306121E-2</v>
      </c>
    </row>
    <row r="20" spans="1:19" x14ac:dyDescent="0.15">
      <c r="A20" s="4" t="s">
        <v>26</v>
      </c>
      <c r="B20" s="5">
        <v>103</v>
      </c>
      <c r="C20" s="5">
        <v>3</v>
      </c>
      <c r="D20" s="5">
        <v>27</v>
      </c>
      <c r="E20" s="5">
        <v>45</v>
      </c>
      <c r="F20" s="5">
        <v>10</v>
      </c>
      <c r="G20" s="5">
        <v>18</v>
      </c>
      <c r="H20" s="41" t="s">
        <v>369</v>
      </c>
      <c r="J20" s="4">
        <v>103</v>
      </c>
      <c r="K20" s="5">
        <f>C20+D20</f>
        <v>30</v>
      </c>
      <c r="L20" s="5">
        <f>E20+F20</f>
        <v>55</v>
      </c>
      <c r="M20" s="5">
        <f>G20</f>
        <v>18</v>
      </c>
      <c r="N20" s="41" t="s">
        <v>369</v>
      </c>
      <c r="P20" s="4">
        <v>103</v>
      </c>
      <c r="Q20" s="5">
        <v>75</v>
      </c>
      <c r="R20" s="5">
        <v>27</v>
      </c>
      <c r="S20" s="3">
        <f>P20-Q20-R20</f>
        <v>1</v>
      </c>
    </row>
    <row r="21" spans="1:19" s="20" customFormat="1" x14ac:dyDescent="0.15">
      <c r="A21" s="21" t="s">
        <v>4</v>
      </c>
      <c r="B21" s="18"/>
      <c r="C21" s="18">
        <f>C20/B20</f>
        <v>2.9126213592233011E-2</v>
      </c>
      <c r="D21" s="18">
        <f>D20/B20</f>
        <v>0.26213592233009708</v>
      </c>
      <c r="E21" s="18">
        <f>E20/B20</f>
        <v>0.43689320388349512</v>
      </c>
      <c r="F21" s="18">
        <f>F20/B20</f>
        <v>9.7087378640776698E-2</v>
      </c>
      <c r="G21" s="18">
        <f>G20/B20</f>
        <v>0.17475728155339806</v>
      </c>
      <c r="H21" s="45" t="s">
        <v>369</v>
      </c>
      <c r="J21" s="21"/>
      <c r="K21" s="18">
        <f>K20/J20</f>
        <v>0.29126213592233008</v>
      </c>
      <c r="L21" s="18">
        <f>L20/J20</f>
        <v>0.53398058252427183</v>
      </c>
      <c r="M21" s="18">
        <f>M20/J20</f>
        <v>0.17475728155339806</v>
      </c>
      <c r="N21" s="45" t="s">
        <v>369</v>
      </c>
      <c r="P21" s="21"/>
      <c r="Q21" s="18">
        <f>Q20/P20</f>
        <v>0.72815533980582525</v>
      </c>
      <c r="R21" s="18">
        <f>R20/P20</f>
        <v>0.26213592233009708</v>
      </c>
      <c r="S21" s="19">
        <f>S20/P20</f>
        <v>9.7087378640776691E-3</v>
      </c>
    </row>
    <row r="22" spans="1:19" x14ac:dyDescent="0.15">
      <c r="A22" s="4" t="s">
        <v>27</v>
      </c>
      <c r="B22" s="5">
        <v>74</v>
      </c>
      <c r="C22" s="5">
        <v>3</v>
      </c>
      <c r="D22" s="5">
        <v>18</v>
      </c>
      <c r="E22" s="5">
        <v>28</v>
      </c>
      <c r="F22" s="5">
        <v>10</v>
      </c>
      <c r="G22" s="5">
        <v>10</v>
      </c>
      <c r="H22" s="3">
        <f>B22-SUM(C22:G22)</f>
        <v>5</v>
      </c>
      <c r="J22" s="4">
        <v>74</v>
      </c>
      <c r="K22" s="5">
        <f>C22+D22</f>
        <v>21</v>
      </c>
      <c r="L22" s="5">
        <f>E22+F22</f>
        <v>38</v>
      </c>
      <c r="M22" s="5">
        <f>G22</f>
        <v>10</v>
      </c>
      <c r="N22" s="3">
        <f>J22-SUM(K22:M22)</f>
        <v>5</v>
      </c>
      <c r="P22" s="4">
        <v>74</v>
      </c>
      <c r="Q22" s="5">
        <v>25</v>
      </c>
      <c r="R22" s="5">
        <v>43</v>
      </c>
      <c r="S22" s="3">
        <f>P22-Q22-R22</f>
        <v>6</v>
      </c>
    </row>
    <row r="23" spans="1:19" s="20" customFormat="1" x14ac:dyDescent="0.15">
      <c r="A23" s="21" t="s">
        <v>4</v>
      </c>
      <c r="B23" s="18"/>
      <c r="C23" s="18">
        <f>C22/B22</f>
        <v>4.0540540540540543E-2</v>
      </c>
      <c r="D23" s="18">
        <f>D22/B22</f>
        <v>0.24324324324324326</v>
      </c>
      <c r="E23" s="18">
        <f>E22/B22</f>
        <v>0.3783783783783784</v>
      </c>
      <c r="F23" s="18">
        <f>F22/B22</f>
        <v>0.13513513513513514</v>
      </c>
      <c r="G23" s="18">
        <f>G22/B22</f>
        <v>0.13513513513513514</v>
      </c>
      <c r="H23" s="19">
        <f>H22/B22</f>
        <v>6.7567567567567571E-2</v>
      </c>
      <c r="J23" s="21"/>
      <c r="K23" s="18">
        <f>K22/J22</f>
        <v>0.28378378378378377</v>
      </c>
      <c r="L23" s="18">
        <f>L22/J22</f>
        <v>0.51351351351351349</v>
      </c>
      <c r="M23" s="18">
        <f>M22/J22</f>
        <v>0.13513513513513514</v>
      </c>
      <c r="N23" s="19">
        <f>N22/J22</f>
        <v>6.7567567567567571E-2</v>
      </c>
      <c r="P23" s="21"/>
      <c r="Q23" s="18">
        <f>Q22/P22</f>
        <v>0.33783783783783783</v>
      </c>
      <c r="R23" s="18">
        <f>R22/P22</f>
        <v>0.58108108108108103</v>
      </c>
      <c r="S23" s="19">
        <f>S22/P22</f>
        <v>8.1081081081081086E-2</v>
      </c>
    </row>
    <row r="24" spans="1:19" x14ac:dyDescent="0.15">
      <c r="A24" s="4" t="s">
        <v>28</v>
      </c>
      <c r="B24" s="5">
        <v>111</v>
      </c>
      <c r="C24" s="5">
        <v>1</v>
      </c>
      <c r="D24" s="5">
        <v>29</v>
      </c>
      <c r="E24" s="5">
        <v>38</v>
      </c>
      <c r="F24" s="5">
        <v>15</v>
      </c>
      <c r="G24" s="5">
        <v>26</v>
      </c>
      <c r="H24" s="3">
        <f>B24-SUM(C24:G24)</f>
        <v>2</v>
      </c>
      <c r="J24" s="4">
        <v>111</v>
      </c>
      <c r="K24" s="5">
        <f>C24+D24</f>
        <v>30</v>
      </c>
      <c r="L24" s="5">
        <f>E24+F24</f>
        <v>53</v>
      </c>
      <c r="M24" s="5">
        <f>G24</f>
        <v>26</v>
      </c>
      <c r="N24" s="3">
        <f>J24-SUM(K24:M24)</f>
        <v>2</v>
      </c>
      <c r="P24" s="4">
        <v>111</v>
      </c>
      <c r="Q24" s="5">
        <v>41</v>
      </c>
      <c r="R24" s="5">
        <v>67</v>
      </c>
      <c r="S24" s="3">
        <f>P24-Q24-R24</f>
        <v>3</v>
      </c>
    </row>
    <row r="25" spans="1:19" s="20" customFormat="1" x14ac:dyDescent="0.15">
      <c r="A25" s="21" t="s">
        <v>4</v>
      </c>
      <c r="B25" s="18"/>
      <c r="C25" s="18">
        <f>C24/B24</f>
        <v>9.0090090090090089E-3</v>
      </c>
      <c r="D25" s="18">
        <f>D24/B24</f>
        <v>0.26126126126126126</v>
      </c>
      <c r="E25" s="18">
        <f>E24/B24</f>
        <v>0.34234234234234234</v>
      </c>
      <c r="F25" s="18">
        <f>F24/B24</f>
        <v>0.13513513513513514</v>
      </c>
      <c r="G25" s="18">
        <f>G24/B24</f>
        <v>0.23423423423423423</v>
      </c>
      <c r="H25" s="19">
        <f>H24/B24</f>
        <v>1.8018018018018018E-2</v>
      </c>
      <c r="J25" s="21"/>
      <c r="K25" s="18">
        <f>K24/J24</f>
        <v>0.27027027027027029</v>
      </c>
      <c r="L25" s="18">
        <f>L24/J24</f>
        <v>0.47747747747747749</v>
      </c>
      <c r="M25" s="18">
        <f>M24/J24</f>
        <v>0.23423423423423423</v>
      </c>
      <c r="N25" s="19">
        <f>N24/J24</f>
        <v>1.8018018018018018E-2</v>
      </c>
      <c r="P25" s="21"/>
      <c r="Q25" s="18">
        <f>Q24/P24</f>
        <v>0.36936936936936937</v>
      </c>
      <c r="R25" s="18">
        <f>R24/P24</f>
        <v>0.60360360360360366</v>
      </c>
      <c r="S25" s="19">
        <f>S24/P24</f>
        <v>2.7027027027027029E-2</v>
      </c>
    </row>
    <row r="26" spans="1:19" x14ac:dyDescent="0.15">
      <c r="A26" s="4" t="s">
        <v>29</v>
      </c>
      <c r="B26" s="5">
        <v>55</v>
      </c>
      <c r="C26" s="5">
        <v>3</v>
      </c>
      <c r="D26" s="5">
        <v>15</v>
      </c>
      <c r="E26" s="5">
        <v>13</v>
      </c>
      <c r="F26" s="5">
        <v>7</v>
      </c>
      <c r="G26" s="5">
        <v>14</v>
      </c>
      <c r="H26" s="3">
        <f>B26-SUM(C26:G26)</f>
        <v>3</v>
      </c>
      <c r="J26" s="4">
        <v>55</v>
      </c>
      <c r="K26" s="5">
        <f>C26+D26</f>
        <v>18</v>
      </c>
      <c r="L26" s="5">
        <f>E26+F26</f>
        <v>20</v>
      </c>
      <c r="M26" s="5">
        <f>G26</f>
        <v>14</v>
      </c>
      <c r="N26" s="3">
        <f>J26-SUM(K26:M26)</f>
        <v>3</v>
      </c>
      <c r="P26" s="4">
        <v>55</v>
      </c>
      <c r="Q26" s="5">
        <v>10</v>
      </c>
      <c r="R26" s="5">
        <v>42</v>
      </c>
      <c r="S26" s="3">
        <f>P26-Q26-R26</f>
        <v>3</v>
      </c>
    </row>
    <row r="27" spans="1:19" s="20" customFormat="1" x14ac:dyDescent="0.15">
      <c r="A27" s="23" t="s">
        <v>4</v>
      </c>
      <c r="B27" s="24"/>
      <c r="C27" s="24">
        <f>C26/B26</f>
        <v>5.4545454545454543E-2</v>
      </c>
      <c r="D27" s="24">
        <f>D26/B26</f>
        <v>0.27272727272727271</v>
      </c>
      <c r="E27" s="24">
        <f>E26/B26</f>
        <v>0.23636363636363636</v>
      </c>
      <c r="F27" s="24">
        <f>F26/B26</f>
        <v>0.12727272727272726</v>
      </c>
      <c r="G27" s="24">
        <f>G26/B26</f>
        <v>0.25454545454545452</v>
      </c>
      <c r="H27" s="25">
        <f>H26/B26</f>
        <v>5.4545454545454543E-2</v>
      </c>
      <c r="J27" s="23"/>
      <c r="K27" s="24">
        <f>K26/J26</f>
        <v>0.32727272727272727</v>
      </c>
      <c r="L27" s="24">
        <f>L26/J26</f>
        <v>0.36363636363636365</v>
      </c>
      <c r="M27" s="24">
        <f>M26/J26</f>
        <v>0.25454545454545452</v>
      </c>
      <c r="N27" s="25">
        <f>N26/J26</f>
        <v>5.4545454545454543E-2</v>
      </c>
      <c r="P27" s="23"/>
      <c r="Q27" s="24">
        <f>Q26/P26</f>
        <v>0.18181818181818182</v>
      </c>
      <c r="R27" s="24">
        <f>R26/P26</f>
        <v>0.76363636363636367</v>
      </c>
      <c r="S27" s="25">
        <f>S26/P26</f>
        <v>5.4545454545454543E-2</v>
      </c>
    </row>
    <row r="28" spans="1:19" x14ac:dyDescent="0.15">
      <c r="A28" s="1" t="s">
        <v>237</v>
      </c>
    </row>
    <row r="29" spans="1:19" x14ac:dyDescent="0.15">
      <c r="A29" s="9" t="s">
        <v>30</v>
      </c>
      <c r="B29" s="10">
        <v>411</v>
      </c>
      <c r="C29" s="10">
        <v>16</v>
      </c>
      <c r="D29" s="10">
        <v>110</v>
      </c>
      <c r="E29" s="10">
        <v>149</v>
      </c>
      <c r="F29" s="10">
        <v>55</v>
      </c>
      <c r="G29" s="10">
        <v>68</v>
      </c>
      <c r="H29" s="11">
        <f>B29-SUM(C29:G29)</f>
        <v>13</v>
      </c>
      <c r="J29" s="9">
        <v>411</v>
      </c>
      <c r="K29" s="10">
        <f>C29+D29</f>
        <v>126</v>
      </c>
      <c r="L29" s="10">
        <f>E29+F29</f>
        <v>204</v>
      </c>
      <c r="M29" s="10">
        <f>G29</f>
        <v>68</v>
      </c>
      <c r="N29" s="11">
        <f>J29-SUM(K29:M29)</f>
        <v>13</v>
      </c>
      <c r="P29" s="9">
        <v>411</v>
      </c>
      <c r="Q29" s="10">
        <v>172</v>
      </c>
      <c r="R29" s="10">
        <v>226</v>
      </c>
      <c r="S29" s="11">
        <f>P29-Q29-R29</f>
        <v>13</v>
      </c>
    </row>
    <row r="30" spans="1:19" s="20" customFormat="1" x14ac:dyDescent="0.15">
      <c r="A30" s="21" t="s">
        <v>31</v>
      </c>
      <c r="B30" s="18"/>
      <c r="C30" s="18">
        <f>C29/B29</f>
        <v>3.8929440389294405E-2</v>
      </c>
      <c r="D30" s="18">
        <f>D29/B29</f>
        <v>0.26763990267639903</v>
      </c>
      <c r="E30" s="18">
        <f>E29/B29</f>
        <v>0.36253041362530414</v>
      </c>
      <c r="F30" s="18">
        <f>F29/B29</f>
        <v>0.13381995133819952</v>
      </c>
      <c r="G30" s="18">
        <f>G29/B29</f>
        <v>0.16545012165450121</v>
      </c>
      <c r="H30" s="27">
        <f>H29/B29</f>
        <v>3.1630170316301706E-2</v>
      </c>
      <c r="J30" s="21"/>
      <c r="K30" s="18">
        <f>K29/J29</f>
        <v>0.30656934306569344</v>
      </c>
      <c r="L30" s="18">
        <f>L29/J29</f>
        <v>0.49635036496350365</v>
      </c>
      <c r="M30" s="18">
        <f>M29/J29</f>
        <v>0.16545012165450121</v>
      </c>
      <c r="N30" s="19">
        <f>N29/J29</f>
        <v>3.1630170316301706E-2</v>
      </c>
      <c r="P30" s="21"/>
      <c r="Q30" s="18">
        <f>Q29/P29</f>
        <v>0.41849148418491483</v>
      </c>
      <c r="R30" s="18">
        <f>R29/P29</f>
        <v>0.54987834549878345</v>
      </c>
      <c r="S30" s="19">
        <f>S29/P29</f>
        <v>3.1630170316301706E-2</v>
      </c>
    </row>
    <row r="31" spans="1:19" x14ac:dyDescent="0.15">
      <c r="A31" s="4" t="s">
        <v>32</v>
      </c>
      <c r="B31" s="5">
        <v>196</v>
      </c>
      <c r="C31" s="5">
        <v>5</v>
      </c>
      <c r="D31" s="5">
        <v>66</v>
      </c>
      <c r="E31" s="5">
        <v>63</v>
      </c>
      <c r="F31" s="5">
        <v>23</v>
      </c>
      <c r="G31" s="5">
        <v>34</v>
      </c>
      <c r="H31" s="3">
        <f>B31-SUM(C31:G31)</f>
        <v>5</v>
      </c>
      <c r="J31" s="4">
        <v>196</v>
      </c>
      <c r="K31" s="5">
        <f>C31+D31</f>
        <v>71</v>
      </c>
      <c r="L31" s="5">
        <f>E31+F31</f>
        <v>86</v>
      </c>
      <c r="M31" s="5">
        <f>G31</f>
        <v>34</v>
      </c>
      <c r="N31" s="3">
        <f>J31-SUM(K31:M31)</f>
        <v>5</v>
      </c>
      <c r="P31" s="4">
        <v>196</v>
      </c>
      <c r="Q31" s="5">
        <v>83</v>
      </c>
      <c r="R31" s="5">
        <v>106</v>
      </c>
      <c r="S31" s="3">
        <f>P31-Q31-R31</f>
        <v>7</v>
      </c>
    </row>
    <row r="32" spans="1:19" s="20" customFormat="1" x14ac:dyDescent="0.15">
      <c r="A32" s="21" t="s">
        <v>33</v>
      </c>
      <c r="B32" s="18"/>
      <c r="C32" s="18">
        <f>C31/B31</f>
        <v>2.5510204081632654E-2</v>
      </c>
      <c r="D32" s="18">
        <f>D31/B31</f>
        <v>0.33673469387755101</v>
      </c>
      <c r="E32" s="18">
        <f>E31/B31</f>
        <v>0.32142857142857145</v>
      </c>
      <c r="F32" s="18">
        <f>F31/B31</f>
        <v>0.11734693877551021</v>
      </c>
      <c r="G32" s="18">
        <f>G31/B31</f>
        <v>0.17346938775510204</v>
      </c>
      <c r="H32" s="19">
        <f>H31/B31</f>
        <v>2.5510204081632654E-2</v>
      </c>
      <c r="J32" s="21"/>
      <c r="K32" s="18">
        <f>K31/J31</f>
        <v>0.36224489795918369</v>
      </c>
      <c r="L32" s="18">
        <f>L31/J31</f>
        <v>0.43877551020408162</v>
      </c>
      <c r="M32" s="18">
        <f>M31/J31</f>
        <v>0.17346938775510204</v>
      </c>
      <c r="N32" s="19">
        <f>N31/J31</f>
        <v>2.5510204081632654E-2</v>
      </c>
      <c r="P32" s="21"/>
      <c r="Q32" s="18">
        <f>Q31/P31</f>
        <v>0.42346938775510207</v>
      </c>
      <c r="R32" s="18">
        <f>R31/P31</f>
        <v>0.54081632653061229</v>
      </c>
      <c r="S32" s="19">
        <f>S31/P31</f>
        <v>3.5714285714285712E-2</v>
      </c>
    </row>
    <row r="33" spans="1:19" x14ac:dyDescent="0.15">
      <c r="A33" s="4" t="s">
        <v>34</v>
      </c>
      <c r="B33" s="5">
        <v>556</v>
      </c>
      <c r="C33" s="5">
        <v>20</v>
      </c>
      <c r="D33" s="5">
        <v>158</v>
      </c>
      <c r="E33" s="5">
        <v>195</v>
      </c>
      <c r="F33" s="5">
        <v>58</v>
      </c>
      <c r="G33" s="5">
        <v>107</v>
      </c>
      <c r="H33" s="3">
        <f>B33-SUM(C33:G33)</f>
        <v>18</v>
      </c>
      <c r="J33" s="4">
        <v>556</v>
      </c>
      <c r="K33" s="5">
        <f>C33+D33</f>
        <v>178</v>
      </c>
      <c r="L33" s="5">
        <f>E33+F33</f>
        <v>253</v>
      </c>
      <c r="M33" s="5">
        <f>G33</f>
        <v>107</v>
      </c>
      <c r="N33" s="3">
        <f>J33-SUM(K33:M33)</f>
        <v>18</v>
      </c>
      <c r="P33" s="4">
        <v>556</v>
      </c>
      <c r="Q33" s="5">
        <v>237</v>
      </c>
      <c r="R33" s="5">
        <v>298</v>
      </c>
      <c r="S33" s="3">
        <f>P33-Q33-R33</f>
        <v>21</v>
      </c>
    </row>
    <row r="34" spans="1:19" s="20" customFormat="1" x14ac:dyDescent="0.15">
      <c r="A34" s="23" t="s">
        <v>35</v>
      </c>
      <c r="B34" s="24"/>
      <c r="C34" s="24">
        <f>C33/B33</f>
        <v>3.5971223021582732E-2</v>
      </c>
      <c r="D34" s="24">
        <f>D33/B33</f>
        <v>0.28417266187050361</v>
      </c>
      <c r="E34" s="24">
        <f>E33/B33</f>
        <v>0.35071942446043164</v>
      </c>
      <c r="F34" s="24">
        <f>F33/B33</f>
        <v>0.10431654676258993</v>
      </c>
      <c r="G34" s="24">
        <f>G33/B33</f>
        <v>0.19244604316546762</v>
      </c>
      <c r="H34" s="25">
        <f>H33/B33</f>
        <v>3.237410071942446E-2</v>
      </c>
      <c r="J34" s="23"/>
      <c r="K34" s="24">
        <f>K33/J33</f>
        <v>0.32014388489208634</v>
      </c>
      <c r="L34" s="24">
        <f>L33/J33</f>
        <v>0.45503597122302158</v>
      </c>
      <c r="M34" s="24">
        <f>M33/J33</f>
        <v>0.19244604316546762</v>
      </c>
      <c r="N34" s="25">
        <f>N33/J33</f>
        <v>3.237410071942446E-2</v>
      </c>
      <c r="P34" s="23"/>
      <c r="Q34" s="24">
        <f>Q33/P33</f>
        <v>0.42625899280575541</v>
      </c>
      <c r="R34" s="24">
        <f>R33/P33</f>
        <v>0.53597122302158273</v>
      </c>
      <c r="S34" s="25">
        <f>S33/P33</f>
        <v>3.7769784172661872E-2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V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22" x14ac:dyDescent="0.15">
      <c r="A1" s="1" t="s">
        <v>236</v>
      </c>
    </row>
    <row r="2" spans="1:22" x14ac:dyDescent="0.15">
      <c r="A2" s="1" t="s">
        <v>245</v>
      </c>
      <c r="G2" s="1" t="s">
        <v>304</v>
      </c>
      <c r="N2" s="1" t="s">
        <v>305</v>
      </c>
      <c r="S2" s="1" t="s">
        <v>307</v>
      </c>
    </row>
    <row r="3" spans="1:22" x14ac:dyDescent="0.15">
      <c r="G3" s="1" t="s">
        <v>303</v>
      </c>
      <c r="N3" s="1" t="s">
        <v>306</v>
      </c>
      <c r="S3" s="1" t="s">
        <v>308</v>
      </c>
    </row>
    <row r="4" spans="1:22" x14ac:dyDescent="0.15">
      <c r="A4" s="1" t="s">
        <v>3</v>
      </c>
    </row>
    <row r="5" spans="1:22" s="2" customFormat="1" ht="127.5" customHeight="1" x14ac:dyDescent="0.15">
      <c r="A5" s="13" t="s">
        <v>4</v>
      </c>
      <c r="B5" s="7" t="s">
        <v>5</v>
      </c>
      <c r="C5" s="7" t="s">
        <v>246</v>
      </c>
      <c r="D5" s="7" t="s">
        <v>247</v>
      </c>
      <c r="E5" s="8" t="s">
        <v>9</v>
      </c>
      <c r="F5" s="1"/>
      <c r="G5" s="6" t="s">
        <v>5</v>
      </c>
      <c r="H5" s="7" t="s">
        <v>206</v>
      </c>
      <c r="I5" s="7" t="s">
        <v>207</v>
      </c>
      <c r="J5" s="7" t="s">
        <v>208</v>
      </c>
      <c r="K5" s="7" t="s">
        <v>209</v>
      </c>
      <c r="L5" s="8" t="s">
        <v>9</v>
      </c>
      <c r="N5" s="6" t="s">
        <v>5</v>
      </c>
      <c r="O5" s="7" t="s">
        <v>264</v>
      </c>
      <c r="P5" s="7" t="s">
        <v>265</v>
      </c>
      <c r="Q5" s="8" t="s">
        <v>9</v>
      </c>
      <c r="S5" s="6" t="s">
        <v>5</v>
      </c>
      <c r="T5" s="7" t="s">
        <v>185</v>
      </c>
      <c r="U5" s="7" t="s">
        <v>188</v>
      </c>
      <c r="V5" s="8" t="s">
        <v>9</v>
      </c>
    </row>
    <row r="6" spans="1:22" x14ac:dyDescent="0.15">
      <c r="A6" s="14" t="s">
        <v>19</v>
      </c>
      <c r="B6" s="5">
        <v>1170</v>
      </c>
      <c r="C6" s="5">
        <v>756</v>
      </c>
      <c r="D6" s="5">
        <v>376</v>
      </c>
      <c r="E6" s="3">
        <f>B6-C6-D6</f>
        <v>38</v>
      </c>
      <c r="G6" s="4">
        <v>1170</v>
      </c>
      <c r="H6" s="5">
        <v>490</v>
      </c>
      <c r="I6" s="5">
        <v>412</v>
      </c>
      <c r="J6" s="5">
        <v>159</v>
      </c>
      <c r="K6" s="5">
        <v>69</v>
      </c>
      <c r="L6" s="3">
        <f>G6-SUM(H6:K6)</f>
        <v>40</v>
      </c>
      <c r="M6" s="2"/>
      <c r="N6" s="4">
        <v>1170</v>
      </c>
      <c r="O6" s="5">
        <f>H6+I6</f>
        <v>902</v>
      </c>
      <c r="P6" s="5">
        <f>J6+K6</f>
        <v>228</v>
      </c>
      <c r="Q6" s="3">
        <f>N6-O6-P6</f>
        <v>40</v>
      </c>
      <c r="S6" s="4">
        <v>1170</v>
      </c>
      <c r="T6" s="5">
        <v>847</v>
      </c>
      <c r="U6" s="5">
        <v>285</v>
      </c>
      <c r="V6" s="3">
        <f>S6-T6-U6</f>
        <v>38</v>
      </c>
    </row>
    <row r="7" spans="1:22" s="20" customFormat="1" x14ac:dyDescent="0.15">
      <c r="A7" s="17" t="s">
        <v>4</v>
      </c>
      <c r="B7" s="18"/>
      <c r="C7" s="18">
        <f>C6/B6</f>
        <v>0.64615384615384619</v>
      </c>
      <c r="D7" s="18">
        <f>D6/B6</f>
        <v>0.32136752136752139</v>
      </c>
      <c r="E7" s="19">
        <f>E6/B6</f>
        <v>3.2478632478632481E-2</v>
      </c>
      <c r="G7" s="21"/>
      <c r="H7" s="18">
        <f>H6/G6</f>
        <v>0.41880341880341881</v>
      </c>
      <c r="I7" s="18">
        <f>I6/G6</f>
        <v>0.35213675213675216</v>
      </c>
      <c r="J7" s="18">
        <f>J6/G6</f>
        <v>0.13589743589743589</v>
      </c>
      <c r="K7" s="18">
        <f>K6/G6</f>
        <v>5.8974358974358973E-2</v>
      </c>
      <c r="L7" s="19">
        <f>L6/G6</f>
        <v>3.4188034188034191E-2</v>
      </c>
      <c r="M7" s="22"/>
      <c r="N7" s="21"/>
      <c r="O7" s="18">
        <f>O6/N6</f>
        <v>0.77094017094017098</v>
      </c>
      <c r="P7" s="18">
        <f>P6/N6</f>
        <v>0.19487179487179487</v>
      </c>
      <c r="Q7" s="19">
        <f>Q6/N6</f>
        <v>3.4188034188034191E-2</v>
      </c>
      <c r="S7" s="21"/>
      <c r="T7" s="18">
        <f>T6/S6</f>
        <v>0.72393162393162391</v>
      </c>
      <c r="U7" s="18">
        <f>U6/S6</f>
        <v>0.24358974358974358</v>
      </c>
      <c r="V7" s="19">
        <f>V6/S6</f>
        <v>3.2478632478632481E-2</v>
      </c>
    </row>
    <row r="8" spans="1:22" x14ac:dyDescent="0.15">
      <c r="A8" s="14" t="s">
        <v>20</v>
      </c>
      <c r="B8" s="5">
        <v>200</v>
      </c>
      <c r="C8" s="5">
        <v>142</v>
      </c>
      <c r="D8" s="5">
        <v>49</v>
      </c>
      <c r="E8" s="3">
        <f>B8-C8-D8</f>
        <v>9</v>
      </c>
      <c r="G8" s="4">
        <v>200</v>
      </c>
      <c r="H8" s="5">
        <v>85</v>
      </c>
      <c r="I8" s="5">
        <v>62</v>
      </c>
      <c r="J8" s="5">
        <v>35</v>
      </c>
      <c r="K8" s="5">
        <v>12</v>
      </c>
      <c r="L8" s="3">
        <f>G8-SUM(H8:K8)</f>
        <v>6</v>
      </c>
      <c r="M8" s="2"/>
      <c r="N8" s="4">
        <v>200</v>
      </c>
      <c r="O8" s="5">
        <f>H8+I8</f>
        <v>147</v>
      </c>
      <c r="P8" s="5">
        <f>J8+K8</f>
        <v>47</v>
      </c>
      <c r="Q8" s="3">
        <f>N8-O8-P8</f>
        <v>6</v>
      </c>
      <c r="S8" s="4">
        <v>200</v>
      </c>
      <c r="T8" s="5">
        <v>148</v>
      </c>
      <c r="U8" s="5">
        <v>46</v>
      </c>
      <c r="V8" s="3">
        <f>S8-T8-U8</f>
        <v>6</v>
      </c>
    </row>
    <row r="9" spans="1:22" s="20" customFormat="1" x14ac:dyDescent="0.15">
      <c r="A9" s="17" t="s">
        <v>4</v>
      </c>
      <c r="B9" s="18"/>
      <c r="C9" s="18">
        <f>C8/B8</f>
        <v>0.71</v>
      </c>
      <c r="D9" s="18">
        <f>D8/B8</f>
        <v>0.245</v>
      </c>
      <c r="E9" s="19">
        <f>E8/B8</f>
        <v>4.4999999999999998E-2</v>
      </c>
      <c r="G9" s="21"/>
      <c r="H9" s="18">
        <f>H8/G8</f>
        <v>0.42499999999999999</v>
      </c>
      <c r="I9" s="18">
        <f>I8/G8</f>
        <v>0.31</v>
      </c>
      <c r="J9" s="18">
        <f>J8/G8</f>
        <v>0.17499999999999999</v>
      </c>
      <c r="K9" s="18">
        <f>K8/G8</f>
        <v>0.06</v>
      </c>
      <c r="L9" s="19">
        <f>L8/G8</f>
        <v>0.03</v>
      </c>
      <c r="M9" s="22"/>
      <c r="N9" s="21"/>
      <c r="O9" s="18">
        <f>O8/N8</f>
        <v>0.73499999999999999</v>
      </c>
      <c r="P9" s="18">
        <f>P8/N8</f>
        <v>0.23499999999999999</v>
      </c>
      <c r="Q9" s="19">
        <f>Q8/N8</f>
        <v>0.03</v>
      </c>
      <c r="S9" s="21"/>
      <c r="T9" s="18">
        <f>T8/S8</f>
        <v>0.74</v>
      </c>
      <c r="U9" s="18">
        <f>U8/S8</f>
        <v>0.23</v>
      </c>
      <c r="V9" s="19">
        <f>V8/S8</f>
        <v>0.03</v>
      </c>
    </row>
    <row r="10" spans="1:22" x14ac:dyDescent="0.15">
      <c r="A10" s="14" t="s">
        <v>21</v>
      </c>
      <c r="B10" s="5">
        <v>208</v>
      </c>
      <c r="C10" s="5">
        <v>142</v>
      </c>
      <c r="D10" s="5">
        <v>60</v>
      </c>
      <c r="E10" s="3">
        <f>B10-C10-D10</f>
        <v>6</v>
      </c>
      <c r="G10" s="4">
        <v>208</v>
      </c>
      <c r="H10" s="5">
        <v>70</v>
      </c>
      <c r="I10" s="5">
        <v>86</v>
      </c>
      <c r="J10" s="5">
        <v>33</v>
      </c>
      <c r="K10" s="5">
        <v>12</v>
      </c>
      <c r="L10" s="3">
        <f>G10-SUM(H10:K10)</f>
        <v>7</v>
      </c>
      <c r="M10" s="2"/>
      <c r="N10" s="4">
        <v>208</v>
      </c>
      <c r="O10" s="5">
        <f>H10+I10</f>
        <v>156</v>
      </c>
      <c r="P10" s="5">
        <f>J10+K10</f>
        <v>45</v>
      </c>
      <c r="Q10" s="3">
        <f>N10-O10-P10</f>
        <v>7</v>
      </c>
      <c r="S10" s="4">
        <v>208</v>
      </c>
      <c r="T10" s="5">
        <v>157</v>
      </c>
      <c r="U10" s="5">
        <v>44</v>
      </c>
      <c r="V10" s="3">
        <f>S10-T10-U10</f>
        <v>7</v>
      </c>
    </row>
    <row r="11" spans="1:22" s="20" customFormat="1" x14ac:dyDescent="0.15">
      <c r="A11" s="17" t="s">
        <v>4</v>
      </c>
      <c r="B11" s="18"/>
      <c r="C11" s="18">
        <f>C10/B10</f>
        <v>0.68269230769230771</v>
      </c>
      <c r="D11" s="18">
        <f>D10/B10</f>
        <v>0.28846153846153844</v>
      </c>
      <c r="E11" s="19">
        <f>E10/B10</f>
        <v>2.8846153846153848E-2</v>
      </c>
      <c r="G11" s="21"/>
      <c r="H11" s="18">
        <f>H10/G10</f>
        <v>0.33653846153846156</v>
      </c>
      <c r="I11" s="18">
        <f>I10/G10</f>
        <v>0.41346153846153844</v>
      </c>
      <c r="J11" s="18">
        <f>J10/G10</f>
        <v>0.15865384615384615</v>
      </c>
      <c r="K11" s="18">
        <f>K10/G10</f>
        <v>5.7692307692307696E-2</v>
      </c>
      <c r="L11" s="19">
        <f>L10/G10</f>
        <v>3.3653846153846152E-2</v>
      </c>
      <c r="M11" s="22"/>
      <c r="N11" s="21"/>
      <c r="O11" s="18">
        <f>O10/N10</f>
        <v>0.75</v>
      </c>
      <c r="P11" s="18">
        <f>P10/N10</f>
        <v>0.21634615384615385</v>
      </c>
      <c r="Q11" s="19">
        <f>Q10/N10</f>
        <v>3.3653846153846152E-2</v>
      </c>
      <c r="S11" s="21"/>
      <c r="T11" s="18">
        <f>T10/S10</f>
        <v>0.75480769230769229</v>
      </c>
      <c r="U11" s="18">
        <f>U10/S10</f>
        <v>0.21153846153846154</v>
      </c>
      <c r="V11" s="19">
        <f>V10/S10</f>
        <v>3.3653846153846152E-2</v>
      </c>
    </row>
    <row r="12" spans="1:22" x14ac:dyDescent="0.15">
      <c r="A12" s="14" t="s">
        <v>22</v>
      </c>
      <c r="B12" s="5">
        <v>44</v>
      </c>
      <c r="C12" s="5">
        <v>28</v>
      </c>
      <c r="D12" s="5">
        <v>15</v>
      </c>
      <c r="E12" s="3">
        <f>B12-C12-D12</f>
        <v>1</v>
      </c>
      <c r="G12" s="4">
        <v>44</v>
      </c>
      <c r="H12" s="5">
        <v>24</v>
      </c>
      <c r="I12" s="5">
        <v>12</v>
      </c>
      <c r="J12" s="5">
        <v>5</v>
      </c>
      <c r="K12" s="5">
        <v>2</v>
      </c>
      <c r="L12" s="3">
        <f>G12-SUM(H12:K12)</f>
        <v>1</v>
      </c>
      <c r="M12" s="2"/>
      <c r="N12" s="4">
        <v>44</v>
      </c>
      <c r="O12" s="5">
        <f>H12+I12</f>
        <v>36</v>
      </c>
      <c r="P12" s="5">
        <f>J12+K12</f>
        <v>7</v>
      </c>
      <c r="Q12" s="3">
        <f>N12-O12-P12</f>
        <v>1</v>
      </c>
      <c r="S12" s="4">
        <v>44</v>
      </c>
      <c r="T12" s="5">
        <v>33</v>
      </c>
      <c r="U12" s="5">
        <v>9</v>
      </c>
      <c r="V12" s="3">
        <f>S12-T12-U12</f>
        <v>2</v>
      </c>
    </row>
    <row r="13" spans="1:22" s="20" customFormat="1" x14ac:dyDescent="0.15">
      <c r="A13" s="17" t="s">
        <v>4</v>
      </c>
      <c r="B13" s="18"/>
      <c r="C13" s="18">
        <f>C12/B12</f>
        <v>0.63636363636363635</v>
      </c>
      <c r="D13" s="18">
        <f>D12/B12</f>
        <v>0.34090909090909088</v>
      </c>
      <c r="E13" s="19">
        <f>E12/B12</f>
        <v>2.2727272727272728E-2</v>
      </c>
      <c r="G13" s="21"/>
      <c r="H13" s="18">
        <f>H12/G12</f>
        <v>0.54545454545454541</v>
      </c>
      <c r="I13" s="18">
        <f>I12/G12</f>
        <v>0.27272727272727271</v>
      </c>
      <c r="J13" s="18">
        <f>J12/G12</f>
        <v>0.11363636363636363</v>
      </c>
      <c r="K13" s="18">
        <f>K12/G12</f>
        <v>4.5454545454545456E-2</v>
      </c>
      <c r="L13" s="19">
        <f>L12/G12</f>
        <v>2.2727272727272728E-2</v>
      </c>
      <c r="M13" s="22"/>
      <c r="N13" s="21"/>
      <c r="O13" s="18">
        <f>O12/N12</f>
        <v>0.81818181818181823</v>
      </c>
      <c r="P13" s="18">
        <f>P12/N12</f>
        <v>0.15909090909090909</v>
      </c>
      <c r="Q13" s="19">
        <f>Q12/N12</f>
        <v>2.2727272727272728E-2</v>
      </c>
      <c r="S13" s="21"/>
      <c r="T13" s="18">
        <f>T12/S12</f>
        <v>0.75</v>
      </c>
      <c r="U13" s="18">
        <f>U12/S12</f>
        <v>0.20454545454545456</v>
      </c>
      <c r="V13" s="19">
        <f>V12/S12</f>
        <v>4.5454545454545456E-2</v>
      </c>
    </row>
    <row r="14" spans="1:22" x14ac:dyDescent="0.15">
      <c r="A14" s="14" t="s">
        <v>23</v>
      </c>
      <c r="B14" s="5">
        <v>172</v>
      </c>
      <c r="C14" s="5">
        <v>112</v>
      </c>
      <c r="D14" s="5">
        <v>57</v>
      </c>
      <c r="E14" s="3">
        <f>B14-C14-D14</f>
        <v>3</v>
      </c>
      <c r="G14" s="4">
        <v>172</v>
      </c>
      <c r="H14" s="5">
        <v>71</v>
      </c>
      <c r="I14" s="5">
        <v>60</v>
      </c>
      <c r="J14" s="5">
        <v>26</v>
      </c>
      <c r="K14" s="5">
        <v>11</v>
      </c>
      <c r="L14" s="3">
        <f>G14-SUM(H14:K14)</f>
        <v>4</v>
      </c>
      <c r="M14" s="2"/>
      <c r="N14" s="4">
        <v>172</v>
      </c>
      <c r="O14" s="5">
        <f>H14+I14</f>
        <v>131</v>
      </c>
      <c r="P14" s="5">
        <f>J14+K14</f>
        <v>37</v>
      </c>
      <c r="Q14" s="3">
        <f>N14-O14-P14</f>
        <v>4</v>
      </c>
      <c r="S14" s="4">
        <v>172</v>
      </c>
      <c r="T14" s="5">
        <v>121</v>
      </c>
      <c r="U14" s="5">
        <v>48</v>
      </c>
      <c r="V14" s="3">
        <f>S14-T14-U14</f>
        <v>3</v>
      </c>
    </row>
    <row r="15" spans="1:22" s="20" customFormat="1" x14ac:dyDescent="0.15">
      <c r="A15" s="17" t="s">
        <v>4</v>
      </c>
      <c r="B15" s="18"/>
      <c r="C15" s="18">
        <f>C14/B14</f>
        <v>0.65116279069767447</v>
      </c>
      <c r="D15" s="18">
        <f>D14/B14</f>
        <v>0.33139534883720928</v>
      </c>
      <c r="E15" s="19">
        <f>E14/B14</f>
        <v>1.7441860465116279E-2</v>
      </c>
      <c r="G15" s="21"/>
      <c r="H15" s="18">
        <f>H14/G14</f>
        <v>0.41279069767441862</v>
      </c>
      <c r="I15" s="18">
        <f>I14/G14</f>
        <v>0.34883720930232559</v>
      </c>
      <c r="J15" s="18">
        <f>J14/G14</f>
        <v>0.15116279069767441</v>
      </c>
      <c r="K15" s="18">
        <f>K14/G14</f>
        <v>6.3953488372093026E-2</v>
      </c>
      <c r="L15" s="19">
        <f>L14/G14</f>
        <v>2.3255813953488372E-2</v>
      </c>
      <c r="M15" s="22"/>
      <c r="N15" s="21"/>
      <c r="O15" s="18">
        <f>O14/N14</f>
        <v>0.76162790697674421</v>
      </c>
      <c r="P15" s="18">
        <f>P14/N14</f>
        <v>0.21511627906976744</v>
      </c>
      <c r="Q15" s="19">
        <f>Q14/N14</f>
        <v>2.3255813953488372E-2</v>
      </c>
      <c r="S15" s="21"/>
      <c r="T15" s="18">
        <f>T14/S14</f>
        <v>0.70348837209302328</v>
      </c>
      <c r="U15" s="18">
        <f>U14/S14</f>
        <v>0.27906976744186046</v>
      </c>
      <c r="V15" s="19">
        <f>V14/S14</f>
        <v>1.7441860465116279E-2</v>
      </c>
    </row>
    <row r="16" spans="1:22" x14ac:dyDescent="0.15">
      <c r="A16" s="14" t="s">
        <v>24</v>
      </c>
      <c r="B16" s="5">
        <v>42</v>
      </c>
      <c r="C16" s="5">
        <v>22</v>
      </c>
      <c r="D16" s="5">
        <v>17</v>
      </c>
      <c r="E16" s="3">
        <f>B16-C16-D16</f>
        <v>3</v>
      </c>
      <c r="G16" s="4">
        <v>42</v>
      </c>
      <c r="H16" s="5">
        <v>22</v>
      </c>
      <c r="I16" s="5">
        <v>12</v>
      </c>
      <c r="J16" s="5">
        <v>4</v>
      </c>
      <c r="K16" s="5">
        <v>1</v>
      </c>
      <c r="L16" s="3">
        <f>G16-SUM(H16:K16)</f>
        <v>3</v>
      </c>
      <c r="M16" s="2"/>
      <c r="N16" s="4">
        <v>42</v>
      </c>
      <c r="O16" s="5">
        <f>H16+I16</f>
        <v>34</v>
      </c>
      <c r="P16" s="5">
        <f>J16+K16</f>
        <v>5</v>
      </c>
      <c r="Q16" s="3">
        <f>N16-O16-P16</f>
        <v>3</v>
      </c>
      <c r="S16" s="4">
        <v>42</v>
      </c>
      <c r="T16" s="5">
        <v>23</v>
      </c>
      <c r="U16" s="5">
        <v>16</v>
      </c>
      <c r="V16" s="3">
        <f>S16-T16-U16</f>
        <v>3</v>
      </c>
    </row>
    <row r="17" spans="1:22" s="20" customFormat="1" x14ac:dyDescent="0.15">
      <c r="A17" s="17" t="s">
        <v>4</v>
      </c>
      <c r="B17" s="18"/>
      <c r="C17" s="18">
        <f>C16/B16</f>
        <v>0.52380952380952384</v>
      </c>
      <c r="D17" s="18">
        <f>D16/B16</f>
        <v>0.40476190476190477</v>
      </c>
      <c r="E17" s="19">
        <f>E16/B16</f>
        <v>7.1428571428571425E-2</v>
      </c>
      <c r="G17" s="21"/>
      <c r="H17" s="18">
        <f>H16/G16</f>
        <v>0.52380952380952384</v>
      </c>
      <c r="I17" s="18">
        <f>I16/G16</f>
        <v>0.2857142857142857</v>
      </c>
      <c r="J17" s="18">
        <f>J16/G16</f>
        <v>9.5238095238095233E-2</v>
      </c>
      <c r="K17" s="18">
        <f>K16/G16</f>
        <v>2.3809523809523808E-2</v>
      </c>
      <c r="L17" s="19">
        <f>L16/G16</f>
        <v>7.1428571428571425E-2</v>
      </c>
      <c r="M17" s="22"/>
      <c r="N17" s="21"/>
      <c r="O17" s="18">
        <f>O16/N16</f>
        <v>0.80952380952380953</v>
      </c>
      <c r="P17" s="18">
        <f>P16/N16</f>
        <v>0.11904761904761904</v>
      </c>
      <c r="Q17" s="19">
        <f>Q16/N16</f>
        <v>7.1428571428571425E-2</v>
      </c>
      <c r="S17" s="21"/>
      <c r="T17" s="18">
        <f>T16/S16</f>
        <v>0.54761904761904767</v>
      </c>
      <c r="U17" s="18">
        <f>U16/S16</f>
        <v>0.38095238095238093</v>
      </c>
      <c r="V17" s="19">
        <f>V16/S16</f>
        <v>7.1428571428571425E-2</v>
      </c>
    </row>
    <row r="18" spans="1:22" x14ac:dyDescent="0.15">
      <c r="A18" s="14" t="s">
        <v>25</v>
      </c>
      <c r="B18" s="5">
        <v>147</v>
      </c>
      <c r="C18" s="5">
        <v>93</v>
      </c>
      <c r="D18" s="5">
        <v>52</v>
      </c>
      <c r="E18" s="3">
        <f>B18-C18-D18</f>
        <v>2</v>
      </c>
      <c r="G18" s="4">
        <v>147</v>
      </c>
      <c r="H18" s="5">
        <v>58</v>
      </c>
      <c r="I18" s="5">
        <v>60</v>
      </c>
      <c r="J18" s="5">
        <v>20</v>
      </c>
      <c r="K18" s="5">
        <v>7</v>
      </c>
      <c r="L18" s="3">
        <f>G18-SUM(H18:K18)</f>
        <v>2</v>
      </c>
      <c r="M18" s="2"/>
      <c r="N18" s="4">
        <v>147</v>
      </c>
      <c r="O18" s="5">
        <f>H18+I18</f>
        <v>118</v>
      </c>
      <c r="P18" s="5">
        <f>J18+K18</f>
        <v>27</v>
      </c>
      <c r="Q18" s="3">
        <f>N18-O18-P18</f>
        <v>2</v>
      </c>
      <c r="S18" s="4">
        <v>147</v>
      </c>
      <c r="T18" s="5">
        <v>110</v>
      </c>
      <c r="U18" s="5">
        <v>34</v>
      </c>
      <c r="V18" s="3">
        <f>S18-T18-U18</f>
        <v>3</v>
      </c>
    </row>
    <row r="19" spans="1:22" s="20" customFormat="1" x14ac:dyDescent="0.15">
      <c r="A19" s="17" t="s">
        <v>4</v>
      </c>
      <c r="B19" s="18"/>
      <c r="C19" s="18">
        <f>C18/B18</f>
        <v>0.63265306122448983</v>
      </c>
      <c r="D19" s="18">
        <f>D18/B18</f>
        <v>0.35374149659863946</v>
      </c>
      <c r="E19" s="19">
        <f>E18/B18</f>
        <v>1.3605442176870748E-2</v>
      </c>
      <c r="G19" s="21"/>
      <c r="H19" s="18">
        <f>H18/G18</f>
        <v>0.39455782312925169</v>
      </c>
      <c r="I19" s="18">
        <f>I18/G18</f>
        <v>0.40816326530612246</v>
      </c>
      <c r="J19" s="18">
        <f>J18/G18</f>
        <v>0.1360544217687075</v>
      </c>
      <c r="K19" s="18">
        <f>K18/G18</f>
        <v>4.7619047619047616E-2</v>
      </c>
      <c r="L19" s="19">
        <f>L18/G18</f>
        <v>1.3605442176870748E-2</v>
      </c>
      <c r="M19" s="22"/>
      <c r="N19" s="21"/>
      <c r="O19" s="18">
        <f>O18/N18</f>
        <v>0.80272108843537415</v>
      </c>
      <c r="P19" s="18">
        <f>P18/N18</f>
        <v>0.18367346938775511</v>
      </c>
      <c r="Q19" s="19">
        <f>Q18/N18</f>
        <v>1.3605442176870748E-2</v>
      </c>
      <c r="S19" s="21"/>
      <c r="T19" s="18">
        <f>T18/S18</f>
        <v>0.74829931972789121</v>
      </c>
      <c r="U19" s="18">
        <f>U18/S18</f>
        <v>0.23129251700680273</v>
      </c>
      <c r="V19" s="19">
        <f>V18/S18</f>
        <v>2.0408163265306121E-2</v>
      </c>
    </row>
    <row r="20" spans="1:22" x14ac:dyDescent="0.15">
      <c r="A20" s="14" t="s">
        <v>26</v>
      </c>
      <c r="B20" s="5">
        <v>103</v>
      </c>
      <c r="C20" s="5">
        <v>64</v>
      </c>
      <c r="D20" s="5">
        <v>38</v>
      </c>
      <c r="E20" s="3">
        <f>B20-C20-D20</f>
        <v>1</v>
      </c>
      <c r="G20" s="4">
        <v>103</v>
      </c>
      <c r="H20" s="5">
        <v>59</v>
      </c>
      <c r="I20" s="5">
        <v>35</v>
      </c>
      <c r="J20" s="5">
        <v>6</v>
      </c>
      <c r="K20" s="5">
        <v>2</v>
      </c>
      <c r="L20" s="3">
        <f>G20-SUM(H20:K20)</f>
        <v>1</v>
      </c>
      <c r="M20" s="2"/>
      <c r="N20" s="4">
        <v>103</v>
      </c>
      <c r="O20" s="5">
        <f>H20+I20</f>
        <v>94</v>
      </c>
      <c r="P20" s="5">
        <f>J20+K20</f>
        <v>8</v>
      </c>
      <c r="Q20" s="3">
        <f>N20-O20-P20</f>
        <v>1</v>
      </c>
      <c r="S20" s="4">
        <v>103</v>
      </c>
      <c r="T20" s="5">
        <v>77</v>
      </c>
      <c r="U20" s="5">
        <v>26</v>
      </c>
      <c r="V20" s="41" t="s">
        <v>369</v>
      </c>
    </row>
    <row r="21" spans="1:22" s="20" customFormat="1" x14ac:dyDescent="0.15">
      <c r="A21" s="17" t="s">
        <v>4</v>
      </c>
      <c r="B21" s="18"/>
      <c r="C21" s="18">
        <f>C20/B20</f>
        <v>0.62135922330097082</v>
      </c>
      <c r="D21" s="18">
        <f>D20/B20</f>
        <v>0.36893203883495146</v>
      </c>
      <c r="E21" s="19">
        <f>E20/B20</f>
        <v>9.7087378640776691E-3</v>
      </c>
      <c r="G21" s="21"/>
      <c r="H21" s="18">
        <f>H20/G20</f>
        <v>0.57281553398058249</v>
      </c>
      <c r="I21" s="18">
        <f>I20/G20</f>
        <v>0.33980582524271846</v>
      </c>
      <c r="J21" s="18">
        <f>J20/G20</f>
        <v>5.8252427184466021E-2</v>
      </c>
      <c r="K21" s="18">
        <f>K20/G20</f>
        <v>1.9417475728155338E-2</v>
      </c>
      <c r="L21" s="19">
        <f>L20/G20</f>
        <v>9.7087378640776691E-3</v>
      </c>
      <c r="M21" s="22"/>
      <c r="N21" s="21"/>
      <c r="O21" s="18">
        <f>O20/N20</f>
        <v>0.91262135922330101</v>
      </c>
      <c r="P21" s="18">
        <f>P20/N20</f>
        <v>7.7669902912621352E-2</v>
      </c>
      <c r="Q21" s="19">
        <f>Q20/N20</f>
        <v>9.7087378640776691E-3</v>
      </c>
      <c r="S21" s="21"/>
      <c r="T21" s="18">
        <f>T20/S20</f>
        <v>0.74757281553398058</v>
      </c>
      <c r="U21" s="18">
        <f>U20/S20</f>
        <v>0.25242718446601942</v>
      </c>
      <c r="V21" s="45" t="s">
        <v>369</v>
      </c>
    </row>
    <row r="22" spans="1:22" x14ac:dyDescent="0.15">
      <c r="A22" s="14" t="s">
        <v>27</v>
      </c>
      <c r="B22" s="5">
        <v>74</v>
      </c>
      <c r="C22" s="5">
        <v>50</v>
      </c>
      <c r="D22" s="5">
        <v>19</v>
      </c>
      <c r="E22" s="3">
        <f>B22-C22-D22</f>
        <v>5</v>
      </c>
      <c r="G22" s="4">
        <v>74</v>
      </c>
      <c r="H22" s="5">
        <v>32</v>
      </c>
      <c r="I22" s="5">
        <v>29</v>
      </c>
      <c r="J22" s="5">
        <v>7</v>
      </c>
      <c r="K22" s="36" t="s">
        <v>369</v>
      </c>
      <c r="L22" s="3">
        <f>G22-SUM(H22:K22)</f>
        <v>6</v>
      </c>
      <c r="M22" s="2"/>
      <c r="N22" s="4">
        <v>74</v>
      </c>
      <c r="O22" s="5">
        <f>H22+I22</f>
        <v>61</v>
      </c>
      <c r="P22" s="5">
        <f>J22</f>
        <v>7</v>
      </c>
      <c r="Q22" s="3">
        <f>N22-O22-P22</f>
        <v>6</v>
      </c>
      <c r="S22" s="4">
        <v>74</v>
      </c>
      <c r="T22" s="5">
        <v>48</v>
      </c>
      <c r="U22" s="5">
        <v>21</v>
      </c>
      <c r="V22" s="3">
        <f>S22-T22-U22</f>
        <v>5</v>
      </c>
    </row>
    <row r="23" spans="1:22" s="20" customFormat="1" x14ac:dyDescent="0.15">
      <c r="A23" s="17" t="s">
        <v>4</v>
      </c>
      <c r="B23" s="18"/>
      <c r="C23" s="18">
        <f>C22/B22</f>
        <v>0.67567567567567566</v>
      </c>
      <c r="D23" s="18">
        <f>D22/B22</f>
        <v>0.25675675675675674</v>
      </c>
      <c r="E23" s="19">
        <f>E22/B22</f>
        <v>6.7567567567567571E-2</v>
      </c>
      <c r="G23" s="21"/>
      <c r="H23" s="18">
        <f>H22/G22</f>
        <v>0.43243243243243246</v>
      </c>
      <c r="I23" s="18">
        <f>I22/G22</f>
        <v>0.39189189189189189</v>
      </c>
      <c r="J23" s="18">
        <f>J22/G22</f>
        <v>9.45945945945946E-2</v>
      </c>
      <c r="K23" s="37" t="s">
        <v>369</v>
      </c>
      <c r="L23" s="19">
        <f>L22/G22</f>
        <v>8.1081081081081086E-2</v>
      </c>
      <c r="M23" s="22"/>
      <c r="N23" s="21"/>
      <c r="O23" s="18">
        <f>O22/N22</f>
        <v>0.82432432432432434</v>
      </c>
      <c r="P23" s="18">
        <f>P22/N22</f>
        <v>9.45945945945946E-2</v>
      </c>
      <c r="Q23" s="19">
        <f>Q22/N22</f>
        <v>8.1081081081081086E-2</v>
      </c>
      <c r="S23" s="21"/>
      <c r="T23" s="18">
        <f>T22/S22</f>
        <v>0.64864864864864868</v>
      </c>
      <c r="U23" s="18">
        <f>U22/S22</f>
        <v>0.28378378378378377</v>
      </c>
      <c r="V23" s="19">
        <f>V22/S22</f>
        <v>6.7567567567567571E-2</v>
      </c>
    </row>
    <row r="24" spans="1:22" x14ac:dyDescent="0.15">
      <c r="A24" s="14" t="s">
        <v>28</v>
      </c>
      <c r="B24" s="5">
        <v>111</v>
      </c>
      <c r="C24" s="5">
        <v>67</v>
      </c>
      <c r="D24" s="5">
        <v>42</v>
      </c>
      <c r="E24" s="3">
        <f>B24-C24-D24</f>
        <v>2</v>
      </c>
      <c r="G24" s="4">
        <v>111</v>
      </c>
      <c r="H24" s="5">
        <v>63</v>
      </c>
      <c r="I24" s="5">
        <v>36</v>
      </c>
      <c r="J24" s="5">
        <v>7</v>
      </c>
      <c r="K24" s="5">
        <v>2</v>
      </c>
      <c r="L24" s="3">
        <f>G24-SUM(H24:K24)</f>
        <v>3</v>
      </c>
      <c r="M24" s="2"/>
      <c r="N24" s="4">
        <v>111</v>
      </c>
      <c r="O24" s="5">
        <f>H24+I24</f>
        <v>99</v>
      </c>
      <c r="P24" s="5">
        <f>J24+K24</f>
        <v>9</v>
      </c>
      <c r="Q24" s="3">
        <f>N24-O24-P24</f>
        <v>3</v>
      </c>
      <c r="S24" s="4">
        <v>111</v>
      </c>
      <c r="T24" s="5">
        <v>84</v>
      </c>
      <c r="U24" s="5">
        <v>25</v>
      </c>
      <c r="V24" s="3">
        <f>S24-T24-U24</f>
        <v>2</v>
      </c>
    </row>
    <row r="25" spans="1:22" s="20" customFormat="1" x14ac:dyDescent="0.15">
      <c r="A25" s="17" t="s">
        <v>4</v>
      </c>
      <c r="B25" s="18"/>
      <c r="C25" s="18">
        <f>C24/B24</f>
        <v>0.60360360360360366</v>
      </c>
      <c r="D25" s="18">
        <f>D24/B24</f>
        <v>0.3783783783783784</v>
      </c>
      <c r="E25" s="19">
        <f>E24/B24</f>
        <v>1.8018018018018018E-2</v>
      </c>
      <c r="G25" s="21"/>
      <c r="H25" s="18">
        <f>H24/G24</f>
        <v>0.56756756756756754</v>
      </c>
      <c r="I25" s="18">
        <f>I24/G24</f>
        <v>0.32432432432432434</v>
      </c>
      <c r="J25" s="18">
        <f>J24/G24</f>
        <v>6.3063063063063057E-2</v>
      </c>
      <c r="K25" s="18">
        <f>K24/G24</f>
        <v>1.8018018018018018E-2</v>
      </c>
      <c r="L25" s="19">
        <f>L24/G24</f>
        <v>2.7027027027027029E-2</v>
      </c>
      <c r="M25" s="22"/>
      <c r="N25" s="21"/>
      <c r="O25" s="18">
        <f>O24/N24</f>
        <v>0.89189189189189189</v>
      </c>
      <c r="P25" s="18">
        <f>P24/N24</f>
        <v>8.1081081081081086E-2</v>
      </c>
      <c r="Q25" s="19">
        <f>Q24/N24</f>
        <v>2.7027027027027029E-2</v>
      </c>
      <c r="S25" s="21"/>
      <c r="T25" s="18">
        <f>T24/S24</f>
        <v>0.7567567567567568</v>
      </c>
      <c r="U25" s="18">
        <f>U24/S24</f>
        <v>0.22522522522522523</v>
      </c>
      <c r="V25" s="19">
        <f>V24/S24</f>
        <v>1.8018018018018018E-2</v>
      </c>
    </row>
    <row r="26" spans="1:22" x14ac:dyDescent="0.15">
      <c r="A26" s="14" t="s">
        <v>29</v>
      </c>
      <c r="B26" s="5">
        <v>55</v>
      </c>
      <c r="C26" s="5">
        <v>28</v>
      </c>
      <c r="D26" s="5">
        <v>24</v>
      </c>
      <c r="E26" s="3">
        <f>B26-C26-D26</f>
        <v>3</v>
      </c>
      <c r="G26" s="4">
        <v>55</v>
      </c>
      <c r="H26" s="5">
        <v>5</v>
      </c>
      <c r="I26" s="5">
        <v>14</v>
      </c>
      <c r="J26" s="5">
        <v>14</v>
      </c>
      <c r="K26" s="5">
        <v>18</v>
      </c>
      <c r="L26" s="3">
        <f>G26-SUM(H26:K26)</f>
        <v>4</v>
      </c>
      <c r="M26" s="2"/>
      <c r="N26" s="4">
        <v>55</v>
      </c>
      <c r="O26" s="5">
        <f>H26+I26</f>
        <v>19</v>
      </c>
      <c r="P26" s="5">
        <f>J26+K26</f>
        <v>32</v>
      </c>
      <c r="Q26" s="3">
        <f>N26-O26-P26</f>
        <v>4</v>
      </c>
      <c r="S26" s="4">
        <v>55</v>
      </c>
      <c r="T26" s="5">
        <v>38</v>
      </c>
      <c r="U26" s="5">
        <v>13</v>
      </c>
      <c r="V26" s="3">
        <f>S26-T26-U26</f>
        <v>4</v>
      </c>
    </row>
    <row r="27" spans="1:22" s="20" customFormat="1" x14ac:dyDescent="0.15">
      <c r="A27" s="26" t="s">
        <v>4</v>
      </c>
      <c r="B27" s="24"/>
      <c r="C27" s="24">
        <f>C26/B26</f>
        <v>0.50909090909090904</v>
      </c>
      <c r="D27" s="24">
        <f>D26/B26</f>
        <v>0.43636363636363634</v>
      </c>
      <c r="E27" s="25">
        <f>E26/B26</f>
        <v>5.4545454545454543E-2</v>
      </c>
      <c r="G27" s="23"/>
      <c r="H27" s="24">
        <f>H26/G26</f>
        <v>9.0909090909090912E-2</v>
      </c>
      <c r="I27" s="24">
        <f>I26/G26</f>
        <v>0.25454545454545452</v>
      </c>
      <c r="J27" s="24">
        <f>J26/G26</f>
        <v>0.25454545454545452</v>
      </c>
      <c r="K27" s="24">
        <f>K26/G26</f>
        <v>0.32727272727272727</v>
      </c>
      <c r="L27" s="25">
        <f>L26/G26</f>
        <v>7.2727272727272724E-2</v>
      </c>
      <c r="M27" s="22"/>
      <c r="N27" s="23"/>
      <c r="O27" s="24">
        <f>O26/N26</f>
        <v>0.34545454545454546</v>
      </c>
      <c r="P27" s="24">
        <f>P26/N26</f>
        <v>0.58181818181818179</v>
      </c>
      <c r="Q27" s="25">
        <f>Q26/N26</f>
        <v>7.2727272727272724E-2</v>
      </c>
      <c r="S27" s="23"/>
      <c r="T27" s="24">
        <f>T26/S26</f>
        <v>0.69090909090909092</v>
      </c>
      <c r="U27" s="24">
        <f>U26/S26</f>
        <v>0.23636363636363636</v>
      </c>
      <c r="V27" s="25">
        <f>V26/S26</f>
        <v>7.2727272727272724E-2</v>
      </c>
    </row>
    <row r="28" spans="1:22" x14ac:dyDescent="0.15">
      <c r="A28" s="1" t="s">
        <v>237</v>
      </c>
      <c r="M28" s="2"/>
    </row>
    <row r="29" spans="1:22" x14ac:dyDescent="0.15">
      <c r="A29" s="15" t="s">
        <v>30</v>
      </c>
      <c r="B29" s="10">
        <v>411</v>
      </c>
      <c r="C29" s="10">
        <v>258</v>
      </c>
      <c r="D29" s="10">
        <v>141</v>
      </c>
      <c r="E29" s="11">
        <f>B29-C29-D29</f>
        <v>12</v>
      </c>
      <c r="G29" s="9">
        <v>411</v>
      </c>
      <c r="H29" s="10">
        <v>200</v>
      </c>
      <c r="I29" s="10">
        <v>132</v>
      </c>
      <c r="J29" s="10">
        <v>45</v>
      </c>
      <c r="K29" s="10">
        <v>20</v>
      </c>
      <c r="L29" s="11">
        <f>G29-SUM(H29:K29)</f>
        <v>14</v>
      </c>
      <c r="M29" s="2"/>
      <c r="N29" s="9">
        <v>411</v>
      </c>
      <c r="O29" s="10">
        <f>H29+I29</f>
        <v>332</v>
      </c>
      <c r="P29" s="10">
        <f>J29+K29</f>
        <v>65</v>
      </c>
      <c r="Q29" s="11">
        <f>N29-O29-P29</f>
        <v>14</v>
      </c>
      <c r="S29" s="9">
        <v>411</v>
      </c>
      <c r="T29" s="10">
        <v>282</v>
      </c>
      <c r="U29" s="10">
        <v>115</v>
      </c>
      <c r="V29" s="11">
        <f>S29-T29-U29</f>
        <v>14</v>
      </c>
    </row>
    <row r="30" spans="1:22" s="20" customFormat="1" x14ac:dyDescent="0.15">
      <c r="A30" s="17" t="s">
        <v>31</v>
      </c>
      <c r="B30" s="18"/>
      <c r="C30" s="18">
        <f>C29/B29</f>
        <v>0.62773722627737227</v>
      </c>
      <c r="D30" s="18">
        <f>D29/B29</f>
        <v>0.34306569343065696</v>
      </c>
      <c r="E30" s="19">
        <f>E29/B29</f>
        <v>2.9197080291970802E-2</v>
      </c>
      <c r="G30" s="21"/>
      <c r="H30" s="18">
        <f>H29/G29</f>
        <v>0.48661800486618007</v>
      </c>
      <c r="I30" s="18">
        <f>I29/G29</f>
        <v>0.32116788321167883</v>
      </c>
      <c r="J30" s="18">
        <f>J29/G29</f>
        <v>0.10948905109489052</v>
      </c>
      <c r="K30" s="18">
        <f>K29/G29</f>
        <v>4.8661800486618008E-2</v>
      </c>
      <c r="L30" s="19">
        <f>L29/G29</f>
        <v>3.4063260340632603E-2</v>
      </c>
      <c r="M30" s="22"/>
      <c r="N30" s="21"/>
      <c r="O30" s="18">
        <f>O29/N29</f>
        <v>0.80778588807785889</v>
      </c>
      <c r="P30" s="18">
        <f>P29/N29</f>
        <v>0.15815085158150852</v>
      </c>
      <c r="Q30" s="19">
        <f>Q29/N29</f>
        <v>3.4063260340632603E-2</v>
      </c>
      <c r="S30" s="21"/>
      <c r="T30" s="18">
        <f>T29/S29</f>
        <v>0.68613138686131392</v>
      </c>
      <c r="U30" s="18">
        <f>U29/S29</f>
        <v>0.27980535279805352</v>
      </c>
      <c r="V30" s="19">
        <f>V29/S29</f>
        <v>3.4063260340632603E-2</v>
      </c>
    </row>
    <row r="31" spans="1:22" x14ac:dyDescent="0.15">
      <c r="A31" s="14" t="s">
        <v>32</v>
      </c>
      <c r="B31" s="5">
        <v>196</v>
      </c>
      <c r="C31" s="5">
        <v>122</v>
      </c>
      <c r="D31" s="5">
        <v>69</v>
      </c>
      <c r="E31" s="3">
        <f>B31-C31-D31</f>
        <v>5</v>
      </c>
      <c r="G31" s="4">
        <v>196</v>
      </c>
      <c r="H31" s="5">
        <v>97</v>
      </c>
      <c r="I31" s="5">
        <v>62</v>
      </c>
      <c r="J31" s="5">
        <v>22</v>
      </c>
      <c r="K31" s="5">
        <v>9</v>
      </c>
      <c r="L31" s="3">
        <f>G31-SUM(H31:K31)</f>
        <v>6</v>
      </c>
      <c r="M31" s="2"/>
      <c r="N31" s="4">
        <v>196</v>
      </c>
      <c r="O31" s="5">
        <f>H31+I31</f>
        <v>159</v>
      </c>
      <c r="P31" s="5">
        <f>J31+K31</f>
        <v>31</v>
      </c>
      <c r="Q31" s="3">
        <f>N31-O31-P31</f>
        <v>6</v>
      </c>
      <c r="S31" s="4">
        <v>196</v>
      </c>
      <c r="T31" s="5">
        <v>146</v>
      </c>
      <c r="U31" s="5">
        <v>43</v>
      </c>
      <c r="V31" s="3">
        <f>S31-T31-U31</f>
        <v>7</v>
      </c>
    </row>
    <row r="32" spans="1:22" s="20" customFormat="1" x14ac:dyDescent="0.15">
      <c r="A32" s="17" t="s">
        <v>33</v>
      </c>
      <c r="B32" s="18"/>
      <c r="C32" s="18">
        <f>C31/B31</f>
        <v>0.62244897959183676</v>
      </c>
      <c r="D32" s="18">
        <f>D31/B31</f>
        <v>0.35204081632653061</v>
      </c>
      <c r="E32" s="19">
        <f>E31/B31</f>
        <v>2.5510204081632654E-2</v>
      </c>
      <c r="G32" s="21"/>
      <c r="H32" s="18">
        <f>H31/G31</f>
        <v>0.49489795918367346</v>
      </c>
      <c r="I32" s="18">
        <f>I31/G31</f>
        <v>0.31632653061224492</v>
      </c>
      <c r="J32" s="18">
        <f>J31/G31</f>
        <v>0.11224489795918367</v>
      </c>
      <c r="K32" s="18">
        <f>K31/G31</f>
        <v>4.5918367346938778E-2</v>
      </c>
      <c r="L32" s="19">
        <f>L31/G31</f>
        <v>3.0612244897959183E-2</v>
      </c>
      <c r="M32" s="22"/>
      <c r="N32" s="21"/>
      <c r="O32" s="18">
        <f>O31/N31</f>
        <v>0.81122448979591832</v>
      </c>
      <c r="P32" s="18">
        <f>P31/N31</f>
        <v>0.15816326530612246</v>
      </c>
      <c r="Q32" s="19">
        <f>Q31/N31</f>
        <v>3.0612244897959183E-2</v>
      </c>
      <c r="S32" s="21"/>
      <c r="T32" s="18">
        <f>T31/S31</f>
        <v>0.74489795918367352</v>
      </c>
      <c r="U32" s="18">
        <f>U31/S31</f>
        <v>0.21938775510204081</v>
      </c>
      <c r="V32" s="19">
        <f>V31/S31</f>
        <v>3.5714285714285712E-2</v>
      </c>
    </row>
    <row r="33" spans="1:22" x14ac:dyDescent="0.15">
      <c r="A33" s="14" t="s">
        <v>34</v>
      </c>
      <c r="B33" s="5">
        <v>556</v>
      </c>
      <c r="C33" s="5">
        <v>372</v>
      </c>
      <c r="D33" s="5">
        <v>165</v>
      </c>
      <c r="E33" s="3">
        <f>B33-C33-D33</f>
        <v>19</v>
      </c>
      <c r="G33" s="4">
        <v>556</v>
      </c>
      <c r="H33" s="5">
        <v>192</v>
      </c>
      <c r="I33" s="5">
        <v>215</v>
      </c>
      <c r="J33" s="5">
        <v>91</v>
      </c>
      <c r="K33" s="5">
        <v>40</v>
      </c>
      <c r="L33" s="3">
        <f>G33-SUM(H33:K33)</f>
        <v>18</v>
      </c>
      <c r="M33" s="2"/>
      <c r="N33" s="4">
        <v>556</v>
      </c>
      <c r="O33" s="5">
        <f>H33+I33</f>
        <v>407</v>
      </c>
      <c r="P33" s="5">
        <f>J33+K33</f>
        <v>131</v>
      </c>
      <c r="Q33" s="3">
        <f>N33-O33-P33</f>
        <v>18</v>
      </c>
      <c r="S33" s="4">
        <v>556</v>
      </c>
      <c r="T33" s="5">
        <v>415</v>
      </c>
      <c r="U33" s="5">
        <v>126</v>
      </c>
      <c r="V33" s="3">
        <f>S33-T33-U33</f>
        <v>15</v>
      </c>
    </row>
    <row r="34" spans="1:22" s="20" customFormat="1" x14ac:dyDescent="0.15">
      <c r="A34" s="26" t="s">
        <v>35</v>
      </c>
      <c r="B34" s="24"/>
      <c r="C34" s="24">
        <f>C33/B33</f>
        <v>0.6690647482014388</v>
      </c>
      <c r="D34" s="24">
        <f>D33/B33</f>
        <v>0.29676258992805754</v>
      </c>
      <c r="E34" s="25">
        <f>E33/B33</f>
        <v>3.41726618705036E-2</v>
      </c>
      <c r="G34" s="23"/>
      <c r="H34" s="24">
        <f>H33/G33</f>
        <v>0.34532374100719426</v>
      </c>
      <c r="I34" s="24">
        <f>I33/G33</f>
        <v>0.38669064748201437</v>
      </c>
      <c r="J34" s="24">
        <f>J33/G33</f>
        <v>0.16366906474820145</v>
      </c>
      <c r="K34" s="24">
        <f>K33/G33</f>
        <v>7.1942446043165464E-2</v>
      </c>
      <c r="L34" s="25">
        <f>L33/G33</f>
        <v>3.237410071942446E-2</v>
      </c>
      <c r="M34" s="22"/>
      <c r="N34" s="23"/>
      <c r="O34" s="24">
        <f>O33/N33</f>
        <v>0.73201438848920863</v>
      </c>
      <c r="P34" s="24">
        <f>P33/N33</f>
        <v>0.23561151079136691</v>
      </c>
      <c r="Q34" s="25">
        <f>Q33/N33</f>
        <v>3.237410071942446E-2</v>
      </c>
      <c r="S34" s="23"/>
      <c r="T34" s="24">
        <f>T33/S33</f>
        <v>0.74640287769784175</v>
      </c>
      <c r="U34" s="24">
        <f>U33/S33</f>
        <v>0.22661870503597123</v>
      </c>
      <c r="V34" s="25">
        <f>V33/S33</f>
        <v>2.6978417266187049E-2</v>
      </c>
    </row>
  </sheetData>
  <phoneticPr fontId="2"/>
  <pageMargins left="0.78740157480314965" right="0.78740157480314965" top="0.78740157480314965" bottom="0.78740157480314965" header="0.31496062992125984" footer="0.31496062992125984"/>
  <pageSetup paperSize="9" scale="98"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S35"/>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9" x14ac:dyDescent="0.15">
      <c r="A1" s="1" t="s">
        <v>236</v>
      </c>
    </row>
    <row r="2" spans="1:19" x14ac:dyDescent="0.15">
      <c r="A2" s="1" t="s">
        <v>244</v>
      </c>
      <c r="G2" s="1" t="s">
        <v>302</v>
      </c>
      <c r="O2" s="1" t="s">
        <v>301</v>
      </c>
    </row>
    <row r="3" spans="1:19" x14ac:dyDescent="0.15">
      <c r="G3" s="1" t="s">
        <v>300</v>
      </c>
      <c r="O3" s="1" t="s">
        <v>300</v>
      </c>
    </row>
    <row r="4" spans="1:19" x14ac:dyDescent="0.15">
      <c r="A4" s="1" t="s">
        <v>3</v>
      </c>
    </row>
    <row r="5" spans="1:19" s="2" customFormat="1" ht="127.5" customHeight="1" x14ac:dyDescent="0.15">
      <c r="A5" s="13" t="s">
        <v>4</v>
      </c>
      <c r="B5" s="7" t="s">
        <v>5</v>
      </c>
      <c r="C5" s="7" t="s">
        <v>206</v>
      </c>
      <c r="D5" s="7" t="s">
        <v>209</v>
      </c>
      <c r="E5" s="8" t="s">
        <v>9</v>
      </c>
      <c r="G5" s="6" t="s">
        <v>5</v>
      </c>
      <c r="H5" s="7" t="s">
        <v>179</v>
      </c>
      <c r="I5" s="7" t="s">
        <v>180</v>
      </c>
      <c r="J5" s="7" t="s">
        <v>181</v>
      </c>
      <c r="K5" s="7" t="s">
        <v>182</v>
      </c>
      <c r="L5" s="7" t="s">
        <v>49</v>
      </c>
      <c r="M5" s="8" t="s">
        <v>9</v>
      </c>
      <c r="O5" s="6" t="s">
        <v>5</v>
      </c>
      <c r="P5" s="7" t="s">
        <v>183</v>
      </c>
      <c r="Q5" s="7" t="s">
        <v>184</v>
      </c>
      <c r="R5" s="7" t="s">
        <v>49</v>
      </c>
      <c r="S5" s="8" t="s">
        <v>9</v>
      </c>
    </row>
    <row r="6" spans="1:19" x14ac:dyDescent="0.15">
      <c r="A6" s="14" t="s">
        <v>19</v>
      </c>
      <c r="B6" s="5">
        <v>1170</v>
      </c>
      <c r="C6" s="5">
        <v>447</v>
      </c>
      <c r="D6" s="5">
        <v>680</v>
      </c>
      <c r="E6" s="3">
        <f>B6-C6-D6</f>
        <v>43</v>
      </c>
      <c r="G6" s="4">
        <v>1170</v>
      </c>
      <c r="H6" s="5">
        <v>144</v>
      </c>
      <c r="I6" s="5">
        <v>631</v>
      </c>
      <c r="J6" s="5">
        <v>202</v>
      </c>
      <c r="K6" s="5">
        <v>74</v>
      </c>
      <c r="L6" s="5">
        <v>84</v>
      </c>
      <c r="M6" s="3">
        <f>G6-SUM(H6:L6)</f>
        <v>35</v>
      </c>
      <c r="O6" s="4">
        <v>1170</v>
      </c>
      <c r="P6" s="5">
        <f>H6+I6</f>
        <v>775</v>
      </c>
      <c r="Q6" s="5">
        <f>J6+K6</f>
        <v>276</v>
      </c>
      <c r="R6" s="5">
        <f>L6</f>
        <v>84</v>
      </c>
      <c r="S6" s="3">
        <f>O6-SUM(P6:R6)</f>
        <v>35</v>
      </c>
    </row>
    <row r="7" spans="1:19" s="20" customFormat="1" x14ac:dyDescent="0.15">
      <c r="A7" s="17" t="s">
        <v>4</v>
      </c>
      <c r="B7" s="18"/>
      <c r="C7" s="18">
        <f>C6/B6</f>
        <v>0.38205128205128203</v>
      </c>
      <c r="D7" s="18">
        <f>D6/B6</f>
        <v>0.58119658119658124</v>
      </c>
      <c r="E7" s="19">
        <f>E6/B6</f>
        <v>3.6752136752136753E-2</v>
      </c>
      <c r="G7" s="21"/>
      <c r="H7" s="18">
        <f>H6/G6</f>
        <v>0.12307692307692308</v>
      </c>
      <c r="I7" s="18">
        <f>I6/G6</f>
        <v>0.53931623931623929</v>
      </c>
      <c r="J7" s="18">
        <f>J6/G6</f>
        <v>0.17264957264957265</v>
      </c>
      <c r="K7" s="18">
        <f>K6/G6</f>
        <v>6.3247863247863245E-2</v>
      </c>
      <c r="L7" s="18">
        <f>L6/G6</f>
        <v>7.179487179487179E-2</v>
      </c>
      <c r="M7" s="19">
        <f>M6/G6</f>
        <v>2.9914529914529916E-2</v>
      </c>
      <c r="O7" s="21"/>
      <c r="P7" s="18">
        <f>P6/O6</f>
        <v>0.66239316239316237</v>
      </c>
      <c r="Q7" s="18">
        <f>Q6/O6</f>
        <v>0.23589743589743589</v>
      </c>
      <c r="R7" s="18">
        <f>R6/O6</f>
        <v>7.179487179487179E-2</v>
      </c>
      <c r="S7" s="19">
        <f>S6/O6</f>
        <v>2.9914529914529916E-2</v>
      </c>
    </row>
    <row r="8" spans="1:19" x14ac:dyDescent="0.15">
      <c r="A8" s="14" t="s">
        <v>20</v>
      </c>
      <c r="B8" s="5">
        <v>200</v>
      </c>
      <c r="C8" s="5">
        <v>76</v>
      </c>
      <c r="D8" s="5">
        <v>116</v>
      </c>
      <c r="E8" s="3">
        <f>B8-C8-D8</f>
        <v>8</v>
      </c>
      <c r="G8" s="4">
        <v>200</v>
      </c>
      <c r="H8" s="5">
        <v>35</v>
      </c>
      <c r="I8" s="5">
        <v>112</v>
      </c>
      <c r="J8" s="5">
        <v>20</v>
      </c>
      <c r="K8" s="5">
        <v>13</v>
      </c>
      <c r="L8" s="5">
        <v>14</v>
      </c>
      <c r="M8" s="3">
        <f>G8-SUM(H8:L8)</f>
        <v>6</v>
      </c>
      <c r="O8" s="4">
        <v>200</v>
      </c>
      <c r="P8" s="5">
        <f>H8+I8</f>
        <v>147</v>
      </c>
      <c r="Q8" s="5">
        <f>J8+K8</f>
        <v>33</v>
      </c>
      <c r="R8" s="5">
        <f>L8</f>
        <v>14</v>
      </c>
      <c r="S8" s="3">
        <f>O8-SUM(P8:R8)</f>
        <v>6</v>
      </c>
    </row>
    <row r="9" spans="1:19" s="20" customFormat="1" x14ac:dyDescent="0.15">
      <c r="A9" s="17" t="s">
        <v>4</v>
      </c>
      <c r="B9" s="18"/>
      <c r="C9" s="18">
        <f>C8/B8</f>
        <v>0.38</v>
      </c>
      <c r="D9" s="18">
        <f>D8/B8</f>
        <v>0.57999999999999996</v>
      </c>
      <c r="E9" s="19">
        <f>E8/B8</f>
        <v>0.04</v>
      </c>
      <c r="G9" s="21"/>
      <c r="H9" s="18">
        <f>H8/G8</f>
        <v>0.17499999999999999</v>
      </c>
      <c r="I9" s="18">
        <f>I8/G8</f>
        <v>0.56000000000000005</v>
      </c>
      <c r="J9" s="18">
        <f>J8/G8</f>
        <v>0.1</v>
      </c>
      <c r="K9" s="18">
        <f>K8/G8</f>
        <v>6.5000000000000002E-2</v>
      </c>
      <c r="L9" s="18">
        <f>L8/G8</f>
        <v>7.0000000000000007E-2</v>
      </c>
      <c r="M9" s="19">
        <f>M8/G8</f>
        <v>0.03</v>
      </c>
      <c r="O9" s="21"/>
      <c r="P9" s="18">
        <f>P8/O8</f>
        <v>0.73499999999999999</v>
      </c>
      <c r="Q9" s="18">
        <f>Q8/O8</f>
        <v>0.16500000000000001</v>
      </c>
      <c r="R9" s="18">
        <f>R8/O8</f>
        <v>7.0000000000000007E-2</v>
      </c>
      <c r="S9" s="19">
        <f>S8/O8</f>
        <v>0.03</v>
      </c>
    </row>
    <row r="10" spans="1:19" x14ac:dyDescent="0.15">
      <c r="A10" s="14" t="s">
        <v>21</v>
      </c>
      <c r="B10" s="5">
        <v>208</v>
      </c>
      <c r="C10" s="5">
        <v>73</v>
      </c>
      <c r="D10" s="5">
        <v>129</v>
      </c>
      <c r="E10" s="3">
        <f>B10-C10-D10</f>
        <v>6</v>
      </c>
      <c r="G10" s="4">
        <v>208</v>
      </c>
      <c r="H10" s="5">
        <v>26</v>
      </c>
      <c r="I10" s="5">
        <v>120</v>
      </c>
      <c r="J10" s="5">
        <v>27</v>
      </c>
      <c r="K10" s="5">
        <v>16</v>
      </c>
      <c r="L10" s="5">
        <v>13</v>
      </c>
      <c r="M10" s="3">
        <f>G10-SUM(H10:L10)</f>
        <v>6</v>
      </c>
      <c r="O10" s="4">
        <v>208</v>
      </c>
      <c r="P10" s="5">
        <f>H10+I10</f>
        <v>146</v>
      </c>
      <c r="Q10" s="5">
        <f>J10+K10</f>
        <v>43</v>
      </c>
      <c r="R10" s="5">
        <f>L10</f>
        <v>13</v>
      </c>
      <c r="S10" s="3">
        <f>O10-SUM(P10:R10)</f>
        <v>6</v>
      </c>
    </row>
    <row r="11" spans="1:19" s="20" customFormat="1" x14ac:dyDescent="0.15">
      <c r="A11" s="17" t="s">
        <v>4</v>
      </c>
      <c r="B11" s="18"/>
      <c r="C11" s="18">
        <f>C10/B10</f>
        <v>0.35096153846153844</v>
      </c>
      <c r="D11" s="18">
        <f>D10/B10</f>
        <v>0.62019230769230771</v>
      </c>
      <c r="E11" s="19">
        <f>E10/B10</f>
        <v>2.8846153846153848E-2</v>
      </c>
      <c r="G11" s="21"/>
      <c r="H11" s="18">
        <f>H10/G10</f>
        <v>0.125</v>
      </c>
      <c r="I11" s="18">
        <f>I10/G10</f>
        <v>0.57692307692307687</v>
      </c>
      <c r="J11" s="18">
        <f>J10/G10</f>
        <v>0.12980769230769232</v>
      </c>
      <c r="K11" s="18">
        <f>K10/G10</f>
        <v>7.6923076923076927E-2</v>
      </c>
      <c r="L11" s="18">
        <f>L10/G10</f>
        <v>6.25E-2</v>
      </c>
      <c r="M11" s="19">
        <f>M10/G10</f>
        <v>2.8846153846153848E-2</v>
      </c>
      <c r="O11" s="21"/>
      <c r="P11" s="18">
        <f>P10/O10</f>
        <v>0.70192307692307687</v>
      </c>
      <c r="Q11" s="18">
        <f>Q10/O10</f>
        <v>0.20673076923076922</v>
      </c>
      <c r="R11" s="18">
        <f>R10/O10</f>
        <v>6.25E-2</v>
      </c>
      <c r="S11" s="19">
        <f>S10/O10</f>
        <v>2.8846153846153848E-2</v>
      </c>
    </row>
    <row r="12" spans="1:19" x14ac:dyDescent="0.15">
      <c r="A12" s="14" t="s">
        <v>22</v>
      </c>
      <c r="B12" s="5">
        <v>44</v>
      </c>
      <c r="C12" s="5">
        <v>26</v>
      </c>
      <c r="D12" s="5">
        <v>17</v>
      </c>
      <c r="E12" s="3">
        <f>B12-C12-D12</f>
        <v>1</v>
      </c>
      <c r="G12" s="4">
        <v>44</v>
      </c>
      <c r="H12" s="5">
        <v>6</v>
      </c>
      <c r="I12" s="5">
        <v>21</v>
      </c>
      <c r="J12" s="5">
        <v>11</v>
      </c>
      <c r="K12" s="5">
        <v>3</v>
      </c>
      <c r="L12" s="5">
        <v>2</v>
      </c>
      <c r="M12" s="3">
        <f>G12-SUM(H12:L12)</f>
        <v>1</v>
      </c>
      <c r="O12" s="4">
        <v>44</v>
      </c>
      <c r="P12" s="5">
        <f>H12+I12</f>
        <v>27</v>
      </c>
      <c r="Q12" s="5">
        <f>J12+K12</f>
        <v>14</v>
      </c>
      <c r="R12" s="5">
        <f>L12</f>
        <v>2</v>
      </c>
      <c r="S12" s="3">
        <f>O12-SUM(P12:R12)</f>
        <v>1</v>
      </c>
    </row>
    <row r="13" spans="1:19" s="20" customFormat="1" x14ac:dyDescent="0.15">
      <c r="A13" s="17" t="s">
        <v>4</v>
      </c>
      <c r="B13" s="18"/>
      <c r="C13" s="18">
        <f>C12/B12</f>
        <v>0.59090909090909094</v>
      </c>
      <c r="D13" s="18">
        <f>D12/B12</f>
        <v>0.38636363636363635</v>
      </c>
      <c r="E13" s="19">
        <f>E12/B12</f>
        <v>2.2727272727272728E-2</v>
      </c>
      <c r="G13" s="21"/>
      <c r="H13" s="18">
        <f>H12/G12</f>
        <v>0.13636363636363635</v>
      </c>
      <c r="I13" s="18">
        <f>I12/G12</f>
        <v>0.47727272727272729</v>
      </c>
      <c r="J13" s="18">
        <f>J12/G12</f>
        <v>0.25</v>
      </c>
      <c r="K13" s="18">
        <f>K12/G12</f>
        <v>6.8181818181818177E-2</v>
      </c>
      <c r="L13" s="18">
        <f>L12/G12</f>
        <v>4.5454545454545456E-2</v>
      </c>
      <c r="M13" s="19">
        <f>M12/G12</f>
        <v>2.2727272727272728E-2</v>
      </c>
      <c r="O13" s="21"/>
      <c r="P13" s="18">
        <f>P12/O12</f>
        <v>0.61363636363636365</v>
      </c>
      <c r="Q13" s="18">
        <f>Q12/O12</f>
        <v>0.31818181818181818</v>
      </c>
      <c r="R13" s="18">
        <f>R12/O12</f>
        <v>4.5454545454545456E-2</v>
      </c>
      <c r="S13" s="19">
        <f>S12/O12</f>
        <v>2.2727272727272728E-2</v>
      </c>
    </row>
    <row r="14" spans="1:19" x14ac:dyDescent="0.15">
      <c r="A14" s="14" t="s">
        <v>23</v>
      </c>
      <c r="B14" s="5">
        <v>172</v>
      </c>
      <c r="C14" s="5">
        <v>70</v>
      </c>
      <c r="D14" s="5">
        <v>96</v>
      </c>
      <c r="E14" s="3">
        <f>B14-C14-D14</f>
        <v>6</v>
      </c>
      <c r="G14" s="4">
        <v>172</v>
      </c>
      <c r="H14" s="5">
        <v>23</v>
      </c>
      <c r="I14" s="5">
        <v>94</v>
      </c>
      <c r="J14" s="5">
        <v>26</v>
      </c>
      <c r="K14" s="5">
        <v>12</v>
      </c>
      <c r="L14" s="5">
        <v>14</v>
      </c>
      <c r="M14" s="3">
        <f>G14-SUM(H14:L14)</f>
        <v>3</v>
      </c>
      <c r="O14" s="4">
        <v>172</v>
      </c>
      <c r="P14" s="5">
        <f>H14+I14</f>
        <v>117</v>
      </c>
      <c r="Q14" s="5">
        <f>J14+K14</f>
        <v>38</v>
      </c>
      <c r="R14" s="5">
        <f>L14</f>
        <v>14</v>
      </c>
      <c r="S14" s="3">
        <f>O14-SUM(P14:R14)</f>
        <v>3</v>
      </c>
    </row>
    <row r="15" spans="1:19" s="20" customFormat="1" x14ac:dyDescent="0.15">
      <c r="A15" s="17" t="s">
        <v>4</v>
      </c>
      <c r="B15" s="18"/>
      <c r="C15" s="18">
        <f>C14/B14</f>
        <v>0.40697674418604651</v>
      </c>
      <c r="D15" s="18">
        <f>D14/B14</f>
        <v>0.55813953488372092</v>
      </c>
      <c r="E15" s="19">
        <f>E14/B14</f>
        <v>3.4883720930232558E-2</v>
      </c>
      <c r="G15" s="21"/>
      <c r="H15" s="18">
        <f>H14/G14</f>
        <v>0.13372093023255813</v>
      </c>
      <c r="I15" s="18">
        <f>I14/G14</f>
        <v>0.54651162790697672</v>
      </c>
      <c r="J15" s="18">
        <f>J14/G14</f>
        <v>0.15116279069767441</v>
      </c>
      <c r="K15" s="18">
        <f>K14/G14</f>
        <v>6.9767441860465115E-2</v>
      </c>
      <c r="L15" s="18">
        <f>L14/G14</f>
        <v>8.1395348837209308E-2</v>
      </c>
      <c r="M15" s="19">
        <f>M14/G14</f>
        <v>1.7441860465116279E-2</v>
      </c>
      <c r="O15" s="21"/>
      <c r="P15" s="18">
        <f>P14/O14</f>
        <v>0.68023255813953487</v>
      </c>
      <c r="Q15" s="18">
        <f>Q14/O14</f>
        <v>0.22093023255813954</v>
      </c>
      <c r="R15" s="18">
        <f>R14/O14</f>
        <v>8.1395348837209308E-2</v>
      </c>
      <c r="S15" s="19">
        <f>S14/O14</f>
        <v>1.7441860465116279E-2</v>
      </c>
    </row>
    <row r="16" spans="1:19" x14ac:dyDescent="0.15">
      <c r="A16" s="14" t="s">
        <v>24</v>
      </c>
      <c r="B16" s="5">
        <v>42</v>
      </c>
      <c r="C16" s="5">
        <v>23</v>
      </c>
      <c r="D16" s="5">
        <v>16</v>
      </c>
      <c r="E16" s="3">
        <f>B16-C16-D16</f>
        <v>3</v>
      </c>
      <c r="G16" s="4">
        <v>42</v>
      </c>
      <c r="H16" s="5">
        <v>3</v>
      </c>
      <c r="I16" s="5">
        <v>22</v>
      </c>
      <c r="J16" s="5">
        <v>11</v>
      </c>
      <c r="K16" s="5">
        <v>1</v>
      </c>
      <c r="L16" s="5">
        <v>2</v>
      </c>
      <c r="M16" s="3">
        <f>G16-SUM(H16:L16)</f>
        <v>3</v>
      </c>
      <c r="O16" s="4">
        <v>42</v>
      </c>
      <c r="P16" s="5">
        <f>H16+I16</f>
        <v>25</v>
      </c>
      <c r="Q16" s="5">
        <f>J16+K16</f>
        <v>12</v>
      </c>
      <c r="R16" s="5">
        <f>L16</f>
        <v>2</v>
      </c>
      <c r="S16" s="3">
        <f>O16-SUM(P16:R16)</f>
        <v>3</v>
      </c>
    </row>
    <row r="17" spans="1:19" s="20" customFormat="1" x14ac:dyDescent="0.15">
      <c r="A17" s="17" t="s">
        <v>4</v>
      </c>
      <c r="B17" s="18"/>
      <c r="C17" s="18">
        <f>C16/B16</f>
        <v>0.54761904761904767</v>
      </c>
      <c r="D17" s="18">
        <f>D16/B16</f>
        <v>0.38095238095238093</v>
      </c>
      <c r="E17" s="19">
        <f>E16/B16</f>
        <v>7.1428571428571425E-2</v>
      </c>
      <c r="G17" s="21"/>
      <c r="H17" s="18">
        <f>H16/G16</f>
        <v>7.1428571428571425E-2</v>
      </c>
      <c r="I17" s="18">
        <f>I16/G16</f>
        <v>0.52380952380952384</v>
      </c>
      <c r="J17" s="18">
        <f>J16/G16</f>
        <v>0.26190476190476192</v>
      </c>
      <c r="K17" s="18">
        <f>K16/G16</f>
        <v>2.3809523809523808E-2</v>
      </c>
      <c r="L17" s="18">
        <f>L16/G16</f>
        <v>4.7619047619047616E-2</v>
      </c>
      <c r="M17" s="19">
        <f>M16/G16</f>
        <v>7.1428571428571425E-2</v>
      </c>
      <c r="O17" s="21"/>
      <c r="P17" s="18">
        <f>P16/O16</f>
        <v>0.59523809523809523</v>
      </c>
      <c r="Q17" s="18">
        <f>Q16/O16</f>
        <v>0.2857142857142857</v>
      </c>
      <c r="R17" s="18">
        <f>R16/O16</f>
        <v>4.7619047619047616E-2</v>
      </c>
      <c r="S17" s="19">
        <f>S16/O16</f>
        <v>7.1428571428571425E-2</v>
      </c>
    </row>
    <row r="18" spans="1:19" x14ac:dyDescent="0.15">
      <c r="A18" s="14" t="s">
        <v>25</v>
      </c>
      <c r="B18" s="5">
        <v>147</v>
      </c>
      <c r="C18" s="5">
        <v>53</v>
      </c>
      <c r="D18" s="5">
        <v>91</v>
      </c>
      <c r="E18" s="3">
        <f>B18-C18-D18</f>
        <v>3</v>
      </c>
      <c r="G18" s="4">
        <v>147</v>
      </c>
      <c r="H18" s="5">
        <v>17</v>
      </c>
      <c r="I18" s="5">
        <v>76</v>
      </c>
      <c r="J18" s="5">
        <v>31</v>
      </c>
      <c r="K18" s="5">
        <v>8</v>
      </c>
      <c r="L18" s="5">
        <v>13</v>
      </c>
      <c r="M18" s="3">
        <f>G18-SUM(H18:L18)</f>
        <v>2</v>
      </c>
      <c r="O18" s="4">
        <v>147</v>
      </c>
      <c r="P18" s="5">
        <f>H18+I18</f>
        <v>93</v>
      </c>
      <c r="Q18" s="5">
        <f>J18+K18</f>
        <v>39</v>
      </c>
      <c r="R18" s="5">
        <f>L18</f>
        <v>13</v>
      </c>
      <c r="S18" s="3">
        <f>O18-SUM(P18:R18)</f>
        <v>2</v>
      </c>
    </row>
    <row r="19" spans="1:19" s="20" customFormat="1" x14ac:dyDescent="0.15">
      <c r="A19" s="17" t="s">
        <v>4</v>
      </c>
      <c r="B19" s="18"/>
      <c r="C19" s="18">
        <f>C18/B18</f>
        <v>0.36054421768707484</v>
      </c>
      <c r="D19" s="18">
        <f>D18/B18</f>
        <v>0.61904761904761907</v>
      </c>
      <c r="E19" s="19">
        <f>E18/B18</f>
        <v>2.0408163265306121E-2</v>
      </c>
      <c r="G19" s="21"/>
      <c r="H19" s="18">
        <f>H18/G18</f>
        <v>0.11564625850340136</v>
      </c>
      <c r="I19" s="18">
        <f>I18/G18</f>
        <v>0.51700680272108845</v>
      </c>
      <c r="J19" s="18">
        <f>J18/G18</f>
        <v>0.21088435374149661</v>
      </c>
      <c r="K19" s="18">
        <f>K18/G18</f>
        <v>5.4421768707482991E-2</v>
      </c>
      <c r="L19" s="18">
        <f>L18/G18</f>
        <v>8.8435374149659865E-2</v>
      </c>
      <c r="M19" s="19">
        <f>M18/G18</f>
        <v>1.3605442176870748E-2</v>
      </c>
      <c r="O19" s="21"/>
      <c r="P19" s="18">
        <f>P18/O18</f>
        <v>0.63265306122448983</v>
      </c>
      <c r="Q19" s="18">
        <f>Q18/O18</f>
        <v>0.26530612244897961</v>
      </c>
      <c r="R19" s="18">
        <f>R18/O18</f>
        <v>8.8435374149659865E-2</v>
      </c>
      <c r="S19" s="19">
        <f>S18/O18</f>
        <v>1.3605442176870748E-2</v>
      </c>
    </row>
    <row r="20" spans="1:19" x14ac:dyDescent="0.15">
      <c r="A20" s="14" t="s">
        <v>26</v>
      </c>
      <c r="B20" s="5">
        <v>103</v>
      </c>
      <c r="C20" s="5">
        <v>38</v>
      </c>
      <c r="D20" s="5">
        <v>64</v>
      </c>
      <c r="E20" s="3">
        <f>B20-C20-D20</f>
        <v>1</v>
      </c>
      <c r="G20" s="4">
        <v>103</v>
      </c>
      <c r="H20" s="5">
        <v>12</v>
      </c>
      <c r="I20" s="5">
        <v>58</v>
      </c>
      <c r="J20" s="5">
        <v>21</v>
      </c>
      <c r="K20" s="5">
        <v>4</v>
      </c>
      <c r="L20" s="5">
        <v>8</v>
      </c>
      <c r="M20" s="41" t="s">
        <v>369</v>
      </c>
      <c r="O20" s="4">
        <v>103</v>
      </c>
      <c r="P20" s="5">
        <f>H20+I20</f>
        <v>70</v>
      </c>
      <c r="Q20" s="5">
        <f>J20+K20</f>
        <v>25</v>
      </c>
      <c r="R20" s="5">
        <f>L20</f>
        <v>8</v>
      </c>
      <c r="S20" s="41" t="s">
        <v>369</v>
      </c>
    </row>
    <row r="21" spans="1:19" s="20" customFormat="1" x14ac:dyDescent="0.15">
      <c r="A21" s="17" t="s">
        <v>4</v>
      </c>
      <c r="B21" s="18"/>
      <c r="C21" s="18">
        <f>C20/B20</f>
        <v>0.36893203883495146</v>
      </c>
      <c r="D21" s="18">
        <f>D20/B20</f>
        <v>0.62135922330097082</v>
      </c>
      <c r="E21" s="19">
        <f>E20/B20</f>
        <v>9.7087378640776691E-3</v>
      </c>
      <c r="G21" s="21"/>
      <c r="H21" s="18">
        <f>H20/G20</f>
        <v>0.11650485436893204</v>
      </c>
      <c r="I21" s="18">
        <f>I20/G20</f>
        <v>0.56310679611650483</v>
      </c>
      <c r="J21" s="18">
        <f>J20/G20</f>
        <v>0.20388349514563106</v>
      </c>
      <c r="K21" s="18">
        <f>K20/G20</f>
        <v>3.8834951456310676E-2</v>
      </c>
      <c r="L21" s="18">
        <f>L20/G20</f>
        <v>7.7669902912621352E-2</v>
      </c>
      <c r="M21" s="45" t="s">
        <v>369</v>
      </c>
      <c r="O21" s="21"/>
      <c r="P21" s="18">
        <f>P20/O20</f>
        <v>0.67961165048543692</v>
      </c>
      <c r="Q21" s="18">
        <f>Q20/O20</f>
        <v>0.24271844660194175</v>
      </c>
      <c r="R21" s="18">
        <f>R20/O20</f>
        <v>7.7669902912621352E-2</v>
      </c>
      <c r="S21" s="45" t="s">
        <v>369</v>
      </c>
    </row>
    <row r="22" spans="1:19" x14ac:dyDescent="0.15">
      <c r="A22" s="14" t="s">
        <v>27</v>
      </c>
      <c r="B22" s="5">
        <v>74</v>
      </c>
      <c r="C22" s="5">
        <v>28</v>
      </c>
      <c r="D22" s="5">
        <v>40</v>
      </c>
      <c r="E22" s="3">
        <f>B22-C22-D22</f>
        <v>6</v>
      </c>
      <c r="G22" s="4">
        <v>74</v>
      </c>
      <c r="H22" s="5">
        <v>7</v>
      </c>
      <c r="I22" s="5">
        <v>36</v>
      </c>
      <c r="J22" s="5">
        <v>20</v>
      </c>
      <c r="K22" s="5">
        <v>6</v>
      </c>
      <c r="L22" s="36" t="s">
        <v>369</v>
      </c>
      <c r="M22" s="3">
        <f>G22-SUM(H22:L22)</f>
        <v>5</v>
      </c>
      <c r="O22" s="4">
        <v>74</v>
      </c>
      <c r="P22" s="5">
        <f>H22+I22</f>
        <v>43</v>
      </c>
      <c r="Q22" s="5">
        <f>J22+K22</f>
        <v>26</v>
      </c>
      <c r="R22" s="36" t="s">
        <v>369</v>
      </c>
      <c r="S22" s="3">
        <f>O22-SUM(P22:R22)</f>
        <v>5</v>
      </c>
    </row>
    <row r="23" spans="1:19" s="20" customFormat="1" x14ac:dyDescent="0.15">
      <c r="A23" s="17" t="s">
        <v>4</v>
      </c>
      <c r="B23" s="18"/>
      <c r="C23" s="18">
        <f>C22/B22</f>
        <v>0.3783783783783784</v>
      </c>
      <c r="D23" s="18">
        <f>D22/B22</f>
        <v>0.54054054054054057</v>
      </c>
      <c r="E23" s="19">
        <f>E22/B22</f>
        <v>8.1081081081081086E-2</v>
      </c>
      <c r="G23" s="21"/>
      <c r="H23" s="18">
        <f>H22/G22</f>
        <v>9.45945945945946E-2</v>
      </c>
      <c r="I23" s="18">
        <f>I22/G22</f>
        <v>0.48648648648648651</v>
      </c>
      <c r="J23" s="18">
        <f>J22/G22</f>
        <v>0.27027027027027029</v>
      </c>
      <c r="K23" s="18">
        <f>K22/G22</f>
        <v>8.1081081081081086E-2</v>
      </c>
      <c r="L23" s="37" t="s">
        <v>369</v>
      </c>
      <c r="M23" s="19">
        <f>M22/G22</f>
        <v>6.7567567567567571E-2</v>
      </c>
      <c r="O23" s="21"/>
      <c r="P23" s="18">
        <f>P22/O22</f>
        <v>0.58108108108108103</v>
      </c>
      <c r="Q23" s="18">
        <f>Q22/O22</f>
        <v>0.35135135135135137</v>
      </c>
      <c r="R23" s="37" t="s">
        <v>369</v>
      </c>
      <c r="S23" s="19">
        <f>S22/O22</f>
        <v>6.7567567567567571E-2</v>
      </c>
    </row>
    <row r="24" spans="1:19" x14ac:dyDescent="0.15">
      <c r="A24" s="14" t="s">
        <v>28</v>
      </c>
      <c r="B24" s="5">
        <v>111</v>
      </c>
      <c r="C24" s="5">
        <v>52</v>
      </c>
      <c r="D24" s="5">
        <v>56</v>
      </c>
      <c r="E24" s="3">
        <f>B24-C24-D24</f>
        <v>3</v>
      </c>
      <c r="G24" s="4">
        <v>111</v>
      </c>
      <c r="H24" s="5">
        <v>13</v>
      </c>
      <c r="I24" s="5">
        <v>65</v>
      </c>
      <c r="J24" s="5">
        <v>21</v>
      </c>
      <c r="K24" s="5">
        <v>5</v>
      </c>
      <c r="L24" s="5">
        <v>5</v>
      </c>
      <c r="M24" s="3">
        <f>G24-SUM(H24:L24)</f>
        <v>2</v>
      </c>
      <c r="O24" s="4">
        <v>111</v>
      </c>
      <c r="P24" s="5">
        <f>H24+I24</f>
        <v>78</v>
      </c>
      <c r="Q24" s="5">
        <f>J24+K24</f>
        <v>26</v>
      </c>
      <c r="R24" s="5">
        <f>L24</f>
        <v>5</v>
      </c>
      <c r="S24" s="3">
        <f>O24-SUM(P24:R24)</f>
        <v>2</v>
      </c>
    </row>
    <row r="25" spans="1:19" s="20" customFormat="1" x14ac:dyDescent="0.15">
      <c r="A25" s="17" t="s">
        <v>4</v>
      </c>
      <c r="B25" s="18"/>
      <c r="C25" s="18">
        <f>C24/B24</f>
        <v>0.46846846846846846</v>
      </c>
      <c r="D25" s="18">
        <f>D24/B24</f>
        <v>0.50450450450450446</v>
      </c>
      <c r="E25" s="19">
        <f>E24/B24</f>
        <v>2.7027027027027029E-2</v>
      </c>
      <c r="G25" s="21"/>
      <c r="H25" s="18">
        <f>H24/G24</f>
        <v>0.11711711711711711</v>
      </c>
      <c r="I25" s="18">
        <f>I24/G24</f>
        <v>0.5855855855855856</v>
      </c>
      <c r="J25" s="18">
        <f>J24/G24</f>
        <v>0.1891891891891892</v>
      </c>
      <c r="K25" s="18">
        <f>K24/G24</f>
        <v>4.5045045045045043E-2</v>
      </c>
      <c r="L25" s="18">
        <f>L24/G24</f>
        <v>4.5045045045045043E-2</v>
      </c>
      <c r="M25" s="19">
        <f>M24/G24</f>
        <v>1.8018018018018018E-2</v>
      </c>
      <c r="O25" s="21"/>
      <c r="P25" s="18">
        <f>P24/O24</f>
        <v>0.70270270270270274</v>
      </c>
      <c r="Q25" s="18">
        <f>Q24/O24</f>
        <v>0.23423423423423423</v>
      </c>
      <c r="R25" s="18">
        <f>R24/O24</f>
        <v>4.5045045045045043E-2</v>
      </c>
      <c r="S25" s="19">
        <f>S24/O24</f>
        <v>1.8018018018018018E-2</v>
      </c>
    </row>
    <row r="26" spans="1:19" x14ac:dyDescent="0.15">
      <c r="A26" s="14" t="s">
        <v>29</v>
      </c>
      <c r="B26" s="5">
        <v>55</v>
      </c>
      <c r="C26" s="5">
        <v>4</v>
      </c>
      <c r="D26" s="5">
        <v>48</v>
      </c>
      <c r="E26" s="3">
        <f>B26-C26-D26</f>
        <v>3</v>
      </c>
      <c r="G26" s="4">
        <v>55</v>
      </c>
      <c r="H26" s="5">
        <v>2</v>
      </c>
      <c r="I26" s="5">
        <v>22</v>
      </c>
      <c r="J26" s="5">
        <v>13</v>
      </c>
      <c r="K26" s="5">
        <v>4</v>
      </c>
      <c r="L26" s="5">
        <v>11</v>
      </c>
      <c r="M26" s="3">
        <f>G26-SUM(H26:L26)</f>
        <v>3</v>
      </c>
      <c r="O26" s="4">
        <v>55</v>
      </c>
      <c r="P26" s="5">
        <f>H26+I26</f>
        <v>24</v>
      </c>
      <c r="Q26" s="5">
        <f>J26+K26</f>
        <v>17</v>
      </c>
      <c r="R26" s="5">
        <f>L26</f>
        <v>11</v>
      </c>
      <c r="S26" s="3">
        <f>O26-SUM(P26:R26)</f>
        <v>3</v>
      </c>
    </row>
    <row r="27" spans="1:19" s="20" customFormat="1" x14ac:dyDescent="0.15">
      <c r="A27" s="26" t="s">
        <v>4</v>
      </c>
      <c r="B27" s="24"/>
      <c r="C27" s="24">
        <f>C26/B26</f>
        <v>7.2727272727272724E-2</v>
      </c>
      <c r="D27" s="24">
        <f>D26/B26</f>
        <v>0.87272727272727268</v>
      </c>
      <c r="E27" s="25">
        <f>E26/B26</f>
        <v>5.4545454545454543E-2</v>
      </c>
      <c r="G27" s="23"/>
      <c r="H27" s="24">
        <f>H26/G26</f>
        <v>3.6363636363636362E-2</v>
      </c>
      <c r="I27" s="24">
        <f>I26/G26</f>
        <v>0.4</v>
      </c>
      <c r="J27" s="24">
        <f>J26/G26</f>
        <v>0.23636363636363636</v>
      </c>
      <c r="K27" s="24">
        <f>K26/G26</f>
        <v>7.2727272727272724E-2</v>
      </c>
      <c r="L27" s="24">
        <f>L26/G26</f>
        <v>0.2</v>
      </c>
      <c r="M27" s="25">
        <f>M26/G26</f>
        <v>5.4545454545454543E-2</v>
      </c>
      <c r="O27" s="23"/>
      <c r="P27" s="24">
        <f>P26/O26</f>
        <v>0.43636363636363634</v>
      </c>
      <c r="Q27" s="24">
        <f>Q26/O26</f>
        <v>0.30909090909090908</v>
      </c>
      <c r="R27" s="24">
        <f>R26/O26</f>
        <v>0.2</v>
      </c>
      <c r="S27" s="25">
        <f>S26/O26</f>
        <v>5.4545454545454543E-2</v>
      </c>
    </row>
    <row r="28" spans="1:19" x14ac:dyDescent="0.15">
      <c r="A28" s="1" t="s">
        <v>237</v>
      </c>
    </row>
    <row r="29" spans="1:19" x14ac:dyDescent="0.15">
      <c r="A29" s="15" t="s">
        <v>30</v>
      </c>
      <c r="B29" s="10">
        <v>411</v>
      </c>
      <c r="C29" s="10">
        <v>176</v>
      </c>
      <c r="D29" s="10">
        <v>221</v>
      </c>
      <c r="E29" s="11">
        <f>B29-C29-D29</f>
        <v>14</v>
      </c>
      <c r="G29" s="9">
        <v>411</v>
      </c>
      <c r="H29" s="10">
        <v>57</v>
      </c>
      <c r="I29" s="10">
        <v>209</v>
      </c>
      <c r="J29" s="10">
        <v>82</v>
      </c>
      <c r="K29" s="10">
        <v>26</v>
      </c>
      <c r="L29" s="10">
        <v>25</v>
      </c>
      <c r="M29" s="11">
        <f>G29-SUM(H29:L29)</f>
        <v>12</v>
      </c>
      <c r="O29" s="9">
        <v>411</v>
      </c>
      <c r="P29" s="10">
        <f>H29+I29</f>
        <v>266</v>
      </c>
      <c r="Q29" s="10">
        <f>J29+K29</f>
        <v>108</v>
      </c>
      <c r="R29" s="10">
        <f>L29</f>
        <v>25</v>
      </c>
      <c r="S29" s="11">
        <f>O29-SUM(P29:R29)</f>
        <v>12</v>
      </c>
    </row>
    <row r="30" spans="1:19" s="20" customFormat="1" x14ac:dyDescent="0.15">
      <c r="A30" s="17" t="s">
        <v>31</v>
      </c>
      <c r="B30" s="18"/>
      <c r="C30" s="18">
        <f>C29/B29</f>
        <v>0.42822384428223842</v>
      </c>
      <c r="D30" s="18">
        <f>D29/B29</f>
        <v>0.53771289537712896</v>
      </c>
      <c r="E30" s="19">
        <f>E29/B29</f>
        <v>3.4063260340632603E-2</v>
      </c>
      <c r="G30" s="21"/>
      <c r="H30" s="18">
        <f>H29/G29</f>
        <v>0.13868613138686131</v>
      </c>
      <c r="I30" s="18">
        <f>I29/G29</f>
        <v>0.5085158150851582</v>
      </c>
      <c r="J30" s="18">
        <f>J29/G29</f>
        <v>0.19951338199513383</v>
      </c>
      <c r="K30" s="18">
        <f>K29/G29</f>
        <v>6.3260340632603412E-2</v>
      </c>
      <c r="L30" s="18">
        <f>L29/G29</f>
        <v>6.0827250608272508E-2</v>
      </c>
      <c r="M30" s="27">
        <f>M29/G29</f>
        <v>2.9197080291970802E-2</v>
      </c>
      <c r="O30" s="21"/>
      <c r="P30" s="18">
        <f>P29/O29</f>
        <v>0.64720194647201945</v>
      </c>
      <c r="Q30" s="18">
        <f>Q29/O29</f>
        <v>0.26277372262773724</v>
      </c>
      <c r="R30" s="18">
        <f>R29/O29</f>
        <v>6.0827250608272508E-2</v>
      </c>
      <c r="S30" s="19">
        <f>S29/O29</f>
        <v>2.9197080291970802E-2</v>
      </c>
    </row>
    <row r="31" spans="1:19" x14ac:dyDescent="0.15">
      <c r="A31" s="14" t="s">
        <v>32</v>
      </c>
      <c r="B31" s="5">
        <v>196</v>
      </c>
      <c r="C31" s="5">
        <v>93</v>
      </c>
      <c r="D31" s="5">
        <v>97</v>
      </c>
      <c r="E31" s="3">
        <f>B31-C31-D31</f>
        <v>6</v>
      </c>
      <c r="G31" s="4">
        <v>196</v>
      </c>
      <c r="H31" s="5">
        <v>22</v>
      </c>
      <c r="I31" s="5">
        <v>114</v>
      </c>
      <c r="J31" s="5">
        <v>32</v>
      </c>
      <c r="K31" s="5">
        <v>15</v>
      </c>
      <c r="L31" s="5">
        <v>8</v>
      </c>
      <c r="M31" s="3">
        <f>G31-SUM(H31:L31)</f>
        <v>5</v>
      </c>
      <c r="O31" s="4">
        <v>196</v>
      </c>
      <c r="P31" s="5">
        <f>H31+I31</f>
        <v>136</v>
      </c>
      <c r="Q31" s="5">
        <f>J31+K31</f>
        <v>47</v>
      </c>
      <c r="R31" s="5">
        <f>L31</f>
        <v>8</v>
      </c>
      <c r="S31" s="3">
        <f>O31-SUM(P31:R31)</f>
        <v>5</v>
      </c>
    </row>
    <row r="32" spans="1:19" s="20" customFormat="1" x14ac:dyDescent="0.15">
      <c r="A32" s="17" t="s">
        <v>33</v>
      </c>
      <c r="B32" s="18"/>
      <c r="C32" s="18">
        <f>C31/B31</f>
        <v>0.47448979591836737</v>
      </c>
      <c r="D32" s="18">
        <f>D31/B31</f>
        <v>0.49489795918367346</v>
      </c>
      <c r="E32" s="19">
        <f>E31/B31</f>
        <v>3.0612244897959183E-2</v>
      </c>
      <c r="G32" s="21"/>
      <c r="H32" s="18">
        <f>H31/G31</f>
        <v>0.11224489795918367</v>
      </c>
      <c r="I32" s="18">
        <f>I31/G31</f>
        <v>0.58163265306122447</v>
      </c>
      <c r="J32" s="18">
        <f>J31/G31</f>
        <v>0.16326530612244897</v>
      </c>
      <c r="K32" s="18">
        <f>K31/G31</f>
        <v>7.6530612244897961E-2</v>
      </c>
      <c r="L32" s="18">
        <f>L31/G31</f>
        <v>4.0816326530612242E-2</v>
      </c>
      <c r="M32" s="19">
        <f>M31/G31</f>
        <v>2.5510204081632654E-2</v>
      </c>
      <c r="O32" s="21"/>
      <c r="P32" s="18">
        <f>P31/O31</f>
        <v>0.69387755102040816</v>
      </c>
      <c r="Q32" s="18">
        <f>Q31/O31</f>
        <v>0.23979591836734693</v>
      </c>
      <c r="R32" s="18">
        <f>R31/O31</f>
        <v>4.0816326530612242E-2</v>
      </c>
      <c r="S32" s="19">
        <f>S31/O31</f>
        <v>2.5510204081632654E-2</v>
      </c>
    </row>
    <row r="33" spans="1:19" x14ac:dyDescent="0.15">
      <c r="A33" s="14" t="s">
        <v>34</v>
      </c>
      <c r="B33" s="5">
        <v>556</v>
      </c>
      <c r="C33" s="5">
        <v>177</v>
      </c>
      <c r="D33" s="5">
        <v>358</v>
      </c>
      <c r="E33" s="3">
        <f>B33-C33-D33</f>
        <v>21</v>
      </c>
      <c r="G33" s="4">
        <v>556</v>
      </c>
      <c r="H33" s="5">
        <v>65</v>
      </c>
      <c r="I33" s="5">
        <v>307</v>
      </c>
      <c r="J33" s="5">
        <v>87</v>
      </c>
      <c r="K33" s="5">
        <v>31</v>
      </c>
      <c r="L33" s="5">
        <v>51</v>
      </c>
      <c r="M33" s="3">
        <f>G33-SUM(H33:L33)</f>
        <v>15</v>
      </c>
      <c r="O33" s="4">
        <v>556</v>
      </c>
      <c r="P33" s="5">
        <f>H33+I33</f>
        <v>372</v>
      </c>
      <c r="Q33" s="5">
        <f>J33+K33</f>
        <v>118</v>
      </c>
      <c r="R33" s="5">
        <f>L33</f>
        <v>51</v>
      </c>
      <c r="S33" s="3">
        <f>O33-SUM(P33:R33)</f>
        <v>15</v>
      </c>
    </row>
    <row r="34" spans="1:19" s="20" customFormat="1" x14ac:dyDescent="0.15">
      <c r="A34" s="26" t="s">
        <v>35</v>
      </c>
      <c r="B34" s="24"/>
      <c r="C34" s="24">
        <f>C33/B33</f>
        <v>0.31834532374100721</v>
      </c>
      <c r="D34" s="24">
        <f>D33/B33</f>
        <v>0.64388489208633093</v>
      </c>
      <c r="E34" s="25">
        <f>E33/B33</f>
        <v>3.7769784172661872E-2</v>
      </c>
      <c r="G34" s="23"/>
      <c r="H34" s="24">
        <f>H33/G33</f>
        <v>0.11690647482014388</v>
      </c>
      <c r="I34" s="24">
        <f>I33/G33</f>
        <v>0.55215827338129497</v>
      </c>
      <c r="J34" s="24">
        <f>J33/G33</f>
        <v>0.15647482014388489</v>
      </c>
      <c r="K34" s="24">
        <f>K33/G33</f>
        <v>5.5755395683453238E-2</v>
      </c>
      <c r="L34" s="24">
        <f>L33/G33</f>
        <v>9.172661870503597E-2</v>
      </c>
      <c r="M34" s="25">
        <f>M33/G33</f>
        <v>2.6978417266187049E-2</v>
      </c>
      <c r="O34" s="23"/>
      <c r="P34" s="24">
        <f>P33/O33</f>
        <v>0.6690647482014388</v>
      </c>
      <c r="Q34" s="24">
        <f>Q33/O33</f>
        <v>0.21223021582733814</v>
      </c>
      <c r="R34" s="24">
        <f>R33/O33</f>
        <v>9.172661870503597E-2</v>
      </c>
      <c r="S34" s="25">
        <f>S33/O33</f>
        <v>2.6978417266187049E-2</v>
      </c>
    </row>
    <row r="35" spans="1:19" ht="13.5" x14ac:dyDescent="0.15">
      <c r="M35"/>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S35"/>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9" x14ac:dyDescent="0.15">
      <c r="A1" s="1" t="s">
        <v>236</v>
      </c>
    </row>
    <row r="2" spans="1:19" x14ac:dyDescent="0.15">
      <c r="A2" s="1" t="s">
        <v>243</v>
      </c>
      <c r="G2" s="1" t="s">
        <v>295</v>
      </c>
      <c r="O2" s="1" t="s">
        <v>295</v>
      </c>
    </row>
    <row r="3" spans="1:19" x14ac:dyDescent="0.15">
      <c r="G3" s="1" t="s">
        <v>296</v>
      </c>
      <c r="O3" s="1" t="s">
        <v>297</v>
      </c>
    </row>
    <row r="4" spans="1:19" x14ac:dyDescent="0.15">
      <c r="A4" s="1" t="s">
        <v>3</v>
      </c>
    </row>
    <row r="5" spans="1:19" s="2" customFormat="1" ht="127.5" customHeight="1" x14ac:dyDescent="0.15">
      <c r="A5" s="13" t="s">
        <v>4</v>
      </c>
      <c r="B5" s="7" t="s">
        <v>5</v>
      </c>
      <c r="C5" s="7" t="s">
        <v>210</v>
      </c>
      <c r="D5" s="7" t="s">
        <v>211</v>
      </c>
      <c r="E5" s="8" t="s">
        <v>9</v>
      </c>
      <c r="G5" s="6" t="s">
        <v>5</v>
      </c>
      <c r="H5" s="7" t="s">
        <v>179</v>
      </c>
      <c r="I5" s="7" t="s">
        <v>180</v>
      </c>
      <c r="J5" s="7" t="s">
        <v>181</v>
      </c>
      <c r="K5" s="7" t="s">
        <v>182</v>
      </c>
      <c r="L5" s="7" t="s">
        <v>49</v>
      </c>
      <c r="M5" s="8" t="s">
        <v>9</v>
      </c>
      <c r="N5" s="1"/>
      <c r="O5" s="6" t="s">
        <v>5</v>
      </c>
      <c r="P5" s="7" t="s">
        <v>183</v>
      </c>
      <c r="Q5" s="7" t="s">
        <v>184</v>
      </c>
      <c r="R5" s="7" t="s">
        <v>49</v>
      </c>
      <c r="S5" s="8" t="s">
        <v>9</v>
      </c>
    </row>
    <row r="6" spans="1:19" x14ac:dyDescent="0.15">
      <c r="A6" s="14" t="s">
        <v>19</v>
      </c>
      <c r="B6" s="5">
        <v>1170</v>
      </c>
      <c r="C6" s="5">
        <v>933</v>
      </c>
      <c r="D6" s="5">
        <v>200</v>
      </c>
      <c r="E6" s="3">
        <f>B6-C6-D6</f>
        <v>37</v>
      </c>
      <c r="G6" s="4">
        <v>1170</v>
      </c>
      <c r="H6" s="5">
        <v>41</v>
      </c>
      <c r="I6" s="5">
        <v>404</v>
      </c>
      <c r="J6" s="5">
        <v>353</v>
      </c>
      <c r="K6" s="5">
        <v>114</v>
      </c>
      <c r="L6" s="5">
        <v>221</v>
      </c>
      <c r="M6" s="3">
        <f>G6-SUM(H6:L6)</f>
        <v>37</v>
      </c>
      <c r="O6" s="4">
        <v>1170</v>
      </c>
      <c r="P6" s="5">
        <f>H6+I6</f>
        <v>445</v>
      </c>
      <c r="Q6" s="5">
        <f>J6+K6</f>
        <v>467</v>
      </c>
      <c r="R6" s="5">
        <f>L6</f>
        <v>221</v>
      </c>
      <c r="S6" s="3">
        <f>O6-SUM(P6:R6)</f>
        <v>37</v>
      </c>
    </row>
    <row r="7" spans="1:19" s="20" customFormat="1" x14ac:dyDescent="0.15">
      <c r="A7" s="17" t="s">
        <v>4</v>
      </c>
      <c r="B7" s="18"/>
      <c r="C7" s="18">
        <f>C6/B6</f>
        <v>0.79743589743589749</v>
      </c>
      <c r="D7" s="18">
        <f>D6/B6</f>
        <v>0.17094017094017094</v>
      </c>
      <c r="E7" s="19">
        <f>E6/B6</f>
        <v>3.1623931623931623E-2</v>
      </c>
      <c r="G7" s="21"/>
      <c r="H7" s="18">
        <f>H6/G6</f>
        <v>3.5042735042735043E-2</v>
      </c>
      <c r="I7" s="18">
        <f>I6/G6</f>
        <v>0.34529914529914529</v>
      </c>
      <c r="J7" s="18">
        <f>J6/G6</f>
        <v>0.30170940170940169</v>
      </c>
      <c r="K7" s="18">
        <f>K6/G6</f>
        <v>9.7435897435897437E-2</v>
      </c>
      <c r="L7" s="18">
        <f>L6/G6</f>
        <v>0.18888888888888888</v>
      </c>
      <c r="M7" s="19">
        <f>M6/G6</f>
        <v>3.1623931623931623E-2</v>
      </c>
      <c r="O7" s="21"/>
      <c r="P7" s="18">
        <f>P6/O6</f>
        <v>0.38034188034188032</v>
      </c>
      <c r="Q7" s="18">
        <f>Q6/O6</f>
        <v>0.39914529914529917</v>
      </c>
      <c r="R7" s="18">
        <f>R6/O6</f>
        <v>0.18888888888888888</v>
      </c>
      <c r="S7" s="19">
        <f>S6/O6</f>
        <v>3.1623931623931623E-2</v>
      </c>
    </row>
    <row r="8" spans="1:19" x14ac:dyDescent="0.15">
      <c r="A8" s="14" t="s">
        <v>20</v>
      </c>
      <c r="B8" s="5">
        <v>200</v>
      </c>
      <c r="C8" s="5">
        <v>161</v>
      </c>
      <c r="D8" s="5">
        <v>32</v>
      </c>
      <c r="E8" s="3">
        <f>B8-C8-D8</f>
        <v>7</v>
      </c>
      <c r="G8" s="4">
        <v>200</v>
      </c>
      <c r="H8" s="5">
        <v>13</v>
      </c>
      <c r="I8" s="5">
        <v>81</v>
      </c>
      <c r="J8" s="5">
        <v>54</v>
      </c>
      <c r="K8" s="5">
        <v>18</v>
      </c>
      <c r="L8" s="5">
        <v>27</v>
      </c>
      <c r="M8" s="3">
        <f>G8-SUM(H8:L8)</f>
        <v>7</v>
      </c>
      <c r="O8" s="4">
        <v>200</v>
      </c>
      <c r="P8" s="5">
        <f>H8+I8</f>
        <v>94</v>
      </c>
      <c r="Q8" s="5">
        <f>J8+K8</f>
        <v>72</v>
      </c>
      <c r="R8" s="5">
        <f>L8</f>
        <v>27</v>
      </c>
      <c r="S8" s="3">
        <f>O8-SUM(P8:R8)</f>
        <v>7</v>
      </c>
    </row>
    <row r="9" spans="1:19" s="20" customFormat="1" x14ac:dyDescent="0.15">
      <c r="A9" s="17" t="s">
        <v>4</v>
      </c>
      <c r="B9" s="18"/>
      <c r="C9" s="18">
        <f>C8/B8</f>
        <v>0.80500000000000005</v>
      </c>
      <c r="D9" s="18">
        <f>D8/B8</f>
        <v>0.16</v>
      </c>
      <c r="E9" s="19">
        <f>E8/B8</f>
        <v>3.5000000000000003E-2</v>
      </c>
      <c r="G9" s="21"/>
      <c r="H9" s="18">
        <f>H8/G8</f>
        <v>6.5000000000000002E-2</v>
      </c>
      <c r="I9" s="18">
        <f>I8/G8</f>
        <v>0.40500000000000003</v>
      </c>
      <c r="J9" s="18">
        <f>J8/G8</f>
        <v>0.27</v>
      </c>
      <c r="K9" s="18">
        <f>K8/G8</f>
        <v>0.09</v>
      </c>
      <c r="L9" s="18">
        <f>L8/G8</f>
        <v>0.13500000000000001</v>
      </c>
      <c r="M9" s="19">
        <f>M8/G8</f>
        <v>3.5000000000000003E-2</v>
      </c>
      <c r="O9" s="21"/>
      <c r="P9" s="18">
        <f>P8/O8</f>
        <v>0.47</v>
      </c>
      <c r="Q9" s="18">
        <f>Q8/O8</f>
        <v>0.36</v>
      </c>
      <c r="R9" s="18">
        <f>R8/O8</f>
        <v>0.13500000000000001</v>
      </c>
      <c r="S9" s="19">
        <f>S8/O8</f>
        <v>3.5000000000000003E-2</v>
      </c>
    </row>
    <row r="10" spans="1:19" x14ac:dyDescent="0.15">
      <c r="A10" s="14" t="s">
        <v>21</v>
      </c>
      <c r="B10" s="5">
        <v>208</v>
      </c>
      <c r="C10" s="5">
        <v>171</v>
      </c>
      <c r="D10" s="5">
        <v>31</v>
      </c>
      <c r="E10" s="3">
        <f>B10-C10-D10</f>
        <v>6</v>
      </c>
      <c r="G10" s="4">
        <v>208</v>
      </c>
      <c r="H10" s="5">
        <v>6</v>
      </c>
      <c r="I10" s="5">
        <v>66</v>
      </c>
      <c r="J10" s="5">
        <v>64</v>
      </c>
      <c r="K10" s="5">
        <v>15</v>
      </c>
      <c r="L10" s="5">
        <v>50</v>
      </c>
      <c r="M10" s="3">
        <f>G10-SUM(H10:L10)</f>
        <v>7</v>
      </c>
      <c r="O10" s="4">
        <v>208</v>
      </c>
      <c r="P10" s="5">
        <f>H10+I10</f>
        <v>72</v>
      </c>
      <c r="Q10" s="5">
        <f>J10+K10</f>
        <v>79</v>
      </c>
      <c r="R10" s="5">
        <f>L10</f>
        <v>50</v>
      </c>
      <c r="S10" s="3">
        <f>O10-SUM(P10:R10)</f>
        <v>7</v>
      </c>
    </row>
    <row r="11" spans="1:19" s="20" customFormat="1" x14ac:dyDescent="0.15">
      <c r="A11" s="17" t="s">
        <v>4</v>
      </c>
      <c r="B11" s="18"/>
      <c r="C11" s="18">
        <f>C10/B10</f>
        <v>0.82211538461538458</v>
      </c>
      <c r="D11" s="18">
        <f>D10/B10</f>
        <v>0.14903846153846154</v>
      </c>
      <c r="E11" s="19">
        <f>E10/B10</f>
        <v>2.8846153846153848E-2</v>
      </c>
      <c r="G11" s="21"/>
      <c r="H11" s="18">
        <f>H10/G10</f>
        <v>2.8846153846153848E-2</v>
      </c>
      <c r="I11" s="18">
        <f>I10/G10</f>
        <v>0.31730769230769229</v>
      </c>
      <c r="J11" s="18">
        <f>J10/G10</f>
        <v>0.30769230769230771</v>
      </c>
      <c r="K11" s="18">
        <f>K10/G10</f>
        <v>7.2115384615384609E-2</v>
      </c>
      <c r="L11" s="18">
        <f>L10/G10</f>
        <v>0.24038461538461539</v>
      </c>
      <c r="M11" s="19">
        <f>M10/G10</f>
        <v>3.3653846153846152E-2</v>
      </c>
      <c r="O11" s="21"/>
      <c r="P11" s="18">
        <f>P10/O10</f>
        <v>0.34615384615384615</v>
      </c>
      <c r="Q11" s="18">
        <f>Q10/O10</f>
        <v>0.37980769230769229</v>
      </c>
      <c r="R11" s="18">
        <f>R10/O10</f>
        <v>0.24038461538461539</v>
      </c>
      <c r="S11" s="19">
        <f>S10/O10</f>
        <v>3.3653846153846152E-2</v>
      </c>
    </row>
    <row r="12" spans="1:19" x14ac:dyDescent="0.15">
      <c r="A12" s="14" t="s">
        <v>22</v>
      </c>
      <c r="B12" s="5">
        <v>44</v>
      </c>
      <c r="C12" s="5">
        <v>32</v>
      </c>
      <c r="D12" s="5">
        <v>11</v>
      </c>
      <c r="E12" s="3">
        <f>B12-C12-D12</f>
        <v>1</v>
      </c>
      <c r="G12" s="4">
        <v>44</v>
      </c>
      <c r="H12" s="5">
        <v>1</v>
      </c>
      <c r="I12" s="5">
        <v>10</v>
      </c>
      <c r="J12" s="5">
        <v>16</v>
      </c>
      <c r="K12" s="5">
        <v>5</v>
      </c>
      <c r="L12" s="5">
        <v>11</v>
      </c>
      <c r="M12" s="3">
        <f>G12-SUM(H12:L12)</f>
        <v>1</v>
      </c>
      <c r="O12" s="4">
        <v>44</v>
      </c>
      <c r="P12" s="5">
        <f>H12+I12</f>
        <v>11</v>
      </c>
      <c r="Q12" s="5">
        <f>J12+K12</f>
        <v>21</v>
      </c>
      <c r="R12" s="5">
        <f>L12</f>
        <v>11</v>
      </c>
      <c r="S12" s="3">
        <f>O12-SUM(P12:R12)</f>
        <v>1</v>
      </c>
    </row>
    <row r="13" spans="1:19" s="20" customFormat="1" x14ac:dyDescent="0.15">
      <c r="A13" s="17" t="s">
        <v>4</v>
      </c>
      <c r="B13" s="18"/>
      <c r="C13" s="18">
        <f>C12/B12</f>
        <v>0.72727272727272729</v>
      </c>
      <c r="D13" s="18">
        <f>D12/B12</f>
        <v>0.25</v>
      </c>
      <c r="E13" s="19">
        <f>E12/B12</f>
        <v>2.2727272727272728E-2</v>
      </c>
      <c r="G13" s="21"/>
      <c r="H13" s="18">
        <f>H12/G12</f>
        <v>2.2727272727272728E-2</v>
      </c>
      <c r="I13" s="18">
        <f>I12/G12</f>
        <v>0.22727272727272727</v>
      </c>
      <c r="J13" s="18">
        <f>J12/G12</f>
        <v>0.36363636363636365</v>
      </c>
      <c r="K13" s="18">
        <f>K12/G12</f>
        <v>0.11363636363636363</v>
      </c>
      <c r="L13" s="18">
        <f>L12/G12</f>
        <v>0.25</v>
      </c>
      <c r="M13" s="19">
        <f>M12/G12</f>
        <v>2.2727272727272728E-2</v>
      </c>
      <c r="O13" s="21"/>
      <c r="P13" s="18">
        <f>P12/O12</f>
        <v>0.25</v>
      </c>
      <c r="Q13" s="18">
        <f>Q12/O12</f>
        <v>0.47727272727272729</v>
      </c>
      <c r="R13" s="18">
        <f>R12/O12</f>
        <v>0.25</v>
      </c>
      <c r="S13" s="19">
        <f>S12/O12</f>
        <v>2.2727272727272728E-2</v>
      </c>
    </row>
    <row r="14" spans="1:19" x14ac:dyDescent="0.15">
      <c r="A14" s="14" t="s">
        <v>23</v>
      </c>
      <c r="B14" s="5">
        <v>172</v>
      </c>
      <c r="C14" s="5">
        <v>140</v>
      </c>
      <c r="D14" s="5">
        <v>28</v>
      </c>
      <c r="E14" s="3">
        <f>B14-C14-D14</f>
        <v>4</v>
      </c>
      <c r="G14" s="4">
        <v>172</v>
      </c>
      <c r="H14" s="5">
        <v>6</v>
      </c>
      <c r="I14" s="5">
        <v>67</v>
      </c>
      <c r="J14" s="5">
        <v>47</v>
      </c>
      <c r="K14" s="5">
        <v>14</v>
      </c>
      <c r="L14" s="5">
        <v>34</v>
      </c>
      <c r="M14" s="3">
        <f>G14-SUM(H14:L14)</f>
        <v>4</v>
      </c>
      <c r="O14" s="4">
        <v>172</v>
      </c>
      <c r="P14" s="5">
        <f>H14+I14</f>
        <v>73</v>
      </c>
      <c r="Q14" s="5">
        <f>J14+K14</f>
        <v>61</v>
      </c>
      <c r="R14" s="5">
        <f>L14</f>
        <v>34</v>
      </c>
      <c r="S14" s="3">
        <f>O14-SUM(P14:R14)</f>
        <v>4</v>
      </c>
    </row>
    <row r="15" spans="1:19" s="20" customFormat="1" x14ac:dyDescent="0.15">
      <c r="A15" s="17" t="s">
        <v>4</v>
      </c>
      <c r="B15" s="18"/>
      <c r="C15" s="18">
        <f>C14/B14</f>
        <v>0.81395348837209303</v>
      </c>
      <c r="D15" s="18">
        <f>D14/B14</f>
        <v>0.16279069767441862</v>
      </c>
      <c r="E15" s="19">
        <f>E14/B14</f>
        <v>2.3255813953488372E-2</v>
      </c>
      <c r="G15" s="21"/>
      <c r="H15" s="18">
        <f>H14/G14</f>
        <v>3.4883720930232558E-2</v>
      </c>
      <c r="I15" s="18">
        <f>I14/G14</f>
        <v>0.38953488372093026</v>
      </c>
      <c r="J15" s="18">
        <f>J14/G14</f>
        <v>0.27325581395348836</v>
      </c>
      <c r="K15" s="18">
        <f>K14/G14</f>
        <v>8.1395348837209308E-2</v>
      </c>
      <c r="L15" s="18">
        <f>L14/G14</f>
        <v>0.19767441860465115</v>
      </c>
      <c r="M15" s="19">
        <f>M14/G14</f>
        <v>2.3255813953488372E-2</v>
      </c>
      <c r="O15" s="21"/>
      <c r="P15" s="18">
        <f>P14/O14</f>
        <v>0.42441860465116277</v>
      </c>
      <c r="Q15" s="18">
        <f>Q14/O14</f>
        <v>0.35465116279069769</v>
      </c>
      <c r="R15" s="18">
        <f>R14/O14</f>
        <v>0.19767441860465115</v>
      </c>
      <c r="S15" s="19">
        <f>S14/O14</f>
        <v>2.3255813953488372E-2</v>
      </c>
    </row>
    <row r="16" spans="1:19" x14ac:dyDescent="0.15">
      <c r="A16" s="14" t="s">
        <v>24</v>
      </c>
      <c r="B16" s="5">
        <v>42</v>
      </c>
      <c r="C16" s="5">
        <v>28</v>
      </c>
      <c r="D16" s="5">
        <v>11</v>
      </c>
      <c r="E16" s="3">
        <f>B16-C16-D16</f>
        <v>3</v>
      </c>
      <c r="G16" s="4">
        <v>42</v>
      </c>
      <c r="H16" s="5">
        <v>2</v>
      </c>
      <c r="I16" s="5">
        <v>16</v>
      </c>
      <c r="J16" s="5">
        <v>12</v>
      </c>
      <c r="K16" s="5">
        <v>3</v>
      </c>
      <c r="L16" s="5">
        <v>6</v>
      </c>
      <c r="M16" s="3">
        <f>G16-SUM(H16:L16)</f>
        <v>3</v>
      </c>
      <c r="O16" s="4">
        <v>42</v>
      </c>
      <c r="P16" s="5">
        <f>H16+I16</f>
        <v>18</v>
      </c>
      <c r="Q16" s="5">
        <f>J16+K16</f>
        <v>15</v>
      </c>
      <c r="R16" s="5">
        <f>L16</f>
        <v>6</v>
      </c>
      <c r="S16" s="3">
        <f>O16-SUM(P16:R16)</f>
        <v>3</v>
      </c>
    </row>
    <row r="17" spans="1:19" s="20" customFormat="1" x14ac:dyDescent="0.15">
      <c r="A17" s="17" t="s">
        <v>4</v>
      </c>
      <c r="B17" s="18"/>
      <c r="C17" s="18">
        <f>C16/B16</f>
        <v>0.66666666666666663</v>
      </c>
      <c r="D17" s="18">
        <f>D16/B16</f>
        <v>0.26190476190476192</v>
      </c>
      <c r="E17" s="19">
        <f>E16/B16</f>
        <v>7.1428571428571425E-2</v>
      </c>
      <c r="G17" s="21"/>
      <c r="H17" s="18">
        <f>H16/G16</f>
        <v>4.7619047619047616E-2</v>
      </c>
      <c r="I17" s="18">
        <f>I16/G16</f>
        <v>0.38095238095238093</v>
      </c>
      <c r="J17" s="18">
        <f>J16/G16</f>
        <v>0.2857142857142857</v>
      </c>
      <c r="K17" s="18">
        <f>K16/G16</f>
        <v>7.1428571428571425E-2</v>
      </c>
      <c r="L17" s="18">
        <f>L16/G16</f>
        <v>0.14285714285714285</v>
      </c>
      <c r="M17" s="19">
        <f>M16/G16</f>
        <v>7.1428571428571425E-2</v>
      </c>
      <c r="O17" s="21"/>
      <c r="P17" s="18">
        <f>P16/O16</f>
        <v>0.42857142857142855</v>
      </c>
      <c r="Q17" s="18">
        <f>Q16/O16</f>
        <v>0.35714285714285715</v>
      </c>
      <c r="R17" s="18">
        <f>R16/O16</f>
        <v>0.14285714285714285</v>
      </c>
      <c r="S17" s="19">
        <f>S16/O16</f>
        <v>7.1428571428571425E-2</v>
      </c>
    </row>
    <row r="18" spans="1:19" x14ac:dyDescent="0.15">
      <c r="A18" s="14" t="s">
        <v>25</v>
      </c>
      <c r="B18" s="5">
        <v>147</v>
      </c>
      <c r="C18" s="5">
        <v>124</v>
      </c>
      <c r="D18" s="5">
        <v>21</v>
      </c>
      <c r="E18" s="3">
        <f>B18-C18-D18</f>
        <v>2</v>
      </c>
      <c r="G18" s="4">
        <v>147</v>
      </c>
      <c r="H18" s="5">
        <v>5</v>
      </c>
      <c r="I18" s="5">
        <v>58</v>
      </c>
      <c r="J18" s="5">
        <v>36</v>
      </c>
      <c r="K18" s="5">
        <v>16</v>
      </c>
      <c r="L18" s="5">
        <v>30</v>
      </c>
      <c r="M18" s="3">
        <f>G18-SUM(H18:L18)</f>
        <v>2</v>
      </c>
      <c r="O18" s="4">
        <v>147</v>
      </c>
      <c r="P18" s="5">
        <f>H18+I18</f>
        <v>63</v>
      </c>
      <c r="Q18" s="5">
        <f>J18+K18</f>
        <v>52</v>
      </c>
      <c r="R18" s="5">
        <f>L18</f>
        <v>30</v>
      </c>
      <c r="S18" s="3">
        <f>O18-SUM(P18:R18)</f>
        <v>2</v>
      </c>
    </row>
    <row r="19" spans="1:19" s="20" customFormat="1" x14ac:dyDescent="0.15">
      <c r="A19" s="17" t="s">
        <v>4</v>
      </c>
      <c r="B19" s="18"/>
      <c r="C19" s="18">
        <f>C18/B18</f>
        <v>0.84353741496598644</v>
      </c>
      <c r="D19" s="18">
        <f>D18/B18</f>
        <v>0.14285714285714285</v>
      </c>
      <c r="E19" s="19">
        <f>E18/B18</f>
        <v>1.3605442176870748E-2</v>
      </c>
      <c r="G19" s="21"/>
      <c r="H19" s="18">
        <f>H18/G18</f>
        <v>3.4013605442176874E-2</v>
      </c>
      <c r="I19" s="18">
        <f>I18/G18</f>
        <v>0.39455782312925169</v>
      </c>
      <c r="J19" s="18">
        <f>J18/G18</f>
        <v>0.24489795918367346</v>
      </c>
      <c r="K19" s="18">
        <f>K18/G18</f>
        <v>0.10884353741496598</v>
      </c>
      <c r="L19" s="18">
        <f>L18/G18</f>
        <v>0.20408163265306123</v>
      </c>
      <c r="M19" s="19">
        <f>M18/G18</f>
        <v>1.3605442176870748E-2</v>
      </c>
      <c r="O19" s="21"/>
      <c r="P19" s="18">
        <f>P18/O18</f>
        <v>0.42857142857142855</v>
      </c>
      <c r="Q19" s="18">
        <f>Q18/O18</f>
        <v>0.35374149659863946</v>
      </c>
      <c r="R19" s="18">
        <f>R18/O18</f>
        <v>0.20408163265306123</v>
      </c>
      <c r="S19" s="19">
        <f>S18/O18</f>
        <v>1.3605442176870748E-2</v>
      </c>
    </row>
    <row r="20" spans="1:19" x14ac:dyDescent="0.15">
      <c r="A20" s="14" t="s">
        <v>26</v>
      </c>
      <c r="B20" s="5">
        <v>103</v>
      </c>
      <c r="C20" s="5">
        <v>89</v>
      </c>
      <c r="D20" s="5">
        <v>14</v>
      </c>
      <c r="E20" s="41" t="s">
        <v>369</v>
      </c>
      <c r="G20" s="4">
        <v>103</v>
      </c>
      <c r="H20" s="5">
        <v>3</v>
      </c>
      <c r="I20" s="5">
        <v>39</v>
      </c>
      <c r="J20" s="5">
        <v>41</v>
      </c>
      <c r="K20" s="5">
        <v>6</v>
      </c>
      <c r="L20" s="5">
        <v>14</v>
      </c>
      <c r="M20" s="41" t="s">
        <v>369</v>
      </c>
      <c r="O20" s="4">
        <v>103</v>
      </c>
      <c r="P20" s="5">
        <f>H20+I20</f>
        <v>42</v>
      </c>
      <c r="Q20" s="5">
        <f>J20+K20</f>
        <v>47</v>
      </c>
      <c r="R20" s="5">
        <f>L20</f>
        <v>14</v>
      </c>
      <c r="S20" s="41" t="s">
        <v>369</v>
      </c>
    </row>
    <row r="21" spans="1:19" s="20" customFormat="1" x14ac:dyDescent="0.15">
      <c r="A21" s="17" t="s">
        <v>4</v>
      </c>
      <c r="B21" s="18"/>
      <c r="C21" s="18">
        <f>C20/B20</f>
        <v>0.86407766990291257</v>
      </c>
      <c r="D21" s="18">
        <f>D20/B20</f>
        <v>0.13592233009708737</v>
      </c>
      <c r="E21" s="45" t="s">
        <v>369</v>
      </c>
      <c r="G21" s="21"/>
      <c r="H21" s="18">
        <f>H20/G20</f>
        <v>2.9126213592233011E-2</v>
      </c>
      <c r="I21" s="18">
        <f>I20/G20</f>
        <v>0.37864077669902912</v>
      </c>
      <c r="J21" s="18">
        <f>J20/G20</f>
        <v>0.39805825242718446</v>
      </c>
      <c r="K21" s="18">
        <f>K20/G20</f>
        <v>5.8252427184466021E-2</v>
      </c>
      <c r="L21" s="18">
        <f>L20/G20</f>
        <v>0.13592233009708737</v>
      </c>
      <c r="M21" s="45" t="s">
        <v>369</v>
      </c>
      <c r="O21" s="21"/>
      <c r="P21" s="18">
        <f>P20/O20</f>
        <v>0.40776699029126212</v>
      </c>
      <c r="Q21" s="18">
        <f>Q20/O20</f>
        <v>0.4563106796116505</v>
      </c>
      <c r="R21" s="18">
        <f>R20/O20</f>
        <v>0.13592233009708737</v>
      </c>
      <c r="S21" s="45" t="s">
        <v>369</v>
      </c>
    </row>
    <row r="22" spans="1:19" x14ac:dyDescent="0.15">
      <c r="A22" s="14" t="s">
        <v>27</v>
      </c>
      <c r="B22" s="5">
        <v>74</v>
      </c>
      <c r="C22" s="5">
        <v>58</v>
      </c>
      <c r="D22" s="5">
        <v>11</v>
      </c>
      <c r="E22" s="3">
        <f>B22-C22-D22</f>
        <v>5</v>
      </c>
      <c r="G22" s="4">
        <v>74</v>
      </c>
      <c r="H22" s="5">
        <v>1</v>
      </c>
      <c r="I22" s="5">
        <v>24</v>
      </c>
      <c r="J22" s="5">
        <v>27</v>
      </c>
      <c r="K22" s="5">
        <v>11</v>
      </c>
      <c r="L22" s="5">
        <v>6</v>
      </c>
      <c r="M22" s="3">
        <f>G22-SUM(H22:L22)</f>
        <v>5</v>
      </c>
      <c r="O22" s="4">
        <v>74</v>
      </c>
      <c r="P22" s="5">
        <f>H22+I22</f>
        <v>25</v>
      </c>
      <c r="Q22" s="5">
        <f>J22+K22</f>
        <v>38</v>
      </c>
      <c r="R22" s="5">
        <f>L22</f>
        <v>6</v>
      </c>
      <c r="S22" s="3">
        <f>O22-SUM(P22:R22)</f>
        <v>5</v>
      </c>
    </row>
    <row r="23" spans="1:19" s="20" customFormat="1" x14ac:dyDescent="0.15">
      <c r="A23" s="17" t="s">
        <v>4</v>
      </c>
      <c r="B23" s="18"/>
      <c r="C23" s="18">
        <f>C22/B22</f>
        <v>0.78378378378378377</v>
      </c>
      <c r="D23" s="18">
        <f>D22/B22</f>
        <v>0.14864864864864866</v>
      </c>
      <c r="E23" s="19">
        <f>E22/B22</f>
        <v>6.7567567567567571E-2</v>
      </c>
      <c r="G23" s="21"/>
      <c r="H23" s="18">
        <f>H22/G22</f>
        <v>1.3513513513513514E-2</v>
      </c>
      <c r="I23" s="18">
        <f>I22/G22</f>
        <v>0.32432432432432434</v>
      </c>
      <c r="J23" s="18">
        <f>J22/G22</f>
        <v>0.36486486486486486</v>
      </c>
      <c r="K23" s="18">
        <f>K22/G22</f>
        <v>0.14864864864864866</v>
      </c>
      <c r="L23" s="18">
        <f>L22/G22</f>
        <v>8.1081081081081086E-2</v>
      </c>
      <c r="M23" s="19">
        <f>M22/G22</f>
        <v>6.7567567567567571E-2</v>
      </c>
      <c r="O23" s="21"/>
      <c r="P23" s="18">
        <f>P22/O22</f>
        <v>0.33783783783783783</v>
      </c>
      <c r="Q23" s="18">
        <f>Q22/O22</f>
        <v>0.51351351351351349</v>
      </c>
      <c r="R23" s="18">
        <f>R22/O22</f>
        <v>8.1081081081081086E-2</v>
      </c>
      <c r="S23" s="19">
        <f>S22/O22</f>
        <v>6.7567567567567571E-2</v>
      </c>
    </row>
    <row r="24" spans="1:19" x14ac:dyDescent="0.15">
      <c r="A24" s="14" t="s">
        <v>28</v>
      </c>
      <c r="B24" s="5">
        <v>111</v>
      </c>
      <c r="C24" s="5">
        <v>77</v>
      </c>
      <c r="D24" s="5">
        <v>31</v>
      </c>
      <c r="E24" s="3">
        <f>B24-C24-D24</f>
        <v>3</v>
      </c>
      <c r="G24" s="4">
        <v>111</v>
      </c>
      <c r="H24" s="5">
        <v>2</v>
      </c>
      <c r="I24" s="5">
        <v>21</v>
      </c>
      <c r="J24" s="5">
        <v>43</v>
      </c>
      <c r="K24" s="5">
        <v>20</v>
      </c>
      <c r="L24" s="5">
        <v>23</v>
      </c>
      <c r="M24" s="3">
        <f>G24-SUM(H24:L24)</f>
        <v>2</v>
      </c>
      <c r="O24" s="4">
        <v>111</v>
      </c>
      <c r="P24" s="5">
        <f>H24+I24</f>
        <v>23</v>
      </c>
      <c r="Q24" s="5">
        <f>J24+K24</f>
        <v>63</v>
      </c>
      <c r="R24" s="5">
        <f>L24</f>
        <v>23</v>
      </c>
      <c r="S24" s="3">
        <f>O24-SUM(P24:R24)</f>
        <v>2</v>
      </c>
    </row>
    <row r="25" spans="1:19" s="20" customFormat="1" x14ac:dyDescent="0.15">
      <c r="A25" s="17" t="s">
        <v>4</v>
      </c>
      <c r="B25" s="18"/>
      <c r="C25" s="18">
        <f>C24/B24</f>
        <v>0.69369369369369371</v>
      </c>
      <c r="D25" s="18">
        <f>D24/B24</f>
        <v>0.27927927927927926</v>
      </c>
      <c r="E25" s="19">
        <f>E24/B24</f>
        <v>2.7027027027027029E-2</v>
      </c>
      <c r="G25" s="21"/>
      <c r="H25" s="18">
        <f>H24/G24</f>
        <v>1.8018018018018018E-2</v>
      </c>
      <c r="I25" s="18">
        <f>I24/G24</f>
        <v>0.1891891891891892</v>
      </c>
      <c r="J25" s="18">
        <f>J24/G24</f>
        <v>0.38738738738738737</v>
      </c>
      <c r="K25" s="18">
        <f>K24/G24</f>
        <v>0.18018018018018017</v>
      </c>
      <c r="L25" s="18">
        <f>L24/G24</f>
        <v>0.2072072072072072</v>
      </c>
      <c r="M25" s="19">
        <f>M24/G24</f>
        <v>1.8018018018018018E-2</v>
      </c>
      <c r="O25" s="21"/>
      <c r="P25" s="18">
        <f>P24/O24</f>
        <v>0.2072072072072072</v>
      </c>
      <c r="Q25" s="18">
        <f>Q24/O24</f>
        <v>0.56756756756756754</v>
      </c>
      <c r="R25" s="18">
        <f>R24/O24</f>
        <v>0.2072072072072072</v>
      </c>
      <c r="S25" s="19">
        <f>S24/O24</f>
        <v>1.8018018018018018E-2</v>
      </c>
    </row>
    <row r="26" spans="1:19" x14ac:dyDescent="0.15">
      <c r="A26" s="14" t="s">
        <v>29</v>
      </c>
      <c r="B26" s="5">
        <v>55</v>
      </c>
      <c r="C26" s="5">
        <v>45</v>
      </c>
      <c r="D26" s="5">
        <v>7</v>
      </c>
      <c r="E26" s="3">
        <f>B26-C26-D26</f>
        <v>3</v>
      </c>
      <c r="G26" s="4">
        <v>55</v>
      </c>
      <c r="H26" s="5">
        <v>2</v>
      </c>
      <c r="I26" s="5">
        <v>20</v>
      </c>
      <c r="J26" s="5">
        <v>11</v>
      </c>
      <c r="K26" s="5">
        <v>4</v>
      </c>
      <c r="L26" s="5">
        <v>15</v>
      </c>
      <c r="M26" s="3">
        <f>G26-SUM(H26:L26)</f>
        <v>3</v>
      </c>
      <c r="O26" s="4">
        <v>55</v>
      </c>
      <c r="P26" s="5">
        <f>H26+I26</f>
        <v>22</v>
      </c>
      <c r="Q26" s="5">
        <f>J26+K26</f>
        <v>15</v>
      </c>
      <c r="R26" s="5">
        <f>L26</f>
        <v>15</v>
      </c>
      <c r="S26" s="3">
        <f>O26-SUM(P26:R26)</f>
        <v>3</v>
      </c>
    </row>
    <row r="27" spans="1:19" s="20" customFormat="1" x14ac:dyDescent="0.15">
      <c r="A27" s="26" t="s">
        <v>4</v>
      </c>
      <c r="B27" s="24"/>
      <c r="C27" s="24">
        <f>C26/B26</f>
        <v>0.81818181818181823</v>
      </c>
      <c r="D27" s="24">
        <f>D26/B26</f>
        <v>0.12727272727272726</v>
      </c>
      <c r="E27" s="25">
        <f>E26/B26</f>
        <v>5.4545454545454543E-2</v>
      </c>
      <c r="G27" s="23"/>
      <c r="H27" s="24">
        <f>H26/G26</f>
        <v>3.6363636363636362E-2</v>
      </c>
      <c r="I27" s="24">
        <f>I26/G26</f>
        <v>0.36363636363636365</v>
      </c>
      <c r="J27" s="24">
        <f>J26/G26</f>
        <v>0.2</v>
      </c>
      <c r="K27" s="24">
        <f>K26/G26</f>
        <v>7.2727272727272724E-2</v>
      </c>
      <c r="L27" s="24">
        <f>L26/G26</f>
        <v>0.27272727272727271</v>
      </c>
      <c r="M27" s="25">
        <f>M26/G26</f>
        <v>5.4545454545454543E-2</v>
      </c>
      <c r="O27" s="23"/>
      <c r="P27" s="24">
        <f>P26/O26</f>
        <v>0.4</v>
      </c>
      <c r="Q27" s="24">
        <f>Q26/O26</f>
        <v>0.27272727272727271</v>
      </c>
      <c r="R27" s="24">
        <f>R26/O26</f>
        <v>0.27272727272727271</v>
      </c>
      <c r="S27" s="25">
        <f>S26/O26</f>
        <v>5.4545454545454543E-2</v>
      </c>
    </row>
    <row r="28" spans="1:19" x14ac:dyDescent="0.15">
      <c r="A28" s="1" t="s">
        <v>237</v>
      </c>
    </row>
    <row r="29" spans="1:19" x14ac:dyDescent="0.15">
      <c r="A29" s="15" t="s">
        <v>30</v>
      </c>
      <c r="B29" s="10">
        <v>411</v>
      </c>
      <c r="C29" s="10">
        <v>303</v>
      </c>
      <c r="D29" s="10">
        <v>95</v>
      </c>
      <c r="E29" s="11">
        <f>B29-C29-D29</f>
        <v>13</v>
      </c>
      <c r="G29" s="9">
        <v>411</v>
      </c>
      <c r="H29" s="10">
        <v>9</v>
      </c>
      <c r="I29" s="10">
        <v>133</v>
      </c>
      <c r="J29" s="10">
        <v>123</v>
      </c>
      <c r="K29" s="10">
        <v>47</v>
      </c>
      <c r="L29" s="10">
        <v>86</v>
      </c>
      <c r="M29" s="11">
        <f>G29-SUM(H29:L29)</f>
        <v>13</v>
      </c>
      <c r="O29" s="9">
        <v>411</v>
      </c>
      <c r="P29" s="10">
        <f>H29+I29</f>
        <v>142</v>
      </c>
      <c r="Q29" s="10">
        <f>J29+K29</f>
        <v>170</v>
      </c>
      <c r="R29" s="10">
        <f>L29</f>
        <v>86</v>
      </c>
      <c r="S29" s="11">
        <f>O29-SUM(P29:R29)</f>
        <v>13</v>
      </c>
    </row>
    <row r="30" spans="1:19" s="20" customFormat="1" x14ac:dyDescent="0.15">
      <c r="A30" s="17" t="s">
        <v>31</v>
      </c>
      <c r="B30" s="18"/>
      <c r="C30" s="18">
        <f>C29/B29</f>
        <v>0.73722627737226276</v>
      </c>
      <c r="D30" s="18">
        <f>D29/B29</f>
        <v>0.23114355231143552</v>
      </c>
      <c r="E30" s="19">
        <f>E29/B29</f>
        <v>3.1630170316301706E-2</v>
      </c>
      <c r="G30" s="21"/>
      <c r="H30" s="18">
        <f>H29/G29</f>
        <v>2.1897810218978103E-2</v>
      </c>
      <c r="I30" s="18">
        <f>I29/G29</f>
        <v>0.32360097323600973</v>
      </c>
      <c r="J30" s="18">
        <f>J29/G29</f>
        <v>0.29927007299270075</v>
      </c>
      <c r="K30" s="18">
        <f>K29/G29</f>
        <v>0.11435523114355231</v>
      </c>
      <c r="L30" s="18">
        <f>L29/G29</f>
        <v>0.20924574209245742</v>
      </c>
      <c r="M30" s="27">
        <f>M29/G29</f>
        <v>3.1630170316301706E-2</v>
      </c>
      <c r="O30" s="21"/>
      <c r="P30" s="18">
        <f>P29/O29</f>
        <v>0.34549878345498786</v>
      </c>
      <c r="Q30" s="18">
        <f>Q29/O29</f>
        <v>0.41362530413625304</v>
      </c>
      <c r="R30" s="18">
        <f>R29/O29</f>
        <v>0.20924574209245742</v>
      </c>
      <c r="S30" s="19">
        <f>S29/O29</f>
        <v>3.1630170316301706E-2</v>
      </c>
    </row>
    <row r="31" spans="1:19" x14ac:dyDescent="0.15">
      <c r="A31" s="14" t="s">
        <v>32</v>
      </c>
      <c r="B31" s="5">
        <v>196</v>
      </c>
      <c r="C31" s="5">
        <v>173</v>
      </c>
      <c r="D31" s="5">
        <v>16</v>
      </c>
      <c r="E31" s="3">
        <f>B31-C31-D31</f>
        <v>7</v>
      </c>
      <c r="G31" s="4">
        <v>196</v>
      </c>
      <c r="H31" s="5">
        <v>8</v>
      </c>
      <c r="I31" s="5">
        <v>74</v>
      </c>
      <c r="J31" s="5">
        <v>58</v>
      </c>
      <c r="K31" s="5">
        <v>21</v>
      </c>
      <c r="L31" s="5">
        <v>30</v>
      </c>
      <c r="M31" s="3">
        <f>G31-SUM(H31:L31)</f>
        <v>5</v>
      </c>
      <c r="O31" s="4">
        <v>196</v>
      </c>
      <c r="P31" s="5">
        <f>H31+I31</f>
        <v>82</v>
      </c>
      <c r="Q31" s="5">
        <f>J31+K31</f>
        <v>79</v>
      </c>
      <c r="R31" s="5">
        <f>L31</f>
        <v>30</v>
      </c>
      <c r="S31" s="3">
        <f>O31-SUM(P31:R31)</f>
        <v>5</v>
      </c>
    </row>
    <row r="32" spans="1:19" s="20" customFormat="1" x14ac:dyDescent="0.15">
      <c r="A32" s="17" t="s">
        <v>33</v>
      </c>
      <c r="B32" s="18"/>
      <c r="C32" s="18">
        <f>C31/B31</f>
        <v>0.88265306122448983</v>
      </c>
      <c r="D32" s="18">
        <f>D31/B31</f>
        <v>8.1632653061224483E-2</v>
      </c>
      <c r="E32" s="19">
        <f>E31/B31</f>
        <v>3.5714285714285712E-2</v>
      </c>
      <c r="G32" s="21"/>
      <c r="H32" s="18">
        <f>H31/G31</f>
        <v>4.0816326530612242E-2</v>
      </c>
      <c r="I32" s="18">
        <f>I31/G31</f>
        <v>0.37755102040816324</v>
      </c>
      <c r="J32" s="18">
        <f>J31/G31</f>
        <v>0.29591836734693877</v>
      </c>
      <c r="K32" s="18">
        <f>K31/G31</f>
        <v>0.10714285714285714</v>
      </c>
      <c r="L32" s="18">
        <f>L31/G31</f>
        <v>0.15306122448979592</v>
      </c>
      <c r="M32" s="19">
        <f>M31/G31</f>
        <v>2.5510204081632654E-2</v>
      </c>
      <c r="O32" s="21"/>
      <c r="P32" s="18">
        <f>P31/O31</f>
        <v>0.41836734693877553</v>
      </c>
      <c r="Q32" s="18">
        <f>Q31/O31</f>
        <v>0.40306122448979592</v>
      </c>
      <c r="R32" s="18">
        <f>R31/O31</f>
        <v>0.15306122448979592</v>
      </c>
      <c r="S32" s="19">
        <f>S31/O31</f>
        <v>2.5510204081632654E-2</v>
      </c>
    </row>
    <row r="33" spans="1:19" x14ac:dyDescent="0.15">
      <c r="A33" s="14" t="s">
        <v>34</v>
      </c>
      <c r="B33" s="5">
        <v>556</v>
      </c>
      <c r="C33" s="5">
        <v>455</v>
      </c>
      <c r="D33" s="5">
        <v>86</v>
      </c>
      <c r="E33" s="3">
        <f>B33-C33-D33</f>
        <v>15</v>
      </c>
      <c r="G33" s="4">
        <v>556</v>
      </c>
      <c r="H33" s="5">
        <v>24</v>
      </c>
      <c r="I33" s="5">
        <v>197</v>
      </c>
      <c r="J33" s="5">
        <v>171</v>
      </c>
      <c r="K33" s="5">
        <v>43</v>
      </c>
      <c r="L33" s="5">
        <v>104</v>
      </c>
      <c r="M33" s="3">
        <f>G33-SUM(H33:L33)</f>
        <v>17</v>
      </c>
      <c r="O33" s="4">
        <v>556</v>
      </c>
      <c r="P33" s="5">
        <f>H33+I33</f>
        <v>221</v>
      </c>
      <c r="Q33" s="5">
        <f>J33+K33</f>
        <v>214</v>
      </c>
      <c r="R33" s="5">
        <f>L33</f>
        <v>104</v>
      </c>
      <c r="S33" s="3">
        <f>O33-SUM(P33:R33)</f>
        <v>17</v>
      </c>
    </row>
    <row r="34" spans="1:19" s="20" customFormat="1" x14ac:dyDescent="0.15">
      <c r="A34" s="26" t="s">
        <v>35</v>
      </c>
      <c r="B34" s="24"/>
      <c r="C34" s="24">
        <f>C33/B33</f>
        <v>0.81834532374100721</v>
      </c>
      <c r="D34" s="24">
        <f>D33/B33</f>
        <v>0.15467625899280577</v>
      </c>
      <c r="E34" s="25">
        <f>E33/B33</f>
        <v>2.6978417266187049E-2</v>
      </c>
      <c r="G34" s="23"/>
      <c r="H34" s="24">
        <f>H33/G33</f>
        <v>4.3165467625899283E-2</v>
      </c>
      <c r="I34" s="24">
        <f>I33/G33</f>
        <v>0.35431654676258995</v>
      </c>
      <c r="J34" s="24">
        <f>J33/G33</f>
        <v>0.30755395683453235</v>
      </c>
      <c r="K34" s="24">
        <f>K33/G33</f>
        <v>7.7338129496402883E-2</v>
      </c>
      <c r="L34" s="24">
        <f>L33/G33</f>
        <v>0.18705035971223022</v>
      </c>
      <c r="M34" s="25">
        <f>M33/G33</f>
        <v>3.0575539568345324E-2</v>
      </c>
      <c r="O34" s="23"/>
      <c r="P34" s="24">
        <f>P33/O33</f>
        <v>0.39748201438848924</v>
      </c>
      <c r="Q34" s="24">
        <f>Q33/O33</f>
        <v>0.38489208633093525</v>
      </c>
      <c r="R34" s="24">
        <f>R33/O33</f>
        <v>0.18705035971223022</v>
      </c>
      <c r="S34" s="25">
        <f>S33/O33</f>
        <v>3.0575539568345324E-2</v>
      </c>
    </row>
    <row r="35" spans="1:19" ht="13.5" x14ac:dyDescent="0.15">
      <c r="M35"/>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V35"/>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22" x14ac:dyDescent="0.15">
      <c r="A1" s="1" t="s">
        <v>236</v>
      </c>
    </row>
    <row r="2" spans="1:22" x14ac:dyDescent="0.15">
      <c r="A2" s="1" t="s">
        <v>240</v>
      </c>
      <c r="J2" s="1" t="s">
        <v>240</v>
      </c>
      <c r="P2" s="1" t="s">
        <v>298</v>
      </c>
    </row>
    <row r="4" spans="1:22" x14ac:dyDescent="0.15">
      <c r="A4" s="1" t="s">
        <v>3</v>
      </c>
    </row>
    <row r="5" spans="1:22" s="2" customFormat="1" ht="127.5" customHeight="1" x14ac:dyDescent="0.15">
      <c r="A5" s="13" t="s">
        <v>4</v>
      </c>
      <c r="B5" s="7" t="s">
        <v>5</v>
      </c>
      <c r="C5" s="7" t="s">
        <v>179</v>
      </c>
      <c r="D5" s="7" t="s">
        <v>180</v>
      </c>
      <c r="E5" s="7" t="s">
        <v>181</v>
      </c>
      <c r="F5" s="7" t="s">
        <v>182</v>
      </c>
      <c r="G5" s="7" t="s">
        <v>49</v>
      </c>
      <c r="H5" s="8" t="s">
        <v>9</v>
      </c>
      <c r="J5" s="6" t="s">
        <v>5</v>
      </c>
      <c r="K5" s="7" t="s">
        <v>183</v>
      </c>
      <c r="L5" s="7" t="s">
        <v>184</v>
      </c>
      <c r="M5" s="7" t="s">
        <v>49</v>
      </c>
      <c r="N5" s="8" t="s">
        <v>9</v>
      </c>
      <c r="P5" s="6" t="s">
        <v>5</v>
      </c>
      <c r="Q5" s="7" t="s">
        <v>179</v>
      </c>
      <c r="R5" s="7" t="s">
        <v>180</v>
      </c>
      <c r="S5" s="7" t="s">
        <v>181</v>
      </c>
      <c r="T5" s="7" t="s">
        <v>182</v>
      </c>
      <c r="U5" s="7" t="s">
        <v>49</v>
      </c>
      <c r="V5" s="8" t="s">
        <v>9</v>
      </c>
    </row>
    <row r="6" spans="1:22" x14ac:dyDescent="0.15">
      <c r="A6" s="14" t="s">
        <v>19</v>
      </c>
      <c r="B6" s="5">
        <v>1170</v>
      </c>
      <c r="C6" s="5">
        <v>135</v>
      </c>
      <c r="D6" s="5">
        <v>644</v>
      </c>
      <c r="E6" s="5">
        <v>220</v>
      </c>
      <c r="F6" s="5">
        <v>53</v>
      </c>
      <c r="G6" s="5">
        <v>81</v>
      </c>
      <c r="H6" s="3">
        <f>B6-SUM(C6:G6)</f>
        <v>37</v>
      </c>
      <c r="J6" s="4">
        <v>1170</v>
      </c>
      <c r="K6" s="5">
        <f>C6+D6</f>
        <v>779</v>
      </c>
      <c r="L6" s="5">
        <f>E6+F6</f>
        <v>273</v>
      </c>
      <c r="M6" s="5">
        <f>G6</f>
        <v>81</v>
      </c>
      <c r="N6" s="3">
        <f>J6-SUM(K6:M6)</f>
        <v>37</v>
      </c>
      <c r="P6" s="4">
        <v>1170</v>
      </c>
      <c r="Q6" s="5">
        <v>891</v>
      </c>
      <c r="R6" s="5">
        <v>229</v>
      </c>
      <c r="S6" s="5">
        <v>8</v>
      </c>
      <c r="T6" s="5">
        <v>3</v>
      </c>
      <c r="U6" s="5">
        <v>6</v>
      </c>
      <c r="V6" s="3">
        <f>P6-SUM(Q6:U6)</f>
        <v>33</v>
      </c>
    </row>
    <row r="7" spans="1:22" s="20" customFormat="1" x14ac:dyDescent="0.15">
      <c r="A7" s="17" t="s">
        <v>4</v>
      </c>
      <c r="B7" s="18"/>
      <c r="C7" s="18">
        <f>C6/B6</f>
        <v>0.11538461538461539</v>
      </c>
      <c r="D7" s="18">
        <f>D6/B6</f>
        <v>0.55042735042735047</v>
      </c>
      <c r="E7" s="18">
        <f>E6/B6</f>
        <v>0.18803418803418803</v>
      </c>
      <c r="F7" s="18">
        <f>F6/B6</f>
        <v>4.5299145299145298E-2</v>
      </c>
      <c r="G7" s="18">
        <f>G6/B6</f>
        <v>6.9230769230769235E-2</v>
      </c>
      <c r="H7" s="19">
        <f>H6/B6</f>
        <v>3.1623931623931623E-2</v>
      </c>
      <c r="J7" s="21"/>
      <c r="K7" s="18">
        <f>K6/J6</f>
        <v>0.66581196581196578</v>
      </c>
      <c r="L7" s="18">
        <f>L6/J6</f>
        <v>0.23333333333333334</v>
      </c>
      <c r="M7" s="18">
        <f>M6/J6</f>
        <v>6.9230769230769235E-2</v>
      </c>
      <c r="N7" s="19">
        <f>N6/J6</f>
        <v>3.1623931623931623E-2</v>
      </c>
      <c r="P7" s="21"/>
      <c r="Q7" s="18">
        <f>Q6/P6</f>
        <v>0.7615384615384615</v>
      </c>
      <c r="R7" s="18">
        <f>R6/P6</f>
        <v>0.19572649572649573</v>
      </c>
      <c r="S7" s="18">
        <f>S6/P6</f>
        <v>6.8376068376068376E-3</v>
      </c>
      <c r="T7" s="18">
        <f>T6/P6</f>
        <v>2.5641025641025641E-3</v>
      </c>
      <c r="U7" s="18">
        <f>U6/P6</f>
        <v>5.1282051282051282E-3</v>
      </c>
      <c r="V7" s="19">
        <f>V6/P6</f>
        <v>2.8205128205128206E-2</v>
      </c>
    </row>
    <row r="8" spans="1:22" x14ac:dyDescent="0.15">
      <c r="A8" s="14" t="s">
        <v>20</v>
      </c>
      <c r="B8" s="5">
        <v>200</v>
      </c>
      <c r="C8" s="5">
        <v>24</v>
      </c>
      <c r="D8" s="5">
        <v>113</v>
      </c>
      <c r="E8" s="5">
        <v>38</v>
      </c>
      <c r="F8" s="5">
        <v>8</v>
      </c>
      <c r="G8" s="5">
        <v>8</v>
      </c>
      <c r="H8" s="3">
        <f>B8-SUM(C8:G8)</f>
        <v>9</v>
      </c>
      <c r="J8" s="4">
        <v>200</v>
      </c>
      <c r="K8" s="5">
        <f>C8+D8</f>
        <v>137</v>
      </c>
      <c r="L8" s="5">
        <f>E8+F8</f>
        <v>46</v>
      </c>
      <c r="M8" s="5">
        <f>G8</f>
        <v>8</v>
      </c>
      <c r="N8" s="3">
        <f>J8-SUM(K8:M8)</f>
        <v>9</v>
      </c>
      <c r="P8" s="4">
        <v>200</v>
      </c>
      <c r="Q8" s="5">
        <v>159</v>
      </c>
      <c r="R8" s="5">
        <v>35</v>
      </c>
      <c r="S8" s="5">
        <v>1</v>
      </c>
      <c r="T8" s="36" t="s">
        <v>369</v>
      </c>
      <c r="U8" s="36" t="s">
        <v>369</v>
      </c>
      <c r="V8" s="3">
        <f>P8-SUM(Q8:U8)</f>
        <v>5</v>
      </c>
    </row>
    <row r="9" spans="1:22" s="20" customFormat="1" x14ac:dyDescent="0.15">
      <c r="A9" s="17" t="s">
        <v>4</v>
      </c>
      <c r="B9" s="18"/>
      <c r="C9" s="18">
        <f>C8/B8</f>
        <v>0.12</v>
      </c>
      <c r="D9" s="18">
        <f>D8/B8</f>
        <v>0.56499999999999995</v>
      </c>
      <c r="E9" s="18">
        <f>E8/B8</f>
        <v>0.19</v>
      </c>
      <c r="F9" s="18">
        <f>F8/B8</f>
        <v>0.04</v>
      </c>
      <c r="G9" s="18">
        <f>G8/B8</f>
        <v>0.04</v>
      </c>
      <c r="H9" s="19">
        <f>H8/B8</f>
        <v>4.4999999999999998E-2</v>
      </c>
      <c r="J9" s="21"/>
      <c r="K9" s="18">
        <f>K8/J8</f>
        <v>0.68500000000000005</v>
      </c>
      <c r="L9" s="18">
        <f>L8/J8</f>
        <v>0.23</v>
      </c>
      <c r="M9" s="18">
        <f>M8/J8</f>
        <v>0.04</v>
      </c>
      <c r="N9" s="19">
        <f>N8/J8</f>
        <v>4.4999999999999998E-2</v>
      </c>
      <c r="P9" s="21"/>
      <c r="Q9" s="18">
        <f>Q8/P8</f>
        <v>0.79500000000000004</v>
      </c>
      <c r="R9" s="18">
        <f>R8/P8</f>
        <v>0.17499999999999999</v>
      </c>
      <c r="S9" s="18">
        <f>S8/P8</f>
        <v>5.0000000000000001E-3</v>
      </c>
      <c r="T9" s="37" t="s">
        <v>369</v>
      </c>
      <c r="U9" s="37" t="s">
        <v>369</v>
      </c>
      <c r="V9" s="19">
        <f>V8/P8</f>
        <v>2.5000000000000001E-2</v>
      </c>
    </row>
    <row r="10" spans="1:22" x14ac:dyDescent="0.15">
      <c r="A10" s="14" t="s">
        <v>21</v>
      </c>
      <c r="B10" s="5">
        <v>208</v>
      </c>
      <c r="C10" s="5">
        <v>24</v>
      </c>
      <c r="D10" s="5">
        <v>108</v>
      </c>
      <c r="E10" s="5">
        <v>45</v>
      </c>
      <c r="F10" s="5">
        <v>9</v>
      </c>
      <c r="G10" s="5">
        <v>16</v>
      </c>
      <c r="H10" s="3">
        <f>B10-SUM(C10:G10)</f>
        <v>6</v>
      </c>
      <c r="J10" s="4">
        <v>208</v>
      </c>
      <c r="K10" s="5">
        <f>C10+D10</f>
        <v>132</v>
      </c>
      <c r="L10" s="5">
        <f>E10+F10</f>
        <v>54</v>
      </c>
      <c r="M10" s="5">
        <f>G10</f>
        <v>16</v>
      </c>
      <c r="N10" s="3">
        <f>J10-SUM(K10:M10)</f>
        <v>6</v>
      </c>
      <c r="P10" s="4">
        <v>208</v>
      </c>
      <c r="Q10" s="5">
        <v>160</v>
      </c>
      <c r="R10" s="5">
        <v>39</v>
      </c>
      <c r="S10" s="5">
        <v>2</v>
      </c>
      <c r="T10" s="36" t="s">
        <v>369</v>
      </c>
      <c r="U10" s="5">
        <v>1</v>
      </c>
      <c r="V10" s="3">
        <f>P10-SUM(Q10:U10)</f>
        <v>6</v>
      </c>
    </row>
    <row r="11" spans="1:22" s="20" customFormat="1" x14ac:dyDescent="0.15">
      <c r="A11" s="17" t="s">
        <v>4</v>
      </c>
      <c r="B11" s="18"/>
      <c r="C11" s="18">
        <f>C10/B10</f>
        <v>0.11538461538461539</v>
      </c>
      <c r="D11" s="18">
        <f>D10/B10</f>
        <v>0.51923076923076927</v>
      </c>
      <c r="E11" s="18">
        <f>E10/B10</f>
        <v>0.21634615384615385</v>
      </c>
      <c r="F11" s="18">
        <f>F10/B10</f>
        <v>4.3269230769230768E-2</v>
      </c>
      <c r="G11" s="18">
        <f>G10/B10</f>
        <v>7.6923076923076927E-2</v>
      </c>
      <c r="H11" s="19">
        <f>H10/B10</f>
        <v>2.8846153846153848E-2</v>
      </c>
      <c r="J11" s="21"/>
      <c r="K11" s="18">
        <f>K10/J10</f>
        <v>0.63461538461538458</v>
      </c>
      <c r="L11" s="18">
        <f>L10/J10</f>
        <v>0.25961538461538464</v>
      </c>
      <c r="M11" s="18">
        <f>M10/J10</f>
        <v>7.6923076923076927E-2</v>
      </c>
      <c r="N11" s="19">
        <f>N10/J10</f>
        <v>2.8846153846153848E-2</v>
      </c>
      <c r="P11" s="21"/>
      <c r="Q11" s="18">
        <f>Q10/P10</f>
        <v>0.76923076923076927</v>
      </c>
      <c r="R11" s="18">
        <f>R10/P10</f>
        <v>0.1875</v>
      </c>
      <c r="S11" s="18">
        <f>S10/P10</f>
        <v>9.6153846153846159E-3</v>
      </c>
      <c r="T11" s="37" t="s">
        <v>369</v>
      </c>
      <c r="U11" s="18">
        <f>U10/P10</f>
        <v>4.807692307692308E-3</v>
      </c>
      <c r="V11" s="19">
        <f>V10/P10</f>
        <v>2.8846153846153848E-2</v>
      </c>
    </row>
    <row r="12" spans="1:22" x14ac:dyDescent="0.15">
      <c r="A12" s="14" t="s">
        <v>22</v>
      </c>
      <c r="B12" s="5">
        <v>44</v>
      </c>
      <c r="C12" s="5">
        <v>6</v>
      </c>
      <c r="D12" s="5">
        <v>23</v>
      </c>
      <c r="E12" s="5">
        <v>11</v>
      </c>
      <c r="F12" s="5">
        <v>2</v>
      </c>
      <c r="G12" s="5">
        <v>1</v>
      </c>
      <c r="H12" s="3">
        <f>B12-SUM(C12:G12)</f>
        <v>1</v>
      </c>
      <c r="J12" s="4">
        <v>44</v>
      </c>
      <c r="K12" s="5">
        <f>C12+D12</f>
        <v>29</v>
      </c>
      <c r="L12" s="5">
        <f>E12+F12</f>
        <v>13</v>
      </c>
      <c r="M12" s="5">
        <f>G12</f>
        <v>1</v>
      </c>
      <c r="N12" s="3">
        <f>J12-SUM(K12:M12)</f>
        <v>1</v>
      </c>
      <c r="P12" s="4">
        <v>44</v>
      </c>
      <c r="Q12" s="5">
        <v>34</v>
      </c>
      <c r="R12" s="5">
        <v>8</v>
      </c>
      <c r="S12" s="36" t="s">
        <v>369</v>
      </c>
      <c r="T12" s="5">
        <v>1</v>
      </c>
      <c r="U12" s="36" t="s">
        <v>369</v>
      </c>
      <c r="V12" s="3">
        <f>P12-SUM(Q12:U12)</f>
        <v>1</v>
      </c>
    </row>
    <row r="13" spans="1:22" s="20" customFormat="1" x14ac:dyDescent="0.15">
      <c r="A13" s="17" t="s">
        <v>4</v>
      </c>
      <c r="B13" s="18"/>
      <c r="C13" s="18">
        <f>C12/B12</f>
        <v>0.13636363636363635</v>
      </c>
      <c r="D13" s="18">
        <f>D12/B12</f>
        <v>0.52272727272727271</v>
      </c>
      <c r="E13" s="18">
        <f>E12/B12</f>
        <v>0.25</v>
      </c>
      <c r="F13" s="18">
        <f>F12/B12</f>
        <v>4.5454545454545456E-2</v>
      </c>
      <c r="G13" s="18">
        <f>G12/B12</f>
        <v>2.2727272727272728E-2</v>
      </c>
      <c r="H13" s="19">
        <f>H12/B12</f>
        <v>2.2727272727272728E-2</v>
      </c>
      <c r="J13" s="21"/>
      <c r="K13" s="18">
        <f>K12/J12</f>
        <v>0.65909090909090906</v>
      </c>
      <c r="L13" s="18">
        <f>L12/J12</f>
        <v>0.29545454545454547</v>
      </c>
      <c r="M13" s="18">
        <f>M12/J12</f>
        <v>2.2727272727272728E-2</v>
      </c>
      <c r="N13" s="19">
        <f>N12/J12</f>
        <v>2.2727272727272728E-2</v>
      </c>
      <c r="P13" s="21"/>
      <c r="Q13" s="18">
        <f>Q12/P12</f>
        <v>0.77272727272727271</v>
      </c>
      <c r="R13" s="18">
        <f>R12/P12</f>
        <v>0.18181818181818182</v>
      </c>
      <c r="S13" s="37" t="s">
        <v>369</v>
      </c>
      <c r="T13" s="18">
        <f>T12/P12</f>
        <v>2.2727272727272728E-2</v>
      </c>
      <c r="U13" s="37" t="s">
        <v>369</v>
      </c>
      <c r="V13" s="19">
        <f>V12/P12</f>
        <v>2.2727272727272728E-2</v>
      </c>
    </row>
    <row r="14" spans="1:22" x14ac:dyDescent="0.15">
      <c r="A14" s="14" t="s">
        <v>23</v>
      </c>
      <c r="B14" s="5">
        <v>172</v>
      </c>
      <c r="C14" s="5">
        <v>23</v>
      </c>
      <c r="D14" s="5">
        <v>100</v>
      </c>
      <c r="E14" s="5">
        <v>25</v>
      </c>
      <c r="F14" s="5">
        <v>7</v>
      </c>
      <c r="G14" s="5">
        <v>14</v>
      </c>
      <c r="H14" s="3">
        <f>B14-SUM(C14:G14)</f>
        <v>3</v>
      </c>
      <c r="J14" s="4">
        <v>172</v>
      </c>
      <c r="K14" s="5">
        <f>C14+D14</f>
        <v>123</v>
      </c>
      <c r="L14" s="5">
        <f>E14+F14</f>
        <v>32</v>
      </c>
      <c r="M14" s="5">
        <f>G14</f>
        <v>14</v>
      </c>
      <c r="N14" s="3">
        <f>J14-SUM(K14:M14)</f>
        <v>3</v>
      </c>
      <c r="P14" s="4">
        <v>172</v>
      </c>
      <c r="Q14" s="5">
        <v>131</v>
      </c>
      <c r="R14" s="5">
        <v>34</v>
      </c>
      <c r="S14" s="5">
        <v>1</v>
      </c>
      <c r="T14" s="36" t="s">
        <v>369</v>
      </c>
      <c r="U14" s="5">
        <v>3</v>
      </c>
      <c r="V14" s="3">
        <f>P14-SUM(Q14:U14)</f>
        <v>3</v>
      </c>
    </row>
    <row r="15" spans="1:22" s="20" customFormat="1" x14ac:dyDescent="0.15">
      <c r="A15" s="17" t="s">
        <v>4</v>
      </c>
      <c r="B15" s="18"/>
      <c r="C15" s="18">
        <f>C14/B14</f>
        <v>0.13372093023255813</v>
      </c>
      <c r="D15" s="18">
        <f>D14/B14</f>
        <v>0.58139534883720934</v>
      </c>
      <c r="E15" s="18">
        <f>E14/B14</f>
        <v>0.14534883720930233</v>
      </c>
      <c r="F15" s="18">
        <f>F14/B14</f>
        <v>4.0697674418604654E-2</v>
      </c>
      <c r="G15" s="18">
        <f>G14/B14</f>
        <v>8.1395348837209308E-2</v>
      </c>
      <c r="H15" s="19">
        <f>H14/B14</f>
        <v>1.7441860465116279E-2</v>
      </c>
      <c r="J15" s="21"/>
      <c r="K15" s="18">
        <f>K14/J14</f>
        <v>0.71511627906976749</v>
      </c>
      <c r="L15" s="18">
        <f>L14/J14</f>
        <v>0.18604651162790697</v>
      </c>
      <c r="M15" s="18">
        <f>M14/J14</f>
        <v>8.1395348837209308E-2</v>
      </c>
      <c r="N15" s="19">
        <f>N14/J14</f>
        <v>1.7441860465116279E-2</v>
      </c>
      <c r="P15" s="21"/>
      <c r="Q15" s="18">
        <f>Q14/P14</f>
        <v>0.76162790697674421</v>
      </c>
      <c r="R15" s="18">
        <f>R14/P14</f>
        <v>0.19767441860465115</v>
      </c>
      <c r="S15" s="18">
        <f>S14/P14</f>
        <v>5.8139534883720929E-3</v>
      </c>
      <c r="T15" s="37" t="s">
        <v>369</v>
      </c>
      <c r="U15" s="18">
        <f>U14/P14</f>
        <v>1.7441860465116279E-2</v>
      </c>
      <c r="V15" s="19">
        <f>V14/P14</f>
        <v>1.7441860465116279E-2</v>
      </c>
    </row>
    <row r="16" spans="1:22" x14ac:dyDescent="0.15">
      <c r="A16" s="14" t="s">
        <v>24</v>
      </c>
      <c r="B16" s="5">
        <v>42</v>
      </c>
      <c r="C16" s="5">
        <v>3</v>
      </c>
      <c r="D16" s="5">
        <v>22</v>
      </c>
      <c r="E16" s="5">
        <v>9</v>
      </c>
      <c r="F16" s="5">
        <v>2</v>
      </c>
      <c r="G16" s="5">
        <v>3</v>
      </c>
      <c r="H16" s="3">
        <f>B16-SUM(C16:G16)</f>
        <v>3</v>
      </c>
      <c r="J16" s="4">
        <v>42</v>
      </c>
      <c r="K16" s="5">
        <f>C16+D16</f>
        <v>25</v>
      </c>
      <c r="L16" s="5">
        <f>E16+F16</f>
        <v>11</v>
      </c>
      <c r="M16" s="5">
        <f>G16</f>
        <v>3</v>
      </c>
      <c r="N16" s="3">
        <f>J16-SUM(K16:M16)</f>
        <v>3</v>
      </c>
      <c r="P16" s="4">
        <v>42</v>
      </c>
      <c r="Q16" s="5">
        <v>32</v>
      </c>
      <c r="R16" s="5">
        <v>7</v>
      </c>
      <c r="S16" s="36" t="s">
        <v>369</v>
      </c>
      <c r="T16" s="36" t="s">
        <v>369</v>
      </c>
      <c r="U16" s="36" t="s">
        <v>369</v>
      </c>
      <c r="V16" s="3">
        <f>P16-SUM(Q16:U16)</f>
        <v>3</v>
      </c>
    </row>
    <row r="17" spans="1:22" s="20" customFormat="1" x14ac:dyDescent="0.15">
      <c r="A17" s="17" t="s">
        <v>4</v>
      </c>
      <c r="B17" s="18"/>
      <c r="C17" s="18">
        <f>C16/B16</f>
        <v>7.1428571428571425E-2</v>
      </c>
      <c r="D17" s="18">
        <f>D16/B16</f>
        <v>0.52380952380952384</v>
      </c>
      <c r="E17" s="18">
        <f>E16/B16</f>
        <v>0.21428571428571427</v>
      </c>
      <c r="F17" s="18">
        <f>F16/B16</f>
        <v>4.7619047619047616E-2</v>
      </c>
      <c r="G17" s="18">
        <f>G16/B16</f>
        <v>7.1428571428571425E-2</v>
      </c>
      <c r="H17" s="19">
        <f>H16/B16</f>
        <v>7.1428571428571425E-2</v>
      </c>
      <c r="J17" s="21"/>
      <c r="K17" s="18">
        <f>K16/J16</f>
        <v>0.59523809523809523</v>
      </c>
      <c r="L17" s="18">
        <f>L16/J16</f>
        <v>0.26190476190476192</v>
      </c>
      <c r="M17" s="18">
        <f>M16/J16</f>
        <v>7.1428571428571425E-2</v>
      </c>
      <c r="N17" s="19">
        <f>N16/J16</f>
        <v>7.1428571428571425E-2</v>
      </c>
      <c r="P17" s="21"/>
      <c r="Q17" s="18">
        <f>Q16/P16</f>
        <v>0.76190476190476186</v>
      </c>
      <c r="R17" s="18">
        <f>R16/P16</f>
        <v>0.16666666666666666</v>
      </c>
      <c r="S17" s="37" t="s">
        <v>369</v>
      </c>
      <c r="T17" s="37" t="s">
        <v>369</v>
      </c>
      <c r="U17" s="37" t="s">
        <v>369</v>
      </c>
      <c r="V17" s="19">
        <f>V16/P16</f>
        <v>7.1428571428571425E-2</v>
      </c>
    </row>
    <row r="18" spans="1:22" x14ac:dyDescent="0.15">
      <c r="A18" s="14" t="s">
        <v>25</v>
      </c>
      <c r="B18" s="5">
        <v>147</v>
      </c>
      <c r="C18" s="5">
        <v>15</v>
      </c>
      <c r="D18" s="5">
        <v>94</v>
      </c>
      <c r="E18" s="5">
        <v>18</v>
      </c>
      <c r="F18" s="5">
        <v>7</v>
      </c>
      <c r="G18" s="5">
        <v>11</v>
      </c>
      <c r="H18" s="3">
        <f>B18-SUM(C18:G18)</f>
        <v>2</v>
      </c>
      <c r="J18" s="4">
        <v>147</v>
      </c>
      <c r="K18" s="5">
        <f>C18+D18</f>
        <v>109</v>
      </c>
      <c r="L18" s="5">
        <f>E18+F18</f>
        <v>25</v>
      </c>
      <c r="M18" s="5">
        <f>G18</f>
        <v>11</v>
      </c>
      <c r="N18" s="3">
        <f>J18-SUM(K18:M18)</f>
        <v>2</v>
      </c>
      <c r="P18" s="4">
        <v>147</v>
      </c>
      <c r="Q18" s="5">
        <v>113</v>
      </c>
      <c r="R18" s="5">
        <v>30</v>
      </c>
      <c r="S18" s="5">
        <v>1</v>
      </c>
      <c r="T18" s="36" t="s">
        <v>369</v>
      </c>
      <c r="U18" s="5">
        <v>1</v>
      </c>
      <c r="V18" s="3">
        <f>P18-SUM(Q18:U18)</f>
        <v>2</v>
      </c>
    </row>
    <row r="19" spans="1:22" s="20" customFormat="1" x14ac:dyDescent="0.15">
      <c r="A19" s="17" t="s">
        <v>4</v>
      </c>
      <c r="B19" s="18"/>
      <c r="C19" s="18">
        <f>C18/B18</f>
        <v>0.10204081632653061</v>
      </c>
      <c r="D19" s="18">
        <f>D18/B18</f>
        <v>0.63945578231292521</v>
      </c>
      <c r="E19" s="18">
        <f>E18/B18</f>
        <v>0.12244897959183673</v>
      </c>
      <c r="F19" s="18">
        <f>F18/B18</f>
        <v>4.7619047619047616E-2</v>
      </c>
      <c r="G19" s="18">
        <f>G18/B18</f>
        <v>7.4829931972789115E-2</v>
      </c>
      <c r="H19" s="19">
        <f>H18/B18</f>
        <v>1.3605442176870748E-2</v>
      </c>
      <c r="J19" s="21"/>
      <c r="K19" s="18">
        <f>K18/J18</f>
        <v>0.74149659863945583</v>
      </c>
      <c r="L19" s="18">
        <f>L18/J18</f>
        <v>0.17006802721088435</v>
      </c>
      <c r="M19" s="18">
        <f>M18/J18</f>
        <v>7.4829931972789115E-2</v>
      </c>
      <c r="N19" s="19">
        <f>N18/J18</f>
        <v>1.3605442176870748E-2</v>
      </c>
      <c r="P19" s="21"/>
      <c r="Q19" s="18">
        <f>Q18/P18</f>
        <v>0.76870748299319724</v>
      </c>
      <c r="R19" s="18">
        <f>R18/P18</f>
        <v>0.20408163265306123</v>
      </c>
      <c r="S19" s="18">
        <f>S18/P18</f>
        <v>6.8027210884353739E-3</v>
      </c>
      <c r="T19" s="37" t="s">
        <v>369</v>
      </c>
      <c r="U19" s="18">
        <f>U18/P18</f>
        <v>6.8027210884353739E-3</v>
      </c>
      <c r="V19" s="19">
        <f>V18/P18</f>
        <v>1.3605442176870748E-2</v>
      </c>
    </row>
    <row r="20" spans="1:22" x14ac:dyDescent="0.15">
      <c r="A20" s="14" t="s">
        <v>26</v>
      </c>
      <c r="B20" s="5">
        <v>103</v>
      </c>
      <c r="C20" s="5">
        <v>13</v>
      </c>
      <c r="D20" s="5">
        <v>52</v>
      </c>
      <c r="E20" s="5">
        <v>22</v>
      </c>
      <c r="F20" s="5">
        <v>4</v>
      </c>
      <c r="G20" s="5">
        <v>12</v>
      </c>
      <c r="H20" s="41" t="s">
        <v>369</v>
      </c>
      <c r="J20" s="4">
        <v>103</v>
      </c>
      <c r="K20" s="5">
        <f>C20+D20</f>
        <v>65</v>
      </c>
      <c r="L20" s="5">
        <f>E20+F20</f>
        <v>26</v>
      </c>
      <c r="M20" s="5">
        <f>G20</f>
        <v>12</v>
      </c>
      <c r="N20" s="41" t="s">
        <v>369</v>
      </c>
      <c r="P20" s="4">
        <v>103</v>
      </c>
      <c r="Q20" s="5">
        <v>86</v>
      </c>
      <c r="R20" s="5">
        <v>17</v>
      </c>
      <c r="S20" s="36" t="s">
        <v>369</v>
      </c>
      <c r="T20" s="36" t="s">
        <v>369</v>
      </c>
      <c r="U20" s="36" t="s">
        <v>369</v>
      </c>
      <c r="V20" s="41" t="s">
        <v>369</v>
      </c>
    </row>
    <row r="21" spans="1:22" s="20" customFormat="1" x14ac:dyDescent="0.15">
      <c r="A21" s="17" t="s">
        <v>4</v>
      </c>
      <c r="B21" s="18"/>
      <c r="C21" s="18">
        <f>C20/B20</f>
        <v>0.12621359223300971</v>
      </c>
      <c r="D21" s="18">
        <f>D20/B20</f>
        <v>0.50485436893203883</v>
      </c>
      <c r="E21" s="18">
        <f>E20/B20</f>
        <v>0.21359223300970873</v>
      </c>
      <c r="F21" s="18">
        <f>F20/B20</f>
        <v>3.8834951456310676E-2</v>
      </c>
      <c r="G21" s="18">
        <f>G20/B20</f>
        <v>0.11650485436893204</v>
      </c>
      <c r="H21" s="45" t="s">
        <v>369</v>
      </c>
      <c r="J21" s="21"/>
      <c r="K21" s="18">
        <f>K20/J20</f>
        <v>0.6310679611650486</v>
      </c>
      <c r="L21" s="18">
        <f>L20/J20</f>
        <v>0.25242718446601942</v>
      </c>
      <c r="M21" s="18">
        <f>M20/J20</f>
        <v>0.11650485436893204</v>
      </c>
      <c r="N21" s="45" t="s">
        <v>369</v>
      </c>
      <c r="P21" s="21"/>
      <c r="Q21" s="18">
        <f>Q20/P20</f>
        <v>0.83495145631067957</v>
      </c>
      <c r="R21" s="18">
        <f>R20/P20</f>
        <v>0.1650485436893204</v>
      </c>
      <c r="S21" s="37" t="s">
        <v>369</v>
      </c>
      <c r="T21" s="37" t="s">
        <v>369</v>
      </c>
      <c r="U21" s="37" t="s">
        <v>369</v>
      </c>
      <c r="V21" s="45" t="s">
        <v>369</v>
      </c>
    </row>
    <row r="22" spans="1:22" x14ac:dyDescent="0.15">
      <c r="A22" s="14" t="s">
        <v>27</v>
      </c>
      <c r="B22" s="5">
        <v>74</v>
      </c>
      <c r="C22" s="5">
        <v>8</v>
      </c>
      <c r="D22" s="5">
        <v>42</v>
      </c>
      <c r="E22" s="5">
        <v>10</v>
      </c>
      <c r="F22" s="5">
        <v>4</v>
      </c>
      <c r="G22" s="5">
        <v>5</v>
      </c>
      <c r="H22" s="3">
        <f>B22-SUM(C22:G22)</f>
        <v>5</v>
      </c>
      <c r="J22" s="4">
        <v>74</v>
      </c>
      <c r="K22" s="5">
        <f>C22+D22</f>
        <v>50</v>
      </c>
      <c r="L22" s="5">
        <f>E22+F22</f>
        <v>14</v>
      </c>
      <c r="M22" s="5">
        <f>G22</f>
        <v>5</v>
      </c>
      <c r="N22" s="3">
        <f>J22-SUM(K22:M22)</f>
        <v>5</v>
      </c>
      <c r="P22" s="4">
        <v>74</v>
      </c>
      <c r="Q22" s="5">
        <v>50</v>
      </c>
      <c r="R22" s="5">
        <v>18</v>
      </c>
      <c r="S22" s="5">
        <v>1</v>
      </c>
      <c r="T22" s="36" t="s">
        <v>369</v>
      </c>
      <c r="U22" s="36" t="s">
        <v>369</v>
      </c>
      <c r="V22" s="3">
        <f>P22-SUM(Q22:U22)</f>
        <v>5</v>
      </c>
    </row>
    <row r="23" spans="1:22" s="20" customFormat="1" x14ac:dyDescent="0.15">
      <c r="A23" s="17" t="s">
        <v>4</v>
      </c>
      <c r="B23" s="18"/>
      <c r="C23" s="18">
        <f>C22/B22</f>
        <v>0.10810810810810811</v>
      </c>
      <c r="D23" s="18">
        <f>D22/B22</f>
        <v>0.56756756756756754</v>
      </c>
      <c r="E23" s="18">
        <f>E22/B22</f>
        <v>0.13513513513513514</v>
      </c>
      <c r="F23" s="18">
        <f>F22/B22</f>
        <v>5.4054054054054057E-2</v>
      </c>
      <c r="G23" s="18">
        <f>G22/B22</f>
        <v>6.7567567567567571E-2</v>
      </c>
      <c r="H23" s="19">
        <f>H22/B22</f>
        <v>6.7567567567567571E-2</v>
      </c>
      <c r="J23" s="21"/>
      <c r="K23" s="18">
        <f>K22/J22</f>
        <v>0.67567567567567566</v>
      </c>
      <c r="L23" s="18">
        <f>L22/J22</f>
        <v>0.1891891891891892</v>
      </c>
      <c r="M23" s="18">
        <f>M22/J22</f>
        <v>6.7567567567567571E-2</v>
      </c>
      <c r="N23" s="19">
        <f>N22/J22</f>
        <v>6.7567567567567571E-2</v>
      </c>
      <c r="P23" s="21"/>
      <c r="Q23" s="18">
        <f>Q22/P22</f>
        <v>0.67567567567567566</v>
      </c>
      <c r="R23" s="18">
        <f>R22/P22</f>
        <v>0.24324324324324326</v>
      </c>
      <c r="S23" s="18">
        <f>S22/P22</f>
        <v>1.3513513513513514E-2</v>
      </c>
      <c r="T23" s="37" t="s">
        <v>369</v>
      </c>
      <c r="U23" s="37" t="s">
        <v>369</v>
      </c>
      <c r="V23" s="19">
        <f>V22/P22</f>
        <v>6.7567567567567571E-2</v>
      </c>
    </row>
    <row r="24" spans="1:22" x14ac:dyDescent="0.15">
      <c r="A24" s="14" t="s">
        <v>28</v>
      </c>
      <c r="B24" s="5">
        <v>111</v>
      </c>
      <c r="C24" s="5">
        <v>7</v>
      </c>
      <c r="D24" s="5">
        <v>59</v>
      </c>
      <c r="E24" s="5">
        <v>28</v>
      </c>
      <c r="F24" s="5">
        <v>9</v>
      </c>
      <c r="G24" s="5">
        <v>6</v>
      </c>
      <c r="H24" s="3">
        <f>B24-SUM(C24:G24)</f>
        <v>2</v>
      </c>
      <c r="J24" s="4">
        <v>111</v>
      </c>
      <c r="K24" s="5">
        <f>C24+D24</f>
        <v>66</v>
      </c>
      <c r="L24" s="5">
        <f>E24+F24</f>
        <v>37</v>
      </c>
      <c r="M24" s="5">
        <f>G24</f>
        <v>6</v>
      </c>
      <c r="N24" s="3">
        <f>J24-SUM(K24:M24)</f>
        <v>2</v>
      </c>
      <c r="P24" s="4">
        <v>111</v>
      </c>
      <c r="Q24" s="5">
        <v>86</v>
      </c>
      <c r="R24" s="5">
        <v>21</v>
      </c>
      <c r="S24" s="5">
        <v>1</v>
      </c>
      <c r="T24" s="36" t="s">
        <v>369</v>
      </c>
      <c r="U24" s="5">
        <v>1</v>
      </c>
      <c r="V24" s="3">
        <f>P24-SUM(Q24:U24)</f>
        <v>2</v>
      </c>
    </row>
    <row r="25" spans="1:22" s="20" customFormat="1" x14ac:dyDescent="0.15">
      <c r="A25" s="17" t="s">
        <v>4</v>
      </c>
      <c r="B25" s="18"/>
      <c r="C25" s="18">
        <f>C24/B24</f>
        <v>6.3063063063063057E-2</v>
      </c>
      <c r="D25" s="18">
        <f>D24/B24</f>
        <v>0.53153153153153154</v>
      </c>
      <c r="E25" s="18">
        <f>E24/B24</f>
        <v>0.25225225225225223</v>
      </c>
      <c r="F25" s="18">
        <f>F24/B24</f>
        <v>8.1081081081081086E-2</v>
      </c>
      <c r="G25" s="18">
        <f>G24/B24</f>
        <v>5.4054054054054057E-2</v>
      </c>
      <c r="H25" s="19">
        <f>H24/B24</f>
        <v>1.8018018018018018E-2</v>
      </c>
      <c r="J25" s="21"/>
      <c r="K25" s="18">
        <f>K24/J24</f>
        <v>0.59459459459459463</v>
      </c>
      <c r="L25" s="18">
        <f>L24/J24</f>
        <v>0.33333333333333331</v>
      </c>
      <c r="M25" s="18">
        <f>M24/J24</f>
        <v>5.4054054054054057E-2</v>
      </c>
      <c r="N25" s="19">
        <f>N24/J24</f>
        <v>1.8018018018018018E-2</v>
      </c>
      <c r="P25" s="21"/>
      <c r="Q25" s="18">
        <f>Q24/P24</f>
        <v>0.77477477477477474</v>
      </c>
      <c r="R25" s="18">
        <f>R24/P24</f>
        <v>0.1891891891891892</v>
      </c>
      <c r="S25" s="18">
        <f>S24/P24</f>
        <v>9.0090090090090089E-3</v>
      </c>
      <c r="T25" s="37" t="s">
        <v>369</v>
      </c>
      <c r="U25" s="18">
        <f>U24/P24</f>
        <v>9.0090090090090089E-3</v>
      </c>
      <c r="V25" s="19">
        <f>V24/P24</f>
        <v>1.8018018018018018E-2</v>
      </c>
    </row>
    <row r="26" spans="1:22" x14ac:dyDescent="0.15">
      <c r="A26" s="14" t="s">
        <v>29</v>
      </c>
      <c r="B26" s="5">
        <v>55</v>
      </c>
      <c r="C26" s="5">
        <v>11</v>
      </c>
      <c r="D26" s="5">
        <v>25</v>
      </c>
      <c r="E26" s="5">
        <v>11</v>
      </c>
      <c r="F26" s="5">
        <v>1</v>
      </c>
      <c r="G26" s="5">
        <v>4</v>
      </c>
      <c r="H26" s="3">
        <f>B26-SUM(C26:G26)</f>
        <v>3</v>
      </c>
      <c r="J26" s="4">
        <v>55</v>
      </c>
      <c r="K26" s="5">
        <f>C26+D26</f>
        <v>36</v>
      </c>
      <c r="L26" s="5">
        <f>E26+F26</f>
        <v>12</v>
      </c>
      <c r="M26" s="5">
        <f>G26</f>
        <v>4</v>
      </c>
      <c r="N26" s="3">
        <f>J26-SUM(K26:M26)</f>
        <v>3</v>
      </c>
      <c r="P26" s="4">
        <v>55</v>
      </c>
      <c r="Q26" s="5">
        <v>36</v>
      </c>
      <c r="R26" s="5">
        <v>13</v>
      </c>
      <c r="S26" s="5">
        <v>1</v>
      </c>
      <c r="T26" s="5">
        <v>2</v>
      </c>
      <c r="U26" s="36" t="s">
        <v>369</v>
      </c>
      <c r="V26" s="3">
        <f>P26-SUM(Q26:U26)</f>
        <v>3</v>
      </c>
    </row>
    <row r="27" spans="1:22" s="20" customFormat="1" x14ac:dyDescent="0.15">
      <c r="A27" s="26" t="s">
        <v>4</v>
      </c>
      <c r="B27" s="24"/>
      <c r="C27" s="24">
        <f>C26/B26</f>
        <v>0.2</v>
      </c>
      <c r="D27" s="24">
        <f>D26/B26</f>
        <v>0.45454545454545453</v>
      </c>
      <c r="E27" s="24">
        <f>E26/B26</f>
        <v>0.2</v>
      </c>
      <c r="F27" s="24">
        <f>F26/B26</f>
        <v>1.8181818181818181E-2</v>
      </c>
      <c r="G27" s="24">
        <f>G26/B26</f>
        <v>7.2727272727272724E-2</v>
      </c>
      <c r="H27" s="25">
        <f>H26/B26</f>
        <v>5.4545454545454543E-2</v>
      </c>
      <c r="J27" s="23"/>
      <c r="K27" s="24">
        <f>K26/J26</f>
        <v>0.65454545454545454</v>
      </c>
      <c r="L27" s="24">
        <f>L26/J26</f>
        <v>0.21818181818181817</v>
      </c>
      <c r="M27" s="24">
        <f>M26/J26</f>
        <v>7.2727272727272724E-2</v>
      </c>
      <c r="N27" s="25">
        <f>N26/J26</f>
        <v>5.4545454545454543E-2</v>
      </c>
      <c r="P27" s="23"/>
      <c r="Q27" s="24">
        <f>Q26/P26</f>
        <v>0.65454545454545454</v>
      </c>
      <c r="R27" s="24">
        <f>R26/P26</f>
        <v>0.23636363636363636</v>
      </c>
      <c r="S27" s="24">
        <f>S26/P26</f>
        <v>1.8181818181818181E-2</v>
      </c>
      <c r="T27" s="24">
        <f>T26/P26</f>
        <v>3.6363636363636362E-2</v>
      </c>
      <c r="U27" s="38" t="s">
        <v>369</v>
      </c>
      <c r="V27" s="25">
        <f>V26/P26</f>
        <v>5.4545454545454543E-2</v>
      </c>
    </row>
    <row r="28" spans="1:22" x14ac:dyDescent="0.15">
      <c r="A28" s="1" t="s">
        <v>237</v>
      </c>
    </row>
    <row r="29" spans="1:22" x14ac:dyDescent="0.15">
      <c r="A29" s="15" t="s">
        <v>30</v>
      </c>
      <c r="B29" s="10">
        <v>411</v>
      </c>
      <c r="C29" s="10">
        <v>45</v>
      </c>
      <c r="D29" s="10">
        <v>221</v>
      </c>
      <c r="E29" s="10">
        <v>79</v>
      </c>
      <c r="F29" s="10">
        <v>25</v>
      </c>
      <c r="G29" s="10">
        <v>29</v>
      </c>
      <c r="H29" s="11">
        <f>B29-SUM(C29:G29)</f>
        <v>12</v>
      </c>
      <c r="J29" s="9">
        <v>411</v>
      </c>
      <c r="K29" s="10">
        <f>C29+D29</f>
        <v>266</v>
      </c>
      <c r="L29" s="10">
        <f>E29+F29</f>
        <v>104</v>
      </c>
      <c r="M29" s="10">
        <f>G29</f>
        <v>29</v>
      </c>
      <c r="N29" s="11">
        <f>J29-SUM(K29:M29)</f>
        <v>12</v>
      </c>
      <c r="P29" s="9">
        <v>411</v>
      </c>
      <c r="Q29" s="10">
        <v>299</v>
      </c>
      <c r="R29" s="10">
        <v>93</v>
      </c>
      <c r="S29" s="10">
        <v>3</v>
      </c>
      <c r="T29" s="10">
        <v>1</v>
      </c>
      <c r="U29" s="10">
        <v>3</v>
      </c>
      <c r="V29" s="11">
        <f>P29-SUM(Q29:U29)</f>
        <v>12</v>
      </c>
    </row>
    <row r="30" spans="1:22" s="20" customFormat="1" x14ac:dyDescent="0.15">
      <c r="A30" s="17" t="s">
        <v>31</v>
      </c>
      <c r="B30" s="18"/>
      <c r="C30" s="18">
        <f>C29/B29</f>
        <v>0.10948905109489052</v>
      </c>
      <c r="D30" s="18">
        <f>D29/B29</f>
        <v>0.53771289537712896</v>
      </c>
      <c r="E30" s="18">
        <f>E29/B29</f>
        <v>0.19221411192214111</v>
      </c>
      <c r="F30" s="18">
        <f>F29/B29</f>
        <v>6.0827250608272508E-2</v>
      </c>
      <c r="G30" s="18">
        <f>G29/B29</f>
        <v>7.0559610705596104E-2</v>
      </c>
      <c r="H30" s="27">
        <f>H29/B29</f>
        <v>2.9197080291970802E-2</v>
      </c>
      <c r="J30" s="21"/>
      <c r="K30" s="18">
        <f>K29/J29</f>
        <v>0.64720194647201945</v>
      </c>
      <c r="L30" s="18">
        <f>L29/J29</f>
        <v>0.25304136253041365</v>
      </c>
      <c r="M30" s="18">
        <f>M29/J29</f>
        <v>7.0559610705596104E-2</v>
      </c>
      <c r="N30" s="19">
        <f>N29/J29</f>
        <v>2.9197080291970802E-2</v>
      </c>
      <c r="P30" s="21"/>
      <c r="Q30" s="18">
        <f>Q29/P29</f>
        <v>0.72749391727493917</v>
      </c>
      <c r="R30" s="18">
        <f>R29/P29</f>
        <v>0.22627737226277372</v>
      </c>
      <c r="S30" s="18">
        <f>S29/P29</f>
        <v>7.2992700729927005E-3</v>
      </c>
      <c r="T30" s="18">
        <f>T29/P29</f>
        <v>2.4330900243309003E-3</v>
      </c>
      <c r="U30" s="18">
        <f>U29/P29</f>
        <v>7.2992700729927005E-3</v>
      </c>
      <c r="V30" s="27">
        <f>V29/P29</f>
        <v>2.9197080291970802E-2</v>
      </c>
    </row>
    <row r="31" spans="1:22" x14ac:dyDescent="0.15">
      <c r="A31" s="14" t="s">
        <v>32</v>
      </c>
      <c r="B31" s="5">
        <v>196</v>
      </c>
      <c r="C31" s="5">
        <v>26</v>
      </c>
      <c r="D31" s="5">
        <v>113</v>
      </c>
      <c r="E31" s="5">
        <v>33</v>
      </c>
      <c r="F31" s="5">
        <v>10</v>
      </c>
      <c r="G31" s="5">
        <v>9</v>
      </c>
      <c r="H31" s="3">
        <f>B31-SUM(C31:G31)</f>
        <v>5</v>
      </c>
      <c r="J31" s="4">
        <v>196</v>
      </c>
      <c r="K31" s="5">
        <f>C31+D31</f>
        <v>139</v>
      </c>
      <c r="L31" s="5">
        <f>E31+F31</f>
        <v>43</v>
      </c>
      <c r="M31" s="5">
        <f>G31</f>
        <v>9</v>
      </c>
      <c r="N31" s="3">
        <f>J31-SUM(K31:M31)</f>
        <v>5</v>
      </c>
      <c r="P31" s="4">
        <v>196</v>
      </c>
      <c r="Q31" s="5">
        <v>153</v>
      </c>
      <c r="R31" s="5">
        <v>36</v>
      </c>
      <c r="S31" s="5">
        <v>2</v>
      </c>
      <c r="T31" s="36" t="s">
        <v>369</v>
      </c>
      <c r="U31" s="36" t="s">
        <v>369</v>
      </c>
      <c r="V31" s="3">
        <f>P31-SUM(Q31:U31)</f>
        <v>5</v>
      </c>
    </row>
    <row r="32" spans="1:22" s="20" customFormat="1" x14ac:dyDescent="0.15">
      <c r="A32" s="17" t="s">
        <v>33</v>
      </c>
      <c r="B32" s="18"/>
      <c r="C32" s="18">
        <f>C31/B31</f>
        <v>0.1326530612244898</v>
      </c>
      <c r="D32" s="18">
        <f>D31/B31</f>
        <v>0.57653061224489799</v>
      </c>
      <c r="E32" s="18">
        <f>E31/B31</f>
        <v>0.1683673469387755</v>
      </c>
      <c r="F32" s="18">
        <f>F31/B31</f>
        <v>5.1020408163265307E-2</v>
      </c>
      <c r="G32" s="18">
        <f>G31/B31</f>
        <v>4.5918367346938778E-2</v>
      </c>
      <c r="H32" s="19">
        <f>H31/B31</f>
        <v>2.5510204081632654E-2</v>
      </c>
      <c r="J32" s="21"/>
      <c r="K32" s="18">
        <f>K31/J31</f>
        <v>0.70918367346938771</v>
      </c>
      <c r="L32" s="18">
        <f>L31/J31</f>
        <v>0.21938775510204081</v>
      </c>
      <c r="M32" s="18">
        <f>M31/J31</f>
        <v>4.5918367346938778E-2</v>
      </c>
      <c r="N32" s="19">
        <f>N31/J31</f>
        <v>2.5510204081632654E-2</v>
      </c>
      <c r="P32" s="21"/>
      <c r="Q32" s="18">
        <f>Q31/P31</f>
        <v>0.78061224489795922</v>
      </c>
      <c r="R32" s="18">
        <f>R31/P31</f>
        <v>0.18367346938775511</v>
      </c>
      <c r="S32" s="18">
        <f>S31/P31</f>
        <v>1.020408163265306E-2</v>
      </c>
      <c r="T32" s="37" t="s">
        <v>369</v>
      </c>
      <c r="U32" s="37" t="s">
        <v>369</v>
      </c>
      <c r="V32" s="19">
        <f>V31/P31</f>
        <v>2.5510204081632654E-2</v>
      </c>
    </row>
    <row r="33" spans="1:22" x14ac:dyDescent="0.15">
      <c r="A33" s="14" t="s">
        <v>34</v>
      </c>
      <c r="B33" s="5">
        <v>556</v>
      </c>
      <c r="C33" s="5">
        <v>64</v>
      </c>
      <c r="D33" s="5">
        <v>309</v>
      </c>
      <c r="E33" s="5">
        <v>105</v>
      </c>
      <c r="F33" s="5">
        <v>18</v>
      </c>
      <c r="G33" s="5">
        <v>42</v>
      </c>
      <c r="H33" s="3">
        <f>B33-SUM(C33:G33)</f>
        <v>18</v>
      </c>
      <c r="J33" s="4">
        <v>556</v>
      </c>
      <c r="K33" s="5">
        <f>C33+D33</f>
        <v>373</v>
      </c>
      <c r="L33" s="5">
        <f>E33+F33</f>
        <v>123</v>
      </c>
      <c r="M33" s="5">
        <f>G33</f>
        <v>42</v>
      </c>
      <c r="N33" s="3">
        <f>J33-SUM(K33:M33)</f>
        <v>18</v>
      </c>
      <c r="P33" s="4">
        <v>556</v>
      </c>
      <c r="Q33" s="5">
        <v>437</v>
      </c>
      <c r="R33" s="5">
        <v>97</v>
      </c>
      <c r="S33" s="5">
        <v>3</v>
      </c>
      <c r="T33" s="5">
        <v>2</v>
      </c>
      <c r="U33" s="5">
        <v>3</v>
      </c>
      <c r="V33" s="3">
        <f>P33-SUM(Q33:U33)</f>
        <v>14</v>
      </c>
    </row>
    <row r="34" spans="1:22" s="20" customFormat="1" x14ac:dyDescent="0.15">
      <c r="A34" s="26" t="s">
        <v>35</v>
      </c>
      <c r="B34" s="24"/>
      <c r="C34" s="24">
        <f>C33/B33</f>
        <v>0.11510791366906475</v>
      </c>
      <c r="D34" s="24">
        <f>D33/B33</f>
        <v>0.55575539568345322</v>
      </c>
      <c r="E34" s="24">
        <f>E33/B33</f>
        <v>0.18884892086330934</v>
      </c>
      <c r="F34" s="24">
        <f>F33/B33</f>
        <v>3.237410071942446E-2</v>
      </c>
      <c r="G34" s="24">
        <f>G33/B33</f>
        <v>7.5539568345323743E-2</v>
      </c>
      <c r="H34" s="25">
        <f>H33/B33</f>
        <v>3.237410071942446E-2</v>
      </c>
      <c r="J34" s="23"/>
      <c r="K34" s="24">
        <f>K33/J33</f>
        <v>0.67086330935251803</v>
      </c>
      <c r="L34" s="24">
        <f>L33/J33</f>
        <v>0.22122302158273383</v>
      </c>
      <c r="M34" s="24">
        <f>M33/J33</f>
        <v>7.5539568345323743E-2</v>
      </c>
      <c r="N34" s="25">
        <f>N33/J33</f>
        <v>3.237410071942446E-2</v>
      </c>
      <c r="P34" s="23"/>
      <c r="Q34" s="24">
        <f>Q33/P33</f>
        <v>0.78597122302158273</v>
      </c>
      <c r="R34" s="24">
        <f>R33/P33</f>
        <v>0.17446043165467626</v>
      </c>
      <c r="S34" s="24">
        <f>S33/P33</f>
        <v>5.3956834532374104E-3</v>
      </c>
      <c r="T34" s="24">
        <f>T33/P33</f>
        <v>3.5971223021582736E-3</v>
      </c>
      <c r="U34" s="24">
        <f>U33/P33</f>
        <v>5.3956834532374104E-3</v>
      </c>
      <c r="V34" s="25">
        <f>V33/P33</f>
        <v>2.5179856115107913E-2</v>
      </c>
    </row>
    <row r="35" spans="1:22" ht="13.5" x14ac:dyDescent="0.15">
      <c r="H35"/>
      <c r="V35"/>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P34"/>
  <sheetViews>
    <sheetView view="pageBreakPreview" zoomScale="60" zoomScaleNormal="100" workbookViewId="0">
      <selection activeCell="U5" sqref="U5"/>
    </sheetView>
  </sheetViews>
  <sheetFormatPr defaultColWidth="6.125" defaultRowHeight="11.25" x14ac:dyDescent="0.15"/>
  <cols>
    <col min="1" max="1" width="23.375" style="1" customWidth="1"/>
    <col min="2" max="32" width="5" style="1" customWidth="1"/>
    <col min="33" max="16384" width="6.125" style="1"/>
  </cols>
  <sheetData>
    <row r="1" spans="1:16" x14ac:dyDescent="0.15">
      <c r="A1" s="1" t="s">
        <v>236</v>
      </c>
    </row>
    <row r="2" spans="1:16" x14ac:dyDescent="0.15">
      <c r="A2" s="1" t="s">
        <v>298</v>
      </c>
      <c r="H2" s="1" t="s">
        <v>294</v>
      </c>
      <c r="M2" s="1" t="s">
        <v>293</v>
      </c>
    </row>
    <row r="3" spans="1:16" x14ac:dyDescent="0.15">
      <c r="H3" s="1" t="s">
        <v>365</v>
      </c>
      <c r="M3" s="1" t="s">
        <v>366</v>
      </c>
    </row>
    <row r="4" spans="1:16" x14ac:dyDescent="0.15">
      <c r="A4" s="1" t="s">
        <v>3</v>
      </c>
    </row>
    <row r="5" spans="1:16" s="2" customFormat="1" ht="127.5" customHeight="1" x14ac:dyDescent="0.15">
      <c r="A5" s="13" t="s">
        <v>4</v>
      </c>
      <c r="B5" s="7" t="s">
        <v>5</v>
      </c>
      <c r="C5" s="7" t="s">
        <v>183</v>
      </c>
      <c r="D5" s="7" t="s">
        <v>184</v>
      </c>
      <c r="E5" s="7" t="s">
        <v>49</v>
      </c>
      <c r="F5" s="8" t="s">
        <v>9</v>
      </c>
      <c r="H5" s="6" t="s">
        <v>5</v>
      </c>
      <c r="I5" s="7" t="s">
        <v>248</v>
      </c>
      <c r="J5" s="7" t="s">
        <v>249</v>
      </c>
      <c r="K5" s="8" t="s">
        <v>9</v>
      </c>
      <c r="M5" s="6" t="s">
        <v>5</v>
      </c>
      <c r="N5" s="7" t="s">
        <v>255</v>
      </c>
      <c r="O5" s="7" t="s">
        <v>256</v>
      </c>
      <c r="P5" s="8" t="s">
        <v>9</v>
      </c>
    </row>
    <row r="6" spans="1:16" x14ac:dyDescent="0.15">
      <c r="A6" s="14" t="s">
        <v>19</v>
      </c>
      <c r="B6" s="5">
        <v>1170</v>
      </c>
      <c r="C6" s="5">
        <f>'68'!Q6+'68'!R6</f>
        <v>1120</v>
      </c>
      <c r="D6" s="5">
        <f>'68'!S6+'68'!T6</f>
        <v>11</v>
      </c>
      <c r="E6" s="5">
        <f>'68'!U6</f>
        <v>6</v>
      </c>
      <c r="F6" s="3">
        <f>B6-C6-D6-E6</f>
        <v>33</v>
      </c>
      <c r="H6" s="4">
        <v>1170</v>
      </c>
      <c r="I6" s="5">
        <v>996</v>
      </c>
      <c r="J6" s="5">
        <v>139</v>
      </c>
      <c r="K6" s="3">
        <f>H6-I6-J6</f>
        <v>35</v>
      </c>
      <c r="M6" s="4">
        <v>1170</v>
      </c>
      <c r="N6" s="5">
        <v>1033</v>
      </c>
      <c r="O6" s="5">
        <v>101</v>
      </c>
      <c r="P6" s="3">
        <f>M6-N6-O6</f>
        <v>36</v>
      </c>
    </row>
    <row r="7" spans="1:16" s="20" customFormat="1" x14ac:dyDescent="0.15">
      <c r="A7" s="17" t="s">
        <v>4</v>
      </c>
      <c r="B7" s="18"/>
      <c r="C7" s="18">
        <f>C6/B6</f>
        <v>0.95726495726495731</v>
      </c>
      <c r="D7" s="18">
        <f>D6/B6</f>
        <v>9.4017094017094013E-3</v>
      </c>
      <c r="E7" s="18">
        <f>E6/B6</f>
        <v>5.1282051282051282E-3</v>
      </c>
      <c r="F7" s="19">
        <f>F6/B6</f>
        <v>2.8205128205128206E-2</v>
      </c>
      <c r="H7" s="21"/>
      <c r="I7" s="18">
        <f>I6/H6</f>
        <v>0.85128205128205126</v>
      </c>
      <c r="J7" s="18">
        <f>J6/H6</f>
        <v>0.1188034188034188</v>
      </c>
      <c r="K7" s="19">
        <f>K6/H6</f>
        <v>2.9914529914529916E-2</v>
      </c>
      <c r="M7" s="21"/>
      <c r="N7" s="18">
        <f>N6/M6</f>
        <v>0.88290598290598288</v>
      </c>
      <c r="O7" s="18">
        <f>O6/M6</f>
        <v>8.6324786324786323E-2</v>
      </c>
      <c r="P7" s="19">
        <f>P6/M6</f>
        <v>3.0769230769230771E-2</v>
      </c>
    </row>
    <row r="8" spans="1:16" x14ac:dyDescent="0.15">
      <c r="A8" s="14" t="s">
        <v>20</v>
      </c>
      <c r="B8" s="5">
        <v>200</v>
      </c>
      <c r="C8" s="5">
        <f>'68'!Q8+'68'!R8</f>
        <v>194</v>
      </c>
      <c r="D8" s="5">
        <f>'68'!S8</f>
        <v>1</v>
      </c>
      <c r="E8" s="36" t="s">
        <v>369</v>
      </c>
      <c r="F8" s="3">
        <f>B8-C8-D8</f>
        <v>5</v>
      </c>
      <c r="H8" s="4">
        <v>200</v>
      </c>
      <c r="I8" s="5">
        <v>175</v>
      </c>
      <c r="J8" s="5">
        <v>20</v>
      </c>
      <c r="K8" s="3">
        <f>H8-I8-J8</f>
        <v>5</v>
      </c>
      <c r="M8" s="4">
        <v>200</v>
      </c>
      <c r="N8" s="5">
        <v>180</v>
      </c>
      <c r="O8" s="5">
        <v>15</v>
      </c>
      <c r="P8" s="3">
        <f>M8-N8-O8</f>
        <v>5</v>
      </c>
    </row>
    <row r="9" spans="1:16" s="20" customFormat="1" x14ac:dyDescent="0.15">
      <c r="A9" s="17" t="s">
        <v>4</v>
      </c>
      <c r="B9" s="18"/>
      <c r="C9" s="18">
        <f>C8/B8</f>
        <v>0.97</v>
      </c>
      <c r="D9" s="18">
        <f>D8/B8</f>
        <v>5.0000000000000001E-3</v>
      </c>
      <c r="E9" s="37" t="s">
        <v>369</v>
      </c>
      <c r="F9" s="19">
        <f>F8/B8</f>
        <v>2.5000000000000001E-2</v>
      </c>
      <c r="H9" s="21"/>
      <c r="I9" s="18">
        <f>I8/H8</f>
        <v>0.875</v>
      </c>
      <c r="J9" s="18">
        <f>J8/H8</f>
        <v>0.1</v>
      </c>
      <c r="K9" s="19">
        <f>K8/H8</f>
        <v>2.5000000000000001E-2</v>
      </c>
      <c r="M9" s="21"/>
      <c r="N9" s="18">
        <f>N8/M8</f>
        <v>0.9</v>
      </c>
      <c r="O9" s="18">
        <f>O8/M8</f>
        <v>7.4999999999999997E-2</v>
      </c>
      <c r="P9" s="19">
        <f>P8/M8</f>
        <v>2.5000000000000001E-2</v>
      </c>
    </row>
    <row r="10" spans="1:16" x14ac:dyDescent="0.15">
      <c r="A10" s="14" t="s">
        <v>21</v>
      </c>
      <c r="B10" s="5">
        <v>208</v>
      </c>
      <c r="C10" s="5">
        <f>'68'!Q10+'68'!R10</f>
        <v>199</v>
      </c>
      <c r="D10" s="5">
        <f>'68'!S10</f>
        <v>2</v>
      </c>
      <c r="E10" s="5">
        <f>'68'!U10</f>
        <v>1</v>
      </c>
      <c r="F10" s="3">
        <f>B10-C10-D10-E10</f>
        <v>6</v>
      </c>
      <c r="H10" s="4">
        <v>208</v>
      </c>
      <c r="I10" s="5">
        <v>180</v>
      </c>
      <c r="J10" s="5">
        <v>20</v>
      </c>
      <c r="K10" s="3">
        <f>H10-I10-J10</f>
        <v>8</v>
      </c>
      <c r="M10" s="4">
        <v>208</v>
      </c>
      <c r="N10" s="5">
        <v>180</v>
      </c>
      <c r="O10" s="5">
        <v>21</v>
      </c>
      <c r="P10" s="3">
        <f>M10-N10-O10</f>
        <v>7</v>
      </c>
    </row>
    <row r="11" spans="1:16" s="20" customFormat="1" x14ac:dyDescent="0.15">
      <c r="A11" s="17" t="s">
        <v>4</v>
      </c>
      <c r="B11" s="18"/>
      <c r="C11" s="18">
        <f>C10/B10</f>
        <v>0.95673076923076927</v>
      </c>
      <c r="D11" s="18">
        <f>D10/B10</f>
        <v>9.6153846153846159E-3</v>
      </c>
      <c r="E11" s="18">
        <f>E10/B10</f>
        <v>4.807692307692308E-3</v>
      </c>
      <c r="F11" s="19">
        <f>F10/B10</f>
        <v>2.8846153846153848E-2</v>
      </c>
      <c r="H11" s="21"/>
      <c r="I11" s="18">
        <f>I10/H10</f>
        <v>0.86538461538461542</v>
      </c>
      <c r="J11" s="18">
        <f>J10/H10</f>
        <v>9.6153846153846159E-2</v>
      </c>
      <c r="K11" s="19">
        <f>K10/H10</f>
        <v>3.8461538461538464E-2</v>
      </c>
      <c r="M11" s="21"/>
      <c r="N11" s="18">
        <f>N10/M10</f>
        <v>0.86538461538461542</v>
      </c>
      <c r="O11" s="18">
        <f>O10/M10</f>
        <v>0.10096153846153846</v>
      </c>
      <c r="P11" s="19">
        <f>P10/M10</f>
        <v>3.3653846153846152E-2</v>
      </c>
    </row>
    <row r="12" spans="1:16" x14ac:dyDescent="0.15">
      <c r="A12" s="14" t="s">
        <v>22</v>
      </c>
      <c r="B12" s="5">
        <v>44</v>
      </c>
      <c r="C12" s="5">
        <f>'68'!Q12+'68'!R12</f>
        <v>42</v>
      </c>
      <c r="D12" s="5">
        <f>'68'!T12</f>
        <v>1</v>
      </c>
      <c r="E12" s="36" t="s">
        <v>369</v>
      </c>
      <c r="F12" s="3">
        <f>B12-C12-D12</f>
        <v>1</v>
      </c>
      <c r="H12" s="4">
        <v>44</v>
      </c>
      <c r="I12" s="5">
        <v>38</v>
      </c>
      <c r="J12" s="5">
        <v>5</v>
      </c>
      <c r="K12" s="3">
        <f>H12-I12-J12</f>
        <v>1</v>
      </c>
      <c r="M12" s="4">
        <v>44</v>
      </c>
      <c r="N12" s="5">
        <v>37</v>
      </c>
      <c r="O12" s="5">
        <v>6</v>
      </c>
      <c r="P12" s="3">
        <f>M12-N12-O12</f>
        <v>1</v>
      </c>
    </row>
    <row r="13" spans="1:16" s="20" customFormat="1" x14ac:dyDescent="0.15">
      <c r="A13" s="17" t="s">
        <v>4</v>
      </c>
      <c r="B13" s="18"/>
      <c r="C13" s="18">
        <f>C12/B12</f>
        <v>0.95454545454545459</v>
      </c>
      <c r="D13" s="18">
        <f>D12/B12</f>
        <v>2.2727272727272728E-2</v>
      </c>
      <c r="E13" s="37" t="s">
        <v>369</v>
      </c>
      <c r="F13" s="19">
        <f>F12/B12</f>
        <v>2.2727272727272728E-2</v>
      </c>
      <c r="H13" s="21"/>
      <c r="I13" s="18">
        <f>I12/H12</f>
        <v>0.86363636363636365</v>
      </c>
      <c r="J13" s="18">
        <f>J12/H12</f>
        <v>0.11363636363636363</v>
      </c>
      <c r="K13" s="19">
        <f>K12/H12</f>
        <v>2.2727272727272728E-2</v>
      </c>
      <c r="M13" s="21"/>
      <c r="N13" s="18">
        <f>N12/M12</f>
        <v>0.84090909090909094</v>
      </c>
      <c r="O13" s="18">
        <f>O12/M12</f>
        <v>0.13636363636363635</v>
      </c>
      <c r="P13" s="19">
        <f>P12/M12</f>
        <v>2.2727272727272728E-2</v>
      </c>
    </row>
    <row r="14" spans="1:16" x14ac:dyDescent="0.15">
      <c r="A14" s="14" t="s">
        <v>23</v>
      </c>
      <c r="B14" s="5">
        <v>172</v>
      </c>
      <c r="C14" s="5">
        <f>'68'!Q14+'68'!R14</f>
        <v>165</v>
      </c>
      <c r="D14" s="5">
        <f>'68'!S14</f>
        <v>1</v>
      </c>
      <c r="E14" s="5">
        <f>'68'!U14</f>
        <v>3</v>
      </c>
      <c r="F14" s="3">
        <f>B14-C14-D14-E14</f>
        <v>3</v>
      </c>
      <c r="H14" s="4">
        <v>172</v>
      </c>
      <c r="I14" s="5">
        <v>148</v>
      </c>
      <c r="J14" s="5">
        <v>21</v>
      </c>
      <c r="K14" s="3">
        <f>H14-I14-J14</f>
        <v>3</v>
      </c>
      <c r="M14" s="4">
        <v>172</v>
      </c>
      <c r="N14" s="5">
        <v>157</v>
      </c>
      <c r="O14" s="5">
        <v>11</v>
      </c>
      <c r="P14" s="3">
        <f>M14-N14-O14</f>
        <v>4</v>
      </c>
    </row>
    <row r="15" spans="1:16" s="20" customFormat="1" x14ac:dyDescent="0.15">
      <c r="A15" s="17" t="s">
        <v>4</v>
      </c>
      <c r="B15" s="18"/>
      <c r="C15" s="18">
        <f>C14/B14</f>
        <v>0.95930232558139539</v>
      </c>
      <c r="D15" s="18">
        <f>D14/B14</f>
        <v>5.8139534883720929E-3</v>
      </c>
      <c r="E15" s="18">
        <f>E14/B14</f>
        <v>1.7441860465116279E-2</v>
      </c>
      <c r="F15" s="19">
        <f>F14/B14</f>
        <v>1.7441860465116279E-2</v>
      </c>
      <c r="H15" s="21"/>
      <c r="I15" s="18">
        <f>I14/H14</f>
        <v>0.86046511627906974</v>
      </c>
      <c r="J15" s="18">
        <f>J14/H14</f>
        <v>0.12209302325581395</v>
      </c>
      <c r="K15" s="19">
        <f>K14/H14</f>
        <v>1.7441860465116279E-2</v>
      </c>
      <c r="M15" s="21"/>
      <c r="N15" s="18">
        <f>N14/M14</f>
        <v>0.91279069767441856</v>
      </c>
      <c r="O15" s="18">
        <f>O14/M14</f>
        <v>6.3953488372093026E-2</v>
      </c>
      <c r="P15" s="19">
        <f>P14/M14</f>
        <v>2.3255813953488372E-2</v>
      </c>
    </row>
    <row r="16" spans="1:16" x14ac:dyDescent="0.15">
      <c r="A16" s="14" t="s">
        <v>24</v>
      </c>
      <c r="B16" s="5">
        <v>42</v>
      </c>
      <c r="C16" s="5">
        <f>'68'!Q16+'68'!R16</f>
        <v>39</v>
      </c>
      <c r="D16" s="36" t="s">
        <v>369</v>
      </c>
      <c r="E16" s="36" t="s">
        <v>369</v>
      </c>
      <c r="F16" s="3">
        <f>B16-C16</f>
        <v>3</v>
      </c>
      <c r="H16" s="4">
        <v>42</v>
      </c>
      <c r="I16" s="5">
        <v>35</v>
      </c>
      <c r="J16" s="5">
        <v>4</v>
      </c>
      <c r="K16" s="3">
        <f>H16-I16-J16</f>
        <v>3</v>
      </c>
      <c r="M16" s="4">
        <v>42</v>
      </c>
      <c r="N16" s="5">
        <v>36</v>
      </c>
      <c r="O16" s="5">
        <v>3</v>
      </c>
      <c r="P16" s="3">
        <f>M16-N16-O16</f>
        <v>3</v>
      </c>
    </row>
    <row r="17" spans="1:16" s="20" customFormat="1" x14ac:dyDescent="0.15">
      <c r="A17" s="17" t="s">
        <v>4</v>
      </c>
      <c r="B17" s="18"/>
      <c r="C17" s="18">
        <f>C16/B16</f>
        <v>0.9285714285714286</v>
      </c>
      <c r="D17" s="37" t="s">
        <v>369</v>
      </c>
      <c r="E17" s="37" t="s">
        <v>369</v>
      </c>
      <c r="F17" s="19">
        <f>F16/B16</f>
        <v>7.1428571428571425E-2</v>
      </c>
      <c r="H17" s="21"/>
      <c r="I17" s="18">
        <f>I16/H16</f>
        <v>0.83333333333333337</v>
      </c>
      <c r="J17" s="18">
        <f>J16/H16</f>
        <v>9.5238095238095233E-2</v>
      </c>
      <c r="K17" s="19">
        <f>K16/H16</f>
        <v>7.1428571428571425E-2</v>
      </c>
      <c r="M17" s="21"/>
      <c r="N17" s="18">
        <f>N16/M16</f>
        <v>0.8571428571428571</v>
      </c>
      <c r="O17" s="18">
        <f>O16/M16</f>
        <v>7.1428571428571425E-2</v>
      </c>
      <c r="P17" s="19">
        <f>P16/M16</f>
        <v>7.1428571428571425E-2</v>
      </c>
    </row>
    <row r="18" spans="1:16" x14ac:dyDescent="0.15">
      <c r="A18" s="14" t="s">
        <v>25</v>
      </c>
      <c r="B18" s="5">
        <v>147</v>
      </c>
      <c r="C18" s="5">
        <f>'68'!Q18+'68'!R18</f>
        <v>143</v>
      </c>
      <c r="D18" s="5">
        <f>'68'!S18</f>
        <v>1</v>
      </c>
      <c r="E18" s="5">
        <f>'68'!U18</f>
        <v>1</v>
      </c>
      <c r="F18" s="3">
        <f>B18-C18-D18-E18</f>
        <v>2</v>
      </c>
      <c r="H18" s="4">
        <v>147</v>
      </c>
      <c r="I18" s="5">
        <v>124</v>
      </c>
      <c r="J18" s="5">
        <v>21</v>
      </c>
      <c r="K18" s="3">
        <f>H18-I18-J18</f>
        <v>2</v>
      </c>
      <c r="M18" s="4">
        <v>147</v>
      </c>
      <c r="N18" s="5">
        <v>133</v>
      </c>
      <c r="O18" s="5">
        <v>11</v>
      </c>
      <c r="P18" s="3">
        <f>M18-N18-O18</f>
        <v>3</v>
      </c>
    </row>
    <row r="19" spans="1:16" s="20" customFormat="1" x14ac:dyDescent="0.15">
      <c r="A19" s="17" t="s">
        <v>4</v>
      </c>
      <c r="B19" s="18"/>
      <c r="C19" s="18">
        <f>C18/B18</f>
        <v>0.97278911564625847</v>
      </c>
      <c r="D19" s="18">
        <f>D18/B18</f>
        <v>6.8027210884353739E-3</v>
      </c>
      <c r="E19" s="18">
        <f>E18/B18</f>
        <v>6.8027210884353739E-3</v>
      </c>
      <c r="F19" s="19">
        <f>F18/B18</f>
        <v>1.3605442176870748E-2</v>
      </c>
      <c r="H19" s="21"/>
      <c r="I19" s="18">
        <f>I18/H18</f>
        <v>0.84353741496598644</v>
      </c>
      <c r="J19" s="18">
        <f>J18/H18</f>
        <v>0.14285714285714285</v>
      </c>
      <c r="K19" s="19">
        <f>K18/H18</f>
        <v>1.3605442176870748E-2</v>
      </c>
      <c r="M19" s="21"/>
      <c r="N19" s="18">
        <f>N18/M18</f>
        <v>0.90476190476190477</v>
      </c>
      <c r="O19" s="18">
        <f>O18/M18</f>
        <v>7.4829931972789115E-2</v>
      </c>
      <c r="P19" s="19">
        <f>P18/M18</f>
        <v>2.0408163265306121E-2</v>
      </c>
    </row>
    <row r="20" spans="1:16" x14ac:dyDescent="0.15">
      <c r="A20" s="14" t="s">
        <v>26</v>
      </c>
      <c r="B20" s="5">
        <v>103</v>
      </c>
      <c r="C20" s="5">
        <f>'68'!Q20+'68'!R20</f>
        <v>103</v>
      </c>
      <c r="D20" s="36" t="s">
        <v>369</v>
      </c>
      <c r="E20" s="36" t="s">
        <v>369</v>
      </c>
      <c r="F20" s="41" t="s">
        <v>369</v>
      </c>
      <c r="H20" s="4">
        <v>103</v>
      </c>
      <c r="I20" s="5">
        <v>93</v>
      </c>
      <c r="J20" s="5">
        <v>10</v>
      </c>
      <c r="K20" s="41" t="s">
        <v>369</v>
      </c>
      <c r="M20" s="4">
        <v>103</v>
      </c>
      <c r="N20" s="5">
        <v>97</v>
      </c>
      <c r="O20" s="5">
        <v>6</v>
      </c>
      <c r="P20" s="41" t="s">
        <v>369</v>
      </c>
    </row>
    <row r="21" spans="1:16" s="20" customFormat="1" x14ac:dyDescent="0.15">
      <c r="A21" s="17" t="s">
        <v>4</v>
      </c>
      <c r="B21" s="18"/>
      <c r="C21" s="43">
        <f>C20/B20</f>
        <v>1</v>
      </c>
      <c r="D21" s="37" t="s">
        <v>369</v>
      </c>
      <c r="E21" s="37" t="s">
        <v>369</v>
      </c>
      <c r="F21" s="45" t="s">
        <v>369</v>
      </c>
      <c r="H21" s="21"/>
      <c r="I21" s="18">
        <f>I20/H20</f>
        <v>0.90291262135922334</v>
      </c>
      <c r="J21" s="18">
        <f>J20/H20</f>
        <v>9.7087378640776698E-2</v>
      </c>
      <c r="K21" s="45" t="s">
        <v>369</v>
      </c>
      <c r="M21" s="21"/>
      <c r="N21" s="18">
        <f>N20/M20</f>
        <v>0.94174757281553401</v>
      </c>
      <c r="O21" s="18">
        <f>O20/M20</f>
        <v>5.8252427184466021E-2</v>
      </c>
      <c r="P21" s="45" t="s">
        <v>369</v>
      </c>
    </row>
    <row r="22" spans="1:16" x14ac:dyDescent="0.15">
      <c r="A22" s="14" t="s">
        <v>27</v>
      </c>
      <c r="B22" s="5">
        <v>74</v>
      </c>
      <c r="C22" s="5">
        <f>'68'!Q22+'68'!R22</f>
        <v>68</v>
      </c>
      <c r="D22" s="5">
        <f>'68'!S22</f>
        <v>1</v>
      </c>
      <c r="E22" s="36" t="s">
        <v>369</v>
      </c>
      <c r="F22" s="3">
        <f>B22-C22-D22</f>
        <v>5</v>
      </c>
      <c r="H22" s="4">
        <v>74</v>
      </c>
      <c r="I22" s="5">
        <v>60</v>
      </c>
      <c r="J22" s="5">
        <v>9</v>
      </c>
      <c r="K22" s="3">
        <f>H22-I22-J22</f>
        <v>5</v>
      </c>
      <c r="M22" s="4">
        <v>74</v>
      </c>
      <c r="N22" s="5">
        <v>64</v>
      </c>
      <c r="O22" s="5">
        <v>5</v>
      </c>
      <c r="P22" s="3">
        <f>M22-N22-O22</f>
        <v>5</v>
      </c>
    </row>
    <row r="23" spans="1:16" s="20" customFormat="1" x14ac:dyDescent="0.15">
      <c r="A23" s="17" t="s">
        <v>4</v>
      </c>
      <c r="B23" s="18"/>
      <c r="C23" s="18">
        <f>C22/B22</f>
        <v>0.91891891891891897</v>
      </c>
      <c r="D23" s="18">
        <f>D22/B22</f>
        <v>1.3513513513513514E-2</v>
      </c>
      <c r="E23" s="37" t="s">
        <v>369</v>
      </c>
      <c r="F23" s="19">
        <f>F22/B22</f>
        <v>6.7567567567567571E-2</v>
      </c>
      <c r="H23" s="21"/>
      <c r="I23" s="18">
        <f>I22/H22</f>
        <v>0.81081081081081086</v>
      </c>
      <c r="J23" s="18">
        <f>J22/H22</f>
        <v>0.12162162162162163</v>
      </c>
      <c r="K23" s="19">
        <f>K22/H22</f>
        <v>6.7567567567567571E-2</v>
      </c>
      <c r="M23" s="21"/>
      <c r="N23" s="18">
        <f>N22/M22</f>
        <v>0.86486486486486491</v>
      </c>
      <c r="O23" s="18">
        <f>O22/M22</f>
        <v>6.7567567567567571E-2</v>
      </c>
      <c r="P23" s="19">
        <f>P22/M22</f>
        <v>6.7567567567567571E-2</v>
      </c>
    </row>
    <row r="24" spans="1:16" x14ac:dyDescent="0.15">
      <c r="A24" s="14" t="s">
        <v>28</v>
      </c>
      <c r="B24" s="5">
        <v>111</v>
      </c>
      <c r="C24" s="5">
        <f>'68'!Q24+'68'!R24</f>
        <v>107</v>
      </c>
      <c r="D24" s="5">
        <f>'68'!S24</f>
        <v>1</v>
      </c>
      <c r="E24" s="5">
        <f>'68'!U24</f>
        <v>1</v>
      </c>
      <c r="F24" s="3">
        <f>B24-C24-D24-E24</f>
        <v>2</v>
      </c>
      <c r="H24" s="4">
        <v>111</v>
      </c>
      <c r="I24" s="5">
        <v>92</v>
      </c>
      <c r="J24" s="5">
        <v>17</v>
      </c>
      <c r="K24" s="3">
        <f>H24-I24-J24</f>
        <v>2</v>
      </c>
      <c r="M24" s="4">
        <v>111</v>
      </c>
      <c r="N24" s="5">
        <v>91</v>
      </c>
      <c r="O24" s="5">
        <v>18</v>
      </c>
      <c r="P24" s="3">
        <f>M24-N24-O24</f>
        <v>2</v>
      </c>
    </row>
    <row r="25" spans="1:16" s="20" customFormat="1" x14ac:dyDescent="0.15">
      <c r="A25" s="17" t="s">
        <v>4</v>
      </c>
      <c r="B25" s="18"/>
      <c r="C25" s="18">
        <f>C24/B24</f>
        <v>0.963963963963964</v>
      </c>
      <c r="D25" s="18">
        <f>D24/B24</f>
        <v>9.0090090090090089E-3</v>
      </c>
      <c r="E25" s="18">
        <f>E24/B24</f>
        <v>9.0090090090090089E-3</v>
      </c>
      <c r="F25" s="19">
        <f>F24/B24</f>
        <v>1.8018018018018018E-2</v>
      </c>
      <c r="H25" s="21"/>
      <c r="I25" s="18">
        <f>I24/H24</f>
        <v>0.8288288288288288</v>
      </c>
      <c r="J25" s="18">
        <f>J24/H24</f>
        <v>0.15315315315315314</v>
      </c>
      <c r="K25" s="19">
        <f>K24/H24</f>
        <v>1.8018018018018018E-2</v>
      </c>
      <c r="M25" s="21"/>
      <c r="N25" s="18">
        <f>N24/M24</f>
        <v>0.81981981981981977</v>
      </c>
      <c r="O25" s="18">
        <f>O24/M24</f>
        <v>0.16216216216216217</v>
      </c>
      <c r="P25" s="19">
        <f>P24/M24</f>
        <v>1.8018018018018018E-2</v>
      </c>
    </row>
    <row r="26" spans="1:16" x14ac:dyDescent="0.15">
      <c r="A26" s="14" t="s">
        <v>29</v>
      </c>
      <c r="B26" s="5">
        <v>55</v>
      </c>
      <c r="C26" s="5">
        <f>'68'!Q26+'68'!R26</f>
        <v>49</v>
      </c>
      <c r="D26" s="5">
        <f>'68'!S26+'68'!T26</f>
        <v>3</v>
      </c>
      <c r="E26" s="36" t="s">
        <v>369</v>
      </c>
      <c r="F26" s="3">
        <f>B26-C26-D26</f>
        <v>3</v>
      </c>
      <c r="H26" s="4">
        <v>55</v>
      </c>
      <c r="I26" s="5">
        <v>41</v>
      </c>
      <c r="J26" s="5">
        <v>11</v>
      </c>
      <c r="K26" s="3">
        <f>H26-I26-J26</f>
        <v>3</v>
      </c>
      <c r="M26" s="4">
        <v>55</v>
      </c>
      <c r="N26" s="5">
        <v>50</v>
      </c>
      <c r="O26" s="5">
        <v>2</v>
      </c>
      <c r="P26" s="3">
        <f>M26-N26-O26</f>
        <v>3</v>
      </c>
    </row>
    <row r="27" spans="1:16" s="20" customFormat="1" x14ac:dyDescent="0.15">
      <c r="A27" s="26" t="s">
        <v>4</v>
      </c>
      <c r="B27" s="24"/>
      <c r="C27" s="24">
        <f>C26/B26</f>
        <v>0.89090909090909087</v>
      </c>
      <c r="D27" s="24">
        <f>D26/B26</f>
        <v>5.4545454545454543E-2</v>
      </c>
      <c r="E27" s="38" t="s">
        <v>369</v>
      </c>
      <c r="F27" s="25">
        <f>F26/B26</f>
        <v>5.4545454545454543E-2</v>
      </c>
      <c r="H27" s="23"/>
      <c r="I27" s="24">
        <f>I26/H26</f>
        <v>0.74545454545454548</v>
      </c>
      <c r="J27" s="24">
        <f>J26/H26</f>
        <v>0.2</v>
      </c>
      <c r="K27" s="25">
        <f>K26/H26</f>
        <v>5.4545454545454543E-2</v>
      </c>
      <c r="M27" s="23"/>
      <c r="N27" s="24">
        <f>N26/M26</f>
        <v>0.90909090909090906</v>
      </c>
      <c r="O27" s="24">
        <f>O26/M26</f>
        <v>3.6363636363636362E-2</v>
      </c>
      <c r="P27" s="25">
        <f>P26/M26</f>
        <v>5.4545454545454543E-2</v>
      </c>
    </row>
    <row r="28" spans="1:16" x14ac:dyDescent="0.15">
      <c r="A28" s="1" t="s">
        <v>237</v>
      </c>
    </row>
    <row r="29" spans="1:16" x14ac:dyDescent="0.15">
      <c r="A29" s="15" t="s">
        <v>30</v>
      </c>
      <c r="B29" s="10">
        <v>411</v>
      </c>
      <c r="C29" s="10">
        <f>'68'!Q29+'68'!R29</f>
        <v>392</v>
      </c>
      <c r="D29" s="10">
        <f>'68'!S29+'68'!T29</f>
        <v>4</v>
      </c>
      <c r="E29" s="10">
        <f>'68'!U29</f>
        <v>3</v>
      </c>
      <c r="F29" s="11">
        <f>B29-C29-D29-E29</f>
        <v>12</v>
      </c>
      <c r="H29" s="9">
        <v>411</v>
      </c>
      <c r="I29" s="10">
        <v>348</v>
      </c>
      <c r="J29" s="10">
        <v>49</v>
      </c>
      <c r="K29" s="11">
        <f>H29-I29-J29</f>
        <v>14</v>
      </c>
      <c r="M29" s="9">
        <v>411</v>
      </c>
      <c r="N29" s="10">
        <v>352</v>
      </c>
      <c r="O29" s="10">
        <v>45</v>
      </c>
      <c r="P29" s="11">
        <f>M29-N29-O29</f>
        <v>14</v>
      </c>
    </row>
    <row r="30" spans="1:16" s="20" customFormat="1" x14ac:dyDescent="0.15">
      <c r="A30" s="17" t="s">
        <v>31</v>
      </c>
      <c r="B30" s="18"/>
      <c r="C30" s="18">
        <f>C29/B29</f>
        <v>0.95377128953771284</v>
      </c>
      <c r="D30" s="18">
        <f>D29/B29</f>
        <v>9.7323600973236012E-3</v>
      </c>
      <c r="E30" s="18">
        <f>E29/B29</f>
        <v>7.2992700729927005E-3</v>
      </c>
      <c r="F30" s="19">
        <f>F29/B29</f>
        <v>2.9197080291970802E-2</v>
      </c>
      <c r="H30" s="21"/>
      <c r="I30" s="18">
        <f>I29/H29</f>
        <v>0.84671532846715325</v>
      </c>
      <c r="J30" s="18">
        <f>J29/H29</f>
        <v>0.11922141119221411</v>
      </c>
      <c r="K30" s="19">
        <f>K29/H29</f>
        <v>3.4063260340632603E-2</v>
      </c>
      <c r="M30" s="21"/>
      <c r="N30" s="18">
        <f>N29/M29</f>
        <v>0.85644768856447684</v>
      </c>
      <c r="O30" s="18">
        <f>O29/M29</f>
        <v>0.10948905109489052</v>
      </c>
      <c r="P30" s="19">
        <f>P29/M29</f>
        <v>3.4063260340632603E-2</v>
      </c>
    </row>
    <row r="31" spans="1:16" x14ac:dyDescent="0.15">
      <c r="A31" s="14" t="s">
        <v>32</v>
      </c>
      <c r="B31" s="5">
        <v>196</v>
      </c>
      <c r="C31" s="5">
        <f>'68'!Q31+'68'!R31</f>
        <v>189</v>
      </c>
      <c r="D31" s="5">
        <f>'68'!S31</f>
        <v>2</v>
      </c>
      <c r="E31" s="36" t="s">
        <v>369</v>
      </c>
      <c r="F31" s="3">
        <f>B31-C31-D31</f>
        <v>5</v>
      </c>
      <c r="H31" s="4">
        <v>196</v>
      </c>
      <c r="I31" s="5">
        <v>175</v>
      </c>
      <c r="J31" s="5">
        <v>16</v>
      </c>
      <c r="K31" s="3">
        <f>H31-I31-J31</f>
        <v>5</v>
      </c>
      <c r="M31" s="4">
        <v>196</v>
      </c>
      <c r="N31" s="5">
        <v>182</v>
      </c>
      <c r="O31" s="5">
        <v>8</v>
      </c>
      <c r="P31" s="3">
        <f>M31-N31-O31</f>
        <v>6</v>
      </c>
    </row>
    <row r="32" spans="1:16" s="20" customFormat="1" x14ac:dyDescent="0.15">
      <c r="A32" s="17" t="s">
        <v>33</v>
      </c>
      <c r="B32" s="18"/>
      <c r="C32" s="18">
        <f>C31/B31</f>
        <v>0.9642857142857143</v>
      </c>
      <c r="D32" s="18">
        <f>D31/B31</f>
        <v>1.020408163265306E-2</v>
      </c>
      <c r="E32" s="37" t="s">
        <v>369</v>
      </c>
      <c r="F32" s="19">
        <f>F31/B31</f>
        <v>2.5510204081632654E-2</v>
      </c>
      <c r="H32" s="21"/>
      <c r="I32" s="18">
        <f>I31/H31</f>
        <v>0.8928571428571429</v>
      </c>
      <c r="J32" s="18">
        <f>J31/H31</f>
        <v>8.1632653061224483E-2</v>
      </c>
      <c r="K32" s="19">
        <f>K31/H31</f>
        <v>2.5510204081632654E-2</v>
      </c>
      <c r="M32" s="21"/>
      <c r="N32" s="18">
        <f>N31/M31</f>
        <v>0.9285714285714286</v>
      </c>
      <c r="O32" s="18">
        <f>O31/M31</f>
        <v>4.0816326530612242E-2</v>
      </c>
      <c r="P32" s="19">
        <f>P31/M31</f>
        <v>3.0612244897959183E-2</v>
      </c>
    </row>
    <row r="33" spans="1:16" x14ac:dyDescent="0.15">
      <c r="A33" s="14" t="s">
        <v>34</v>
      </c>
      <c r="B33" s="5">
        <v>556</v>
      </c>
      <c r="C33" s="5">
        <f>'68'!Q33+'68'!R33</f>
        <v>534</v>
      </c>
      <c r="D33" s="5">
        <f>'68'!S33+'68'!T33</f>
        <v>5</v>
      </c>
      <c r="E33" s="5">
        <f>'68'!U33</f>
        <v>3</v>
      </c>
      <c r="F33" s="3">
        <f>B33-C33-D33-E33</f>
        <v>14</v>
      </c>
      <c r="H33" s="4">
        <v>556</v>
      </c>
      <c r="I33" s="5">
        <v>468</v>
      </c>
      <c r="J33" s="5">
        <v>74</v>
      </c>
      <c r="K33" s="3">
        <f>H33-I33-J33</f>
        <v>14</v>
      </c>
      <c r="M33" s="4">
        <v>556</v>
      </c>
      <c r="N33" s="5">
        <v>497</v>
      </c>
      <c r="O33" s="5">
        <v>45</v>
      </c>
      <c r="P33" s="3">
        <f>M33-N33-O33</f>
        <v>14</v>
      </c>
    </row>
    <row r="34" spans="1:16" s="20" customFormat="1" x14ac:dyDescent="0.15">
      <c r="A34" s="26" t="s">
        <v>35</v>
      </c>
      <c r="B34" s="24"/>
      <c r="C34" s="24">
        <f>C33/B33</f>
        <v>0.96043165467625902</v>
      </c>
      <c r="D34" s="24">
        <f>D33/B33</f>
        <v>8.9928057553956831E-3</v>
      </c>
      <c r="E34" s="24">
        <f>E33/B33</f>
        <v>5.3956834532374104E-3</v>
      </c>
      <c r="F34" s="25">
        <f>F33/B33</f>
        <v>2.5179856115107913E-2</v>
      </c>
      <c r="H34" s="23"/>
      <c r="I34" s="24">
        <f>I33/H33</f>
        <v>0.84172661870503596</v>
      </c>
      <c r="J34" s="24">
        <f>J33/H33</f>
        <v>0.13309352517985612</v>
      </c>
      <c r="K34" s="25">
        <f>K33/H33</f>
        <v>2.5179856115107913E-2</v>
      </c>
      <c r="M34" s="23"/>
      <c r="N34" s="24">
        <f>N33/M33</f>
        <v>0.89388489208633093</v>
      </c>
      <c r="O34" s="24">
        <f>O33/M33</f>
        <v>8.0935251798561147E-2</v>
      </c>
      <c r="P34" s="25">
        <f>P33/M33</f>
        <v>2.5179856115107913E-2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32"/>
  <sheetViews>
    <sheetView view="pageBreakPreview" zoomScale="60" zoomScaleNormal="100" workbookViewId="0">
      <pane xSplit="1" ySplit="3" topLeftCell="Q4" activePane="bottomRight" state="frozen"/>
      <selection activeCell="U5" sqref="U5"/>
      <selection pane="topRight" activeCell="U5" sqref="U5"/>
      <selection pane="bottomLeft" activeCell="U5" sqref="U5"/>
      <selection pane="bottomRight" activeCell="U5" sqref="U5"/>
    </sheetView>
  </sheetViews>
  <sheetFormatPr defaultColWidth="6.125" defaultRowHeight="11.25" x14ac:dyDescent="0.15"/>
  <cols>
    <col min="1" max="1" width="23.375" style="1" customWidth="1"/>
    <col min="2" max="32" width="5" style="1" customWidth="1"/>
    <col min="33" max="16384" width="6.125" style="1"/>
  </cols>
  <sheetData>
    <row r="1" spans="1:21" x14ac:dyDescent="0.15">
      <c r="A1" s="1" t="s">
        <v>218</v>
      </c>
      <c r="G1" s="1" t="s">
        <v>219</v>
      </c>
      <c r="Q1" s="1" t="s">
        <v>220</v>
      </c>
    </row>
    <row r="2" spans="1:21" x14ac:dyDescent="0.15">
      <c r="A2" s="1" t="s">
        <v>3</v>
      </c>
    </row>
    <row r="3" spans="1:21" s="2" customFormat="1" ht="127.5" customHeight="1" x14ac:dyDescent="0.15">
      <c r="A3" s="6" t="s">
        <v>4</v>
      </c>
      <c r="B3" s="7" t="s">
        <v>5</v>
      </c>
      <c r="C3" s="7" t="s">
        <v>84</v>
      </c>
      <c r="D3" s="7" t="s">
        <v>85</v>
      </c>
      <c r="E3" s="8" t="s">
        <v>9</v>
      </c>
      <c r="G3" s="6" t="s">
        <v>5</v>
      </c>
      <c r="H3" s="7" t="s">
        <v>86</v>
      </c>
      <c r="I3" s="7" t="s">
        <v>87</v>
      </c>
      <c r="J3" s="7" t="s">
        <v>88</v>
      </c>
      <c r="K3" s="7" t="s">
        <v>89</v>
      </c>
      <c r="L3" s="7" t="s">
        <v>90</v>
      </c>
      <c r="M3" s="7" t="s">
        <v>91</v>
      </c>
      <c r="N3" s="7" t="s">
        <v>8</v>
      </c>
      <c r="O3" s="8" t="s">
        <v>9</v>
      </c>
      <c r="Q3" s="6" t="s">
        <v>5</v>
      </c>
      <c r="R3" s="7" t="s">
        <v>92</v>
      </c>
      <c r="S3" s="7" t="s">
        <v>93</v>
      </c>
      <c r="T3" s="7" t="s">
        <v>94</v>
      </c>
      <c r="U3" s="8" t="s">
        <v>9</v>
      </c>
    </row>
    <row r="4" spans="1:21" x14ac:dyDescent="0.15">
      <c r="A4" s="4" t="s">
        <v>19</v>
      </c>
      <c r="B4" s="5">
        <v>1170</v>
      </c>
      <c r="C4" s="5">
        <v>619</v>
      </c>
      <c r="D4" s="5">
        <v>537</v>
      </c>
      <c r="E4" s="3">
        <f>B4-C4-D4</f>
        <v>14</v>
      </c>
      <c r="G4" s="4">
        <v>1170</v>
      </c>
      <c r="H4" s="5">
        <v>989</v>
      </c>
      <c r="I4" s="5">
        <v>12</v>
      </c>
      <c r="J4" s="5">
        <v>4</v>
      </c>
      <c r="K4" s="5">
        <v>141</v>
      </c>
      <c r="L4" s="5">
        <v>9</v>
      </c>
      <c r="M4" s="5">
        <v>1</v>
      </c>
      <c r="N4" s="5">
        <v>6</v>
      </c>
      <c r="O4" s="3">
        <f>G4-SUM(H4:N4)</f>
        <v>8</v>
      </c>
      <c r="Q4" s="4">
        <v>1170</v>
      </c>
      <c r="R4" s="5">
        <v>411</v>
      </c>
      <c r="S4" s="5">
        <v>196</v>
      </c>
      <c r="T4" s="5">
        <v>556</v>
      </c>
      <c r="U4" s="3">
        <f>Q4-R4-S4-T4</f>
        <v>7</v>
      </c>
    </row>
    <row r="5" spans="1:21" s="20" customFormat="1" x14ac:dyDescent="0.15">
      <c r="A5" s="21" t="s">
        <v>4</v>
      </c>
      <c r="B5" s="18"/>
      <c r="C5" s="18">
        <f>C4/B4</f>
        <v>0.52905982905982907</v>
      </c>
      <c r="D5" s="18">
        <f>D4/B4</f>
        <v>0.45897435897435895</v>
      </c>
      <c r="E5" s="19">
        <f>E4/B4</f>
        <v>1.1965811965811967E-2</v>
      </c>
      <c r="G5" s="21"/>
      <c r="H5" s="18">
        <f>H4/G4</f>
        <v>0.84529914529914529</v>
      </c>
      <c r="I5" s="18">
        <f>I4/G4</f>
        <v>1.0256410256410256E-2</v>
      </c>
      <c r="J5" s="18">
        <f>J4/G4</f>
        <v>3.4188034188034188E-3</v>
      </c>
      <c r="K5" s="18">
        <f>K4/G4</f>
        <v>0.12051282051282051</v>
      </c>
      <c r="L5" s="18">
        <f>L4/G4</f>
        <v>7.6923076923076927E-3</v>
      </c>
      <c r="M5" s="18">
        <f>M4/G4</f>
        <v>8.547008547008547E-4</v>
      </c>
      <c r="N5" s="18">
        <f>N4/G4</f>
        <v>5.1282051282051282E-3</v>
      </c>
      <c r="O5" s="19">
        <f>O4/G4</f>
        <v>6.8376068376068376E-3</v>
      </c>
      <c r="Q5" s="21"/>
      <c r="R5" s="18">
        <f>R4/Q4</f>
        <v>0.35128205128205126</v>
      </c>
      <c r="S5" s="18">
        <f>S4/Q4</f>
        <v>0.16752136752136751</v>
      </c>
      <c r="T5" s="18">
        <f>T4/Q4</f>
        <v>0.47521367521367519</v>
      </c>
      <c r="U5" s="27">
        <f>U4/$B4</f>
        <v>5.9829059829059833E-3</v>
      </c>
    </row>
    <row r="6" spans="1:21" x14ac:dyDescent="0.15">
      <c r="A6" s="4" t="s">
        <v>20</v>
      </c>
      <c r="B6" s="5">
        <v>200</v>
      </c>
      <c r="C6" s="5">
        <v>102</v>
      </c>
      <c r="D6" s="5">
        <v>94</v>
      </c>
      <c r="E6" s="3">
        <f>B6-C6-D6</f>
        <v>4</v>
      </c>
      <c r="G6" s="4">
        <v>200</v>
      </c>
      <c r="H6" s="5">
        <v>164</v>
      </c>
      <c r="I6" s="5">
        <v>5</v>
      </c>
      <c r="J6" s="5">
        <v>1</v>
      </c>
      <c r="K6" s="5">
        <v>27</v>
      </c>
      <c r="L6" s="5">
        <v>3</v>
      </c>
      <c r="M6" s="36" t="s">
        <v>369</v>
      </c>
      <c r="N6" s="36" t="s">
        <v>369</v>
      </c>
      <c r="O6" s="41" t="s">
        <v>369</v>
      </c>
      <c r="Q6" s="4">
        <v>200</v>
      </c>
      <c r="R6" s="5">
        <v>54</v>
      </c>
      <c r="S6" s="5">
        <v>37</v>
      </c>
      <c r="T6" s="5">
        <v>109</v>
      </c>
      <c r="U6" s="41" t="s">
        <v>369</v>
      </c>
    </row>
    <row r="7" spans="1:21" s="20" customFormat="1" x14ac:dyDescent="0.15">
      <c r="A7" s="21" t="s">
        <v>4</v>
      </c>
      <c r="B7" s="18"/>
      <c r="C7" s="18">
        <f>C6/B6</f>
        <v>0.51</v>
      </c>
      <c r="D7" s="18">
        <f>D6/B6</f>
        <v>0.47</v>
      </c>
      <c r="E7" s="19">
        <f>E6/B6</f>
        <v>0.02</v>
      </c>
      <c r="G7" s="21"/>
      <c r="H7" s="18">
        <f>H6/G6</f>
        <v>0.82</v>
      </c>
      <c r="I7" s="18">
        <f>I6/G6</f>
        <v>2.5000000000000001E-2</v>
      </c>
      <c r="J7" s="18">
        <f>J6/G6</f>
        <v>5.0000000000000001E-3</v>
      </c>
      <c r="K7" s="18">
        <f>K6/G6</f>
        <v>0.13500000000000001</v>
      </c>
      <c r="L7" s="18">
        <f>L6/G6</f>
        <v>1.4999999999999999E-2</v>
      </c>
      <c r="M7" s="37" t="s">
        <v>369</v>
      </c>
      <c r="N7" s="37" t="s">
        <v>369</v>
      </c>
      <c r="O7" s="45" t="s">
        <v>369</v>
      </c>
      <c r="Q7" s="21"/>
      <c r="R7" s="18">
        <f>R6/Q6</f>
        <v>0.27</v>
      </c>
      <c r="S7" s="18">
        <f>S6/Q6</f>
        <v>0.185</v>
      </c>
      <c r="T7" s="18">
        <f>T6/Q6</f>
        <v>0.54500000000000004</v>
      </c>
      <c r="U7" s="45" t="s">
        <v>369</v>
      </c>
    </row>
    <row r="8" spans="1:21" x14ac:dyDescent="0.15">
      <c r="A8" s="4" t="s">
        <v>21</v>
      </c>
      <c r="B8" s="5">
        <v>208</v>
      </c>
      <c r="C8" s="5">
        <v>101</v>
      </c>
      <c r="D8" s="5">
        <v>106</v>
      </c>
      <c r="E8" s="3">
        <f>B8-C8-D8</f>
        <v>1</v>
      </c>
      <c r="G8" s="4">
        <v>208</v>
      </c>
      <c r="H8" s="5">
        <v>179</v>
      </c>
      <c r="I8" s="5">
        <v>2</v>
      </c>
      <c r="J8" s="36" t="s">
        <v>369</v>
      </c>
      <c r="K8" s="5">
        <v>21</v>
      </c>
      <c r="L8" s="5">
        <v>2</v>
      </c>
      <c r="M8" s="5">
        <v>1</v>
      </c>
      <c r="N8" s="5">
        <v>2</v>
      </c>
      <c r="O8" s="3">
        <f>G8-SUM(H8:N8)</f>
        <v>1</v>
      </c>
      <c r="Q8" s="4">
        <v>208</v>
      </c>
      <c r="R8" s="5">
        <v>65</v>
      </c>
      <c r="S8" s="5">
        <v>40</v>
      </c>
      <c r="T8" s="5">
        <v>103</v>
      </c>
      <c r="U8" s="41" t="s">
        <v>369</v>
      </c>
    </row>
    <row r="9" spans="1:21" s="20" customFormat="1" x14ac:dyDescent="0.15">
      <c r="A9" s="21" t="s">
        <v>4</v>
      </c>
      <c r="B9" s="18"/>
      <c r="C9" s="18">
        <f>C8/B8</f>
        <v>0.48557692307692307</v>
      </c>
      <c r="D9" s="18">
        <f>D8/B8</f>
        <v>0.50961538461538458</v>
      </c>
      <c r="E9" s="19">
        <f>E8/B8</f>
        <v>4.807692307692308E-3</v>
      </c>
      <c r="G9" s="21"/>
      <c r="H9" s="18">
        <f>H8/G8</f>
        <v>0.86057692307692313</v>
      </c>
      <c r="I9" s="18">
        <f>I8/G8</f>
        <v>9.6153846153846159E-3</v>
      </c>
      <c r="J9" s="37" t="s">
        <v>369</v>
      </c>
      <c r="K9" s="18">
        <f>K8/G8</f>
        <v>0.10096153846153846</v>
      </c>
      <c r="L9" s="18">
        <f>L8/G8</f>
        <v>9.6153846153846159E-3</v>
      </c>
      <c r="M9" s="18">
        <f>M8/G8</f>
        <v>4.807692307692308E-3</v>
      </c>
      <c r="N9" s="18">
        <f>N8/G8</f>
        <v>9.6153846153846159E-3</v>
      </c>
      <c r="O9" s="19">
        <f>O8/G8</f>
        <v>4.807692307692308E-3</v>
      </c>
      <c r="Q9" s="21"/>
      <c r="R9" s="18">
        <f>R8/Q8</f>
        <v>0.3125</v>
      </c>
      <c r="S9" s="18">
        <f>S8/Q8</f>
        <v>0.19230769230769232</v>
      </c>
      <c r="T9" s="18">
        <f>T8/Q8</f>
        <v>0.49519230769230771</v>
      </c>
      <c r="U9" s="45" t="s">
        <v>369</v>
      </c>
    </row>
    <row r="10" spans="1:21" x14ac:dyDescent="0.15">
      <c r="A10" s="4" t="s">
        <v>22</v>
      </c>
      <c r="B10" s="5">
        <v>44</v>
      </c>
      <c r="C10" s="5">
        <v>34</v>
      </c>
      <c r="D10" s="5">
        <v>10</v>
      </c>
      <c r="E10" s="41" t="s">
        <v>369</v>
      </c>
      <c r="G10" s="4">
        <v>44</v>
      </c>
      <c r="H10" s="5">
        <v>42</v>
      </c>
      <c r="I10" s="36" t="s">
        <v>369</v>
      </c>
      <c r="J10" s="36" t="s">
        <v>369</v>
      </c>
      <c r="K10" s="5">
        <v>1</v>
      </c>
      <c r="L10" s="36" t="s">
        <v>369</v>
      </c>
      <c r="M10" s="36" t="s">
        <v>369</v>
      </c>
      <c r="N10" s="5">
        <v>1</v>
      </c>
      <c r="O10" s="41" t="s">
        <v>369</v>
      </c>
      <c r="Q10" s="4">
        <v>44</v>
      </c>
      <c r="R10" s="5">
        <v>27</v>
      </c>
      <c r="S10" s="5">
        <v>6</v>
      </c>
      <c r="T10" s="5">
        <v>11</v>
      </c>
      <c r="U10" s="41" t="s">
        <v>369</v>
      </c>
    </row>
    <row r="11" spans="1:21" s="20" customFormat="1" x14ac:dyDescent="0.15">
      <c r="A11" s="21" t="s">
        <v>4</v>
      </c>
      <c r="B11" s="18"/>
      <c r="C11" s="18">
        <f>C10/B10</f>
        <v>0.77272727272727271</v>
      </c>
      <c r="D11" s="18">
        <f>D10/B10</f>
        <v>0.22727272727272727</v>
      </c>
      <c r="E11" s="45" t="s">
        <v>369</v>
      </c>
      <c r="G11" s="21"/>
      <c r="H11" s="18">
        <f>H10/G10</f>
        <v>0.95454545454545459</v>
      </c>
      <c r="I11" s="37" t="s">
        <v>369</v>
      </c>
      <c r="J11" s="37" t="s">
        <v>369</v>
      </c>
      <c r="K11" s="18">
        <f>K10/G10</f>
        <v>2.2727272727272728E-2</v>
      </c>
      <c r="L11" s="37" t="s">
        <v>369</v>
      </c>
      <c r="M11" s="37" t="s">
        <v>369</v>
      </c>
      <c r="N11" s="18">
        <f>N10/G10</f>
        <v>2.2727272727272728E-2</v>
      </c>
      <c r="O11" s="45" t="s">
        <v>369</v>
      </c>
      <c r="Q11" s="21"/>
      <c r="R11" s="18">
        <f>R10/Q10</f>
        <v>0.61363636363636365</v>
      </c>
      <c r="S11" s="18">
        <f>S10/Q10</f>
        <v>0.13636363636363635</v>
      </c>
      <c r="T11" s="18">
        <f>T10/Q10</f>
        <v>0.25</v>
      </c>
      <c r="U11" s="45" t="s">
        <v>369</v>
      </c>
    </row>
    <row r="12" spans="1:21" x14ac:dyDescent="0.15">
      <c r="A12" s="4" t="s">
        <v>23</v>
      </c>
      <c r="B12" s="5">
        <v>172</v>
      </c>
      <c r="C12" s="5">
        <v>92</v>
      </c>
      <c r="D12" s="5">
        <v>79</v>
      </c>
      <c r="E12" s="3">
        <f>B12-C12-D12</f>
        <v>1</v>
      </c>
      <c r="G12" s="4">
        <v>172</v>
      </c>
      <c r="H12" s="5">
        <v>154</v>
      </c>
      <c r="I12" s="5">
        <v>1</v>
      </c>
      <c r="J12" s="36" t="s">
        <v>369</v>
      </c>
      <c r="K12" s="5">
        <v>16</v>
      </c>
      <c r="L12" s="36" t="s">
        <v>369</v>
      </c>
      <c r="M12" s="36" t="s">
        <v>369</v>
      </c>
      <c r="N12" s="5">
        <v>1</v>
      </c>
      <c r="O12" s="41" t="s">
        <v>369</v>
      </c>
      <c r="Q12" s="4">
        <v>172</v>
      </c>
      <c r="R12" s="5">
        <v>72</v>
      </c>
      <c r="S12" s="5">
        <v>26</v>
      </c>
      <c r="T12" s="5">
        <v>74</v>
      </c>
      <c r="U12" s="41" t="s">
        <v>369</v>
      </c>
    </row>
    <row r="13" spans="1:21" s="20" customFormat="1" x14ac:dyDescent="0.15">
      <c r="A13" s="21" t="s">
        <v>4</v>
      </c>
      <c r="B13" s="18"/>
      <c r="C13" s="18">
        <f>C12/B12</f>
        <v>0.53488372093023251</v>
      </c>
      <c r="D13" s="18">
        <f>D12/B12</f>
        <v>0.45930232558139533</v>
      </c>
      <c r="E13" s="19">
        <f>E12/B12</f>
        <v>5.8139534883720929E-3</v>
      </c>
      <c r="G13" s="21"/>
      <c r="H13" s="18">
        <f>H12/G12</f>
        <v>0.89534883720930236</v>
      </c>
      <c r="I13" s="18">
        <f>I12/G12</f>
        <v>5.8139534883720929E-3</v>
      </c>
      <c r="J13" s="37" t="s">
        <v>369</v>
      </c>
      <c r="K13" s="18">
        <f>K12/G12</f>
        <v>9.3023255813953487E-2</v>
      </c>
      <c r="L13" s="37" t="s">
        <v>369</v>
      </c>
      <c r="M13" s="37" t="s">
        <v>369</v>
      </c>
      <c r="N13" s="18">
        <f>N12/G12</f>
        <v>5.8139534883720929E-3</v>
      </c>
      <c r="O13" s="45" t="s">
        <v>369</v>
      </c>
      <c r="Q13" s="21"/>
      <c r="R13" s="18">
        <f>R12/Q12</f>
        <v>0.41860465116279072</v>
      </c>
      <c r="S13" s="18">
        <f>S12/Q12</f>
        <v>0.15116279069767441</v>
      </c>
      <c r="T13" s="18">
        <f>T12/Q12</f>
        <v>0.43023255813953487</v>
      </c>
      <c r="U13" s="45" t="s">
        <v>369</v>
      </c>
    </row>
    <row r="14" spans="1:21" x14ac:dyDescent="0.15">
      <c r="A14" s="4" t="s">
        <v>24</v>
      </c>
      <c r="B14" s="5">
        <v>42</v>
      </c>
      <c r="C14" s="5">
        <v>30</v>
      </c>
      <c r="D14" s="5">
        <v>12</v>
      </c>
      <c r="E14" s="41" t="s">
        <v>369</v>
      </c>
      <c r="G14" s="4">
        <v>42</v>
      </c>
      <c r="H14" s="5">
        <v>40</v>
      </c>
      <c r="I14" s="36" t="s">
        <v>369</v>
      </c>
      <c r="J14" s="36" t="s">
        <v>369</v>
      </c>
      <c r="K14" s="5">
        <v>1</v>
      </c>
      <c r="L14" s="36" t="s">
        <v>369</v>
      </c>
      <c r="M14" s="36" t="s">
        <v>369</v>
      </c>
      <c r="N14" s="36" t="s">
        <v>369</v>
      </c>
      <c r="O14" s="3">
        <f>G14-SUM(H14:N14)</f>
        <v>1</v>
      </c>
      <c r="Q14" s="4">
        <v>42</v>
      </c>
      <c r="R14" s="5">
        <v>18</v>
      </c>
      <c r="S14" s="5">
        <v>7</v>
      </c>
      <c r="T14" s="5">
        <v>17</v>
      </c>
      <c r="U14" s="41" t="s">
        <v>369</v>
      </c>
    </row>
    <row r="15" spans="1:21" s="20" customFormat="1" x14ac:dyDescent="0.15">
      <c r="A15" s="21" t="s">
        <v>4</v>
      </c>
      <c r="B15" s="18"/>
      <c r="C15" s="18">
        <f>C14/B14</f>
        <v>0.7142857142857143</v>
      </c>
      <c r="D15" s="18">
        <f>D14/B14</f>
        <v>0.2857142857142857</v>
      </c>
      <c r="E15" s="45" t="s">
        <v>369</v>
      </c>
      <c r="G15" s="21"/>
      <c r="H15" s="18">
        <f>H14/G14</f>
        <v>0.95238095238095233</v>
      </c>
      <c r="I15" s="37" t="s">
        <v>369</v>
      </c>
      <c r="J15" s="37" t="s">
        <v>369</v>
      </c>
      <c r="K15" s="18">
        <f>K14/G14</f>
        <v>2.3809523809523808E-2</v>
      </c>
      <c r="L15" s="37" t="s">
        <v>369</v>
      </c>
      <c r="M15" s="37" t="s">
        <v>369</v>
      </c>
      <c r="N15" s="37" t="s">
        <v>369</v>
      </c>
      <c r="O15" s="19">
        <f>O14/G14</f>
        <v>2.3809523809523808E-2</v>
      </c>
      <c r="Q15" s="21"/>
      <c r="R15" s="18">
        <f>R14/Q14</f>
        <v>0.42857142857142855</v>
      </c>
      <c r="S15" s="18">
        <f>S14/Q14</f>
        <v>0.16666666666666666</v>
      </c>
      <c r="T15" s="18">
        <f>T14/Q14</f>
        <v>0.40476190476190477</v>
      </c>
      <c r="U15" s="45" t="s">
        <v>369</v>
      </c>
    </row>
    <row r="16" spans="1:21" x14ac:dyDescent="0.15">
      <c r="A16" s="4" t="s">
        <v>25</v>
      </c>
      <c r="B16" s="5">
        <v>147</v>
      </c>
      <c r="C16" s="5">
        <v>71</v>
      </c>
      <c r="D16" s="5">
        <v>76</v>
      </c>
      <c r="E16" s="41" t="s">
        <v>369</v>
      </c>
      <c r="G16" s="4">
        <v>147</v>
      </c>
      <c r="H16" s="5">
        <v>130</v>
      </c>
      <c r="I16" s="36" t="s">
        <v>369</v>
      </c>
      <c r="J16" s="36" t="s">
        <v>369</v>
      </c>
      <c r="K16" s="5">
        <v>15</v>
      </c>
      <c r="L16" s="5">
        <v>1</v>
      </c>
      <c r="M16" s="36" t="s">
        <v>369</v>
      </c>
      <c r="N16" s="36" t="s">
        <v>369</v>
      </c>
      <c r="O16" s="3">
        <f>G16-SUM(H16:N16)</f>
        <v>1</v>
      </c>
      <c r="Q16" s="4">
        <v>147</v>
      </c>
      <c r="R16" s="5">
        <v>60</v>
      </c>
      <c r="S16" s="5">
        <v>20</v>
      </c>
      <c r="T16" s="5">
        <v>67</v>
      </c>
      <c r="U16" s="41" t="s">
        <v>369</v>
      </c>
    </row>
    <row r="17" spans="1:21" s="20" customFormat="1" x14ac:dyDescent="0.15">
      <c r="A17" s="21" t="s">
        <v>4</v>
      </c>
      <c r="B17" s="18"/>
      <c r="C17" s="18">
        <f>C16/B16</f>
        <v>0.48299319727891155</v>
      </c>
      <c r="D17" s="18">
        <f>D16/B16</f>
        <v>0.51700680272108845</v>
      </c>
      <c r="E17" s="45" t="s">
        <v>369</v>
      </c>
      <c r="G17" s="21"/>
      <c r="H17" s="18">
        <f>H16/G16</f>
        <v>0.88435374149659862</v>
      </c>
      <c r="I17" s="37" t="s">
        <v>369</v>
      </c>
      <c r="J17" s="37" t="s">
        <v>369</v>
      </c>
      <c r="K17" s="18">
        <f>K16/G16</f>
        <v>0.10204081632653061</v>
      </c>
      <c r="L17" s="18">
        <f>L16/G16</f>
        <v>6.8027210884353739E-3</v>
      </c>
      <c r="M17" s="37" t="s">
        <v>369</v>
      </c>
      <c r="N17" s="37" t="s">
        <v>369</v>
      </c>
      <c r="O17" s="19">
        <f>O16/G16</f>
        <v>6.8027210884353739E-3</v>
      </c>
      <c r="Q17" s="21"/>
      <c r="R17" s="18">
        <f>R16/Q16</f>
        <v>0.40816326530612246</v>
      </c>
      <c r="S17" s="18">
        <f>S16/Q16</f>
        <v>0.1360544217687075</v>
      </c>
      <c r="T17" s="18">
        <f>T16/Q16</f>
        <v>0.45578231292517007</v>
      </c>
      <c r="U17" s="45" t="s">
        <v>369</v>
      </c>
    </row>
    <row r="18" spans="1:21" x14ac:dyDescent="0.15">
      <c r="A18" s="4" t="s">
        <v>26</v>
      </c>
      <c r="B18" s="5">
        <v>103</v>
      </c>
      <c r="C18" s="5">
        <v>63</v>
      </c>
      <c r="D18" s="5">
        <v>40</v>
      </c>
      <c r="E18" s="41" t="s">
        <v>369</v>
      </c>
      <c r="G18" s="4">
        <v>103</v>
      </c>
      <c r="H18" s="5">
        <v>93</v>
      </c>
      <c r="I18" s="36" t="s">
        <v>369</v>
      </c>
      <c r="J18" s="5">
        <v>2</v>
      </c>
      <c r="K18" s="5">
        <v>7</v>
      </c>
      <c r="L18" s="36" t="s">
        <v>369</v>
      </c>
      <c r="M18" s="36" t="s">
        <v>369</v>
      </c>
      <c r="N18" s="5">
        <v>1</v>
      </c>
      <c r="O18" s="41" t="s">
        <v>369</v>
      </c>
      <c r="Q18" s="4">
        <v>103</v>
      </c>
      <c r="R18" s="5">
        <v>43</v>
      </c>
      <c r="S18" s="5">
        <v>19</v>
      </c>
      <c r="T18" s="5">
        <v>41</v>
      </c>
      <c r="U18" s="41" t="s">
        <v>369</v>
      </c>
    </row>
    <row r="19" spans="1:21" s="20" customFormat="1" x14ac:dyDescent="0.15">
      <c r="A19" s="21" t="s">
        <v>4</v>
      </c>
      <c r="B19" s="18"/>
      <c r="C19" s="18">
        <f>C18/B18</f>
        <v>0.61165048543689315</v>
      </c>
      <c r="D19" s="18">
        <f>D18/B18</f>
        <v>0.38834951456310679</v>
      </c>
      <c r="E19" s="45" t="s">
        <v>369</v>
      </c>
      <c r="G19" s="21"/>
      <c r="H19" s="18">
        <f>H18/G18</f>
        <v>0.90291262135922334</v>
      </c>
      <c r="I19" s="37" t="s">
        <v>369</v>
      </c>
      <c r="J19" s="18">
        <f>J18/G18</f>
        <v>1.9417475728155338E-2</v>
      </c>
      <c r="K19" s="18">
        <f>K18/G18</f>
        <v>6.7961165048543687E-2</v>
      </c>
      <c r="L19" s="37" t="s">
        <v>369</v>
      </c>
      <c r="M19" s="37" t="s">
        <v>369</v>
      </c>
      <c r="N19" s="18">
        <f>N18/G18</f>
        <v>9.7087378640776691E-3</v>
      </c>
      <c r="O19" s="45" t="s">
        <v>369</v>
      </c>
      <c r="Q19" s="21"/>
      <c r="R19" s="18">
        <f>R18/Q18</f>
        <v>0.41747572815533979</v>
      </c>
      <c r="S19" s="18">
        <f>S18/Q18</f>
        <v>0.18446601941747573</v>
      </c>
      <c r="T19" s="18">
        <f>T18/Q18</f>
        <v>0.39805825242718446</v>
      </c>
      <c r="U19" s="45" t="s">
        <v>369</v>
      </c>
    </row>
    <row r="20" spans="1:21" x14ac:dyDescent="0.15">
      <c r="A20" s="4" t="s">
        <v>27</v>
      </c>
      <c r="B20" s="5">
        <v>74</v>
      </c>
      <c r="C20" s="5">
        <v>47</v>
      </c>
      <c r="D20" s="5">
        <v>27</v>
      </c>
      <c r="E20" s="41" t="s">
        <v>369</v>
      </c>
      <c r="G20" s="4">
        <v>74</v>
      </c>
      <c r="H20" s="5">
        <v>68</v>
      </c>
      <c r="I20" s="36" t="s">
        <v>369</v>
      </c>
      <c r="J20" s="36" t="s">
        <v>369</v>
      </c>
      <c r="K20" s="5">
        <v>6</v>
      </c>
      <c r="L20" s="36" t="s">
        <v>369</v>
      </c>
      <c r="M20" s="36" t="s">
        <v>369</v>
      </c>
      <c r="N20" s="36" t="s">
        <v>369</v>
      </c>
      <c r="O20" s="41" t="s">
        <v>369</v>
      </c>
      <c r="Q20" s="4">
        <v>74</v>
      </c>
      <c r="R20" s="5">
        <v>29</v>
      </c>
      <c r="S20" s="5">
        <v>15</v>
      </c>
      <c r="T20" s="5">
        <v>30</v>
      </c>
      <c r="U20" s="41" t="s">
        <v>369</v>
      </c>
    </row>
    <row r="21" spans="1:21" s="20" customFormat="1" x14ac:dyDescent="0.15">
      <c r="A21" s="21" t="s">
        <v>4</v>
      </c>
      <c r="B21" s="18"/>
      <c r="C21" s="18">
        <f>C20/B20</f>
        <v>0.63513513513513509</v>
      </c>
      <c r="D21" s="18">
        <f>D20/B20</f>
        <v>0.36486486486486486</v>
      </c>
      <c r="E21" s="45" t="s">
        <v>369</v>
      </c>
      <c r="G21" s="21"/>
      <c r="H21" s="18">
        <f>H20/G20</f>
        <v>0.91891891891891897</v>
      </c>
      <c r="I21" s="37" t="s">
        <v>369</v>
      </c>
      <c r="J21" s="37" t="s">
        <v>369</v>
      </c>
      <c r="K21" s="18">
        <f>K20/G20</f>
        <v>8.1081081081081086E-2</v>
      </c>
      <c r="L21" s="37" t="s">
        <v>369</v>
      </c>
      <c r="M21" s="37" t="s">
        <v>369</v>
      </c>
      <c r="N21" s="37" t="s">
        <v>369</v>
      </c>
      <c r="O21" s="45" t="s">
        <v>369</v>
      </c>
      <c r="Q21" s="21"/>
      <c r="R21" s="18">
        <f>R20/Q20</f>
        <v>0.39189189189189189</v>
      </c>
      <c r="S21" s="18">
        <f>S20/Q20</f>
        <v>0.20270270270270271</v>
      </c>
      <c r="T21" s="18">
        <f>T20/Q20</f>
        <v>0.40540540540540543</v>
      </c>
      <c r="U21" s="45" t="s">
        <v>369</v>
      </c>
    </row>
    <row r="22" spans="1:21" x14ac:dyDescent="0.15">
      <c r="A22" s="4" t="s">
        <v>28</v>
      </c>
      <c r="B22" s="5">
        <v>111</v>
      </c>
      <c r="C22" s="5">
        <v>71</v>
      </c>
      <c r="D22" s="5">
        <v>38</v>
      </c>
      <c r="E22" s="3">
        <f>B22-C22-D22</f>
        <v>2</v>
      </c>
      <c r="G22" s="4">
        <v>111</v>
      </c>
      <c r="H22" s="5">
        <v>102</v>
      </c>
      <c r="I22" s="5">
        <v>2</v>
      </c>
      <c r="J22" s="36" t="s">
        <v>369</v>
      </c>
      <c r="K22" s="5">
        <v>6</v>
      </c>
      <c r="L22" s="5">
        <v>1</v>
      </c>
      <c r="M22" s="36" t="s">
        <v>369</v>
      </c>
      <c r="N22" s="36" t="s">
        <v>369</v>
      </c>
      <c r="O22" s="41" t="s">
        <v>369</v>
      </c>
      <c r="Q22" s="4">
        <v>111</v>
      </c>
      <c r="R22" s="5">
        <v>41</v>
      </c>
      <c r="S22" s="5">
        <v>20</v>
      </c>
      <c r="T22" s="5">
        <v>49</v>
      </c>
      <c r="U22" s="3">
        <f>Q22-R22-S22-T22</f>
        <v>1</v>
      </c>
    </row>
    <row r="23" spans="1:21" s="20" customFormat="1" x14ac:dyDescent="0.15">
      <c r="A23" s="21" t="s">
        <v>4</v>
      </c>
      <c r="B23" s="18"/>
      <c r="C23" s="18">
        <f>C22/B22</f>
        <v>0.63963963963963966</v>
      </c>
      <c r="D23" s="18">
        <f>D22/B22</f>
        <v>0.34234234234234234</v>
      </c>
      <c r="E23" s="19">
        <f>E22/B22</f>
        <v>1.8018018018018018E-2</v>
      </c>
      <c r="G23" s="21"/>
      <c r="H23" s="18">
        <f>H22/G22</f>
        <v>0.91891891891891897</v>
      </c>
      <c r="I23" s="18">
        <f>I22/G22</f>
        <v>1.8018018018018018E-2</v>
      </c>
      <c r="J23" s="37" t="s">
        <v>369</v>
      </c>
      <c r="K23" s="18">
        <f>K22/G22</f>
        <v>5.4054054054054057E-2</v>
      </c>
      <c r="L23" s="18">
        <f>L22/G22</f>
        <v>9.0090090090090089E-3</v>
      </c>
      <c r="M23" s="37" t="s">
        <v>369</v>
      </c>
      <c r="N23" s="37" t="s">
        <v>369</v>
      </c>
      <c r="O23" s="45" t="s">
        <v>369</v>
      </c>
      <c r="Q23" s="21"/>
      <c r="R23" s="18">
        <f>R22/Q22</f>
        <v>0.36936936936936937</v>
      </c>
      <c r="S23" s="18">
        <f>S22/Q22</f>
        <v>0.18018018018018017</v>
      </c>
      <c r="T23" s="18">
        <f>T22/Q22</f>
        <v>0.44144144144144143</v>
      </c>
      <c r="U23" s="27">
        <f t="shared" ref="U23" si="0">U22/$B22</f>
        <v>9.0090090090090089E-3</v>
      </c>
    </row>
    <row r="24" spans="1:21" x14ac:dyDescent="0.15">
      <c r="A24" s="4" t="s">
        <v>29</v>
      </c>
      <c r="B24" s="5">
        <v>55</v>
      </c>
      <c r="C24" s="5">
        <v>4</v>
      </c>
      <c r="D24" s="5">
        <v>50</v>
      </c>
      <c r="E24" s="3">
        <f>B24-C24-D24</f>
        <v>1</v>
      </c>
      <c r="G24" s="4">
        <v>55</v>
      </c>
      <c r="H24" s="5">
        <v>10</v>
      </c>
      <c r="I24" s="5">
        <v>2</v>
      </c>
      <c r="J24" s="5">
        <v>1</v>
      </c>
      <c r="K24" s="5">
        <v>39</v>
      </c>
      <c r="L24" s="5">
        <v>2</v>
      </c>
      <c r="M24" s="36" t="s">
        <v>369</v>
      </c>
      <c r="N24" s="5">
        <v>1</v>
      </c>
      <c r="O24" s="41" t="s">
        <v>369</v>
      </c>
      <c r="Q24" s="4">
        <v>55</v>
      </c>
      <c r="R24" s="5">
        <v>2</v>
      </c>
      <c r="S24" s="5">
        <v>4</v>
      </c>
      <c r="T24" s="5">
        <v>49</v>
      </c>
      <c r="U24" s="41" t="s">
        <v>369</v>
      </c>
    </row>
    <row r="25" spans="1:21" s="20" customFormat="1" x14ac:dyDescent="0.15">
      <c r="A25" s="23" t="s">
        <v>4</v>
      </c>
      <c r="B25" s="24"/>
      <c r="C25" s="24">
        <f>C24/B24</f>
        <v>7.2727272727272724E-2</v>
      </c>
      <c r="D25" s="24">
        <f>D24/B24</f>
        <v>0.90909090909090906</v>
      </c>
      <c r="E25" s="25">
        <f>E24/B24</f>
        <v>1.8181818181818181E-2</v>
      </c>
      <c r="G25" s="23"/>
      <c r="H25" s="24">
        <f>H24/G24</f>
        <v>0.18181818181818182</v>
      </c>
      <c r="I25" s="24">
        <f>I24/G24</f>
        <v>3.6363636363636362E-2</v>
      </c>
      <c r="J25" s="24">
        <f>J24/G24</f>
        <v>1.8181818181818181E-2</v>
      </c>
      <c r="K25" s="24">
        <f>K24/G24</f>
        <v>0.70909090909090911</v>
      </c>
      <c r="L25" s="24">
        <f>L24/G24</f>
        <v>3.6363636363636362E-2</v>
      </c>
      <c r="M25" s="38" t="s">
        <v>369</v>
      </c>
      <c r="N25" s="24">
        <f>N24/G24</f>
        <v>1.8181818181818181E-2</v>
      </c>
      <c r="O25" s="42" t="s">
        <v>369</v>
      </c>
      <c r="Q25" s="23"/>
      <c r="R25" s="24">
        <f>R24/Q24</f>
        <v>3.6363636363636362E-2</v>
      </c>
      <c r="S25" s="24">
        <f>S24/Q24</f>
        <v>7.2727272727272724E-2</v>
      </c>
      <c r="T25" s="24">
        <f>T24/Q24</f>
        <v>0.89090909090909087</v>
      </c>
      <c r="U25" s="42" t="s">
        <v>369</v>
      </c>
    </row>
    <row r="26" spans="1:21" x14ac:dyDescent="0.15">
      <c r="A26" s="1" t="s">
        <v>212</v>
      </c>
    </row>
    <row r="27" spans="1:21" x14ac:dyDescent="0.15">
      <c r="A27" s="9" t="s">
        <v>30</v>
      </c>
      <c r="B27" s="10">
        <v>411</v>
      </c>
      <c r="C27" s="10">
        <v>273</v>
      </c>
      <c r="D27" s="10">
        <v>137</v>
      </c>
      <c r="E27" s="11">
        <f>B27-C27-D27</f>
        <v>1</v>
      </c>
      <c r="G27" s="9">
        <v>411</v>
      </c>
      <c r="H27" s="10">
        <v>378</v>
      </c>
      <c r="I27" s="10">
        <v>3</v>
      </c>
      <c r="J27" s="39" t="s">
        <v>369</v>
      </c>
      <c r="K27" s="10">
        <v>24</v>
      </c>
      <c r="L27" s="10">
        <v>2</v>
      </c>
      <c r="M27" s="10">
        <v>1</v>
      </c>
      <c r="N27" s="10">
        <v>2</v>
      </c>
      <c r="O27" s="11">
        <f>G27-SUM(H27:N27)</f>
        <v>1</v>
      </c>
      <c r="Q27" s="9">
        <v>411</v>
      </c>
      <c r="R27" s="10">
        <v>411</v>
      </c>
      <c r="S27" s="39" t="s">
        <v>369</v>
      </c>
      <c r="T27" s="39" t="s">
        <v>369</v>
      </c>
      <c r="U27" s="40" t="s">
        <v>369</v>
      </c>
    </row>
    <row r="28" spans="1:21" s="20" customFormat="1" x14ac:dyDescent="0.15">
      <c r="A28" s="21" t="s">
        <v>31</v>
      </c>
      <c r="B28" s="18"/>
      <c r="C28" s="18">
        <f>C27/B27</f>
        <v>0.66423357664233573</v>
      </c>
      <c r="D28" s="18">
        <f>D27/B27</f>
        <v>0.33333333333333331</v>
      </c>
      <c r="E28" s="19">
        <f>E27/B27</f>
        <v>2.4330900243309003E-3</v>
      </c>
      <c r="G28" s="21"/>
      <c r="H28" s="18">
        <f>H27/G27</f>
        <v>0.91970802919708028</v>
      </c>
      <c r="I28" s="18">
        <f>I27/G27</f>
        <v>7.2992700729927005E-3</v>
      </c>
      <c r="J28" s="37" t="s">
        <v>369</v>
      </c>
      <c r="K28" s="18">
        <f>K27/G27</f>
        <v>5.8394160583941604E-2</v>
      </c>
      <c r="L28" s="18">
        <f>L27/G27</f>
        <v>4.8661800486618006E-3</v>
      </c>
      <c r="M28" s="18">
        <f>M27/G27</f>
        <v>2.4330900243309003E-3</v>
      </c>
      <c r="N28" s="18">
        <f>N27/G27</f>
        <v>4.8661800486618006E-3</v>
      </c>
      <c r="O28" s="19">
        <f>O27/G27</f>
        <v>2.4330900243309003E-3</v>
      </c>
      <c r="Q28" s="21"/>
      <c r="R28" s="43">
        <v>1</v>
      </c>
      <c r="S28" s="37" t="s">
        <v>369</v>
      </c>
      <c r="T28" s="37" t="s">
        <v>369</v>
      </c>
      <c r="U28" s="45" t="s">
        <v>369</v>
      </c>
    </row>
    <row r="29" spans="1:21" x14ac:dyDescent="0.15">
      <c r="A29" s="4" t="s">
        <v>32</v>
      </c>
      <c r="B29" s="5">
        <v>196</v>
      </c>
      <c r="C29" s="5">
        <v>98</v>
      </c>
      <c r="D29" s="5">
        <v>96</v>
      </c>
      <c r="E29" s="3">
        <f>B29-C29-D29</f>
        <v>2</v>
      </c>
      <c r="G29" s="4">
        <v>196</v>
      </c>
      <c r="H29" s="5">
        <v>171</v>
      </c>
      <c r="I29" s="5">
        <v>1</v>
      </c>
      <c r="J29" s="5">
        <v>1</v>
      </c>
      <c r="K29" s="5">
        <v>22</v>
      </c>
      <c r="L29" s="36" t="s">
        <v>369</v>
      </c>
      <c r="M29" s="36" t="s">
        <v>369</v>
      </c>
      <c r="N29" s="36" t="s">
        <v>369</v>
      </c>
      <c r="O29" s="3">
        <f>G29-SUM(H29:N29)</f>
        <v>1</v>
      </c>
      <c r="Q29" s="4">
        <v>196</v>
      </c>
      <c r="R29" s="36" t="s">
        <v>369</v>
      </c>
      <c r="S29" s="5">
        <v>196</v>
      </c>
      <c r="T29" s="36" t="s">
        <v>369</v>
      </c>
      <c r="U29" s="41" t="s">
        <v>369</v>
      </c>
    </row>
    <row r="30" spans="1:21" s="20" customFormat="1" x14ac:dyDescent="0.15">
      <c r="A30" s="21" t="s">
        <v>33</v>
      </c>
      <c r="B30" s="18"/>
      <c r="C30" s="18">
        <f>C29/B29</f>
        <v>0.5</v>
      </c>
      <c r="D30" s="18">
        <f>D29/B29</f>
        <v>0.48979591836734693</v>
      </c>
      <c r="E30" s="19">
        <f>E29/B29</f>
        <v>1.020408163265306E-2</v>
      </c>
      <c r="G30" s="21"/>
      <c r="H30" s="18">
        <f>H29/G29</f>
        <v>0.87244897959183676</v>
      </c>
      <c r="I30" s="18">
        <f>I29/G29</f>
        <v>5.1020408163265302E-3</v>
      </c>
      <c r="J30" s="18">
        <f>J29/G29</f>
        <v>5.1020408163265302E-3</v>
      </c>
      <c r="K30" s="18">
        <f>K29/G29</f>
        <v>0.11224489795918367</v>
      </c>
      <c r="L30" s="37" t="s">
        <v>369</v>
      </c>
      <c r="M30" s="37" t="s">
        <v>369</v>
      </c>
      <c r="N30" s="37" t="s">
        <v>369</v>
      </c>
      <c r="O30" s="19">
        <f>O29/G29</f>
        <v>5.1020408163265302E-3</v>
      </c>
      <c r="Q30" s="21"/>
      <c r="R30" s="37" t="s">
        <v>369</v>
      </c>
      <c r="S30" s="43">
        <v>1</v>
      </c>
      <c r="T30" s="37" t="s">
        <v>369</v>
      </c>
      <c r="U30" s="45" t="s">
        <v>369</v>
      </c>
    </row>
    <row r="31" spans="1:21" x14ac:dyDescent="0.15">
      <c r="A31" s="4" t="s">
        <v>34</v>
      </c>
      <c r="B31" s="5">
        <v>556</v>
      </c>
      <c r="C31" s="5">
        <v>246</v>
      </c>
      <c r="D31" s="5">
        <v>304</v>
      </c>
      <c r="E31" s="3">
        <f>B31-C31-D31</f>
        <v>6</v>
      </c>
      <c r="G31" s="4">
        <v>556</v>
      </c>
      <c r="H31" s="5">
        <v>438</v>
      </c>
      <c r="I31" s="5">
        <v>8</v>
      </c>
      <c r="J31" s="5">
        <v>3</v>
      </c>
      <c r="K31" s="5">
        <v>95</v>
      </c>
      <c r="L31" s="5">
        <v>7</v>
      </c>
      <c r="M31" s="36" t="s">
        <v>369</v>
      </c>
      <c r="N31" s="5">
        <v>4</v>
      </c>
      <c r="O31" s="3">
        <f>G31-SUM(H31:N31)</f>
        <v>1</v>
      </c>
      <c r="Q31" s="4">
        <v>556</v>
      </c>
      <c r="R31" s="36" t="s">
        <v>369</v>
      </c>
      <c r="S31" s="36" t="s">
        <v>369</v>
      </c>
      <c r="T31" s="5">
        <v>556</v>
      </c>
      <c r="U31" s="41" t="s">
        <v>369</v>
      </c>
    </row>
    <row r="32" spans="1:21" s="20" customFormat="1" x14ac:dyDescent="0.15">
      <c r="A32" s="23" t="s">
        <v>35</v>
      </c>
      <c r="B32" s="24"/>
      <c r="C32" s="24">
        <f>C31/B31</f>
        <v>0.44244604316546765</v>
      </c>
      <c r="D32" s="24">
        <f>D31/B31</f>
        <v>0.5467625899280576</v>
      </c>
      <c r="E32" s="25">
        <f>E31/B31</f>
        <v>1.0791366906474821E-2</v>
      </c>
      <c r="G32" s="23"/>
      <c r="H32" s="24">
        <f>H31/G31</f>
        <v>0.78776978417266186</v>
      </c>
      <c r="I32" s="24">
        <f>I31/G31</f>
        <v>1.4388489208633094E-2</v>
      </c>
      <c r="J32" s="24">
        <f>J31/G31</f>
        <v>5.3956834532374104E-3</v>
      </c>
      <c r="K32" s="24">
        <f>K31/G31</f>
        <v>0.17086330935251798</v>
      </c>
      <c r="L32" s="24">
        <f>L31/G31</f>
        <v>1.2589928057553957E-2</v>
      </c>
      <c r="M32" s="38" t="s">
        <v>369</v>
      </c>
      <c r="N32" s="24">
        <f>N31/G31</f>
        <v>7.1942446043165471E-3</v>
      </c>
      <c r="O32" s="25">
        <f>O31/G31</f>
        <v>1.7985611510791368E-3</v>
      </c>
      <c r="Q32" s="23"/>
      <c r="R32" s="38" t="s">
        <v>369</v>
      </c>
      <c r="S32" s="38" t="s">
        <v>369</v>
      </c>
      <c r="T32" s="44">
        <v>1</v>
      </c>
      <c r="U32" s="42" t="s">
        <v>369</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T35"/>
  <sheetViews>
    <sheetView view="pageBreakPreview" zoomScale="60" zoomScaleNormal="100" workbookViewId="0">
      <selection activeCell="U5" sqref="U5"/>
    </sheetView>
  </sheetViews>
  <sheetFormatPr defaultColWidth="6.125" defaultRowHeight="11.25" x14ac:dyDescent="0.15"/>
  <cols>
    <col min="1" max="1" width="23.375" style="1" customWidth="1"/>
    <col min="2" max="31" width="5" style="1" customWidth="1"/>
    <col min="32" max="16384" width="6.125" style="1"/>
  </cols>
  <sheetData>
    <row r="1" spans="1:20" x14ac:dyDescent="0.15">
      <c r="A1" s="1" t="s">
        <v>236</v>
      </c>
    </row>
    <row r="2" spans="1:20" x14ac:dyDescent="0.15">
      <c r="A2" s="1" t="s">
        <v>367</v>
      </c>
      <c r="J2" s="1" t="s">
        <v>299</v>
      </c>
      <c r="Q2" s="1" t="s">
        <v>292</v>
      </c>
    </row>
    <row r="3" spans="1:20" x14ac:dyDescent="0.15">
      <c r="Q3" s="1" t="s">
        <v>368</v>
      </c>
    </row>
    <row r="4" spans="1:20" x14ac:dyDescent="0.15">
      <c r="A4" s="1" t="s">
        <v>3</v>
      </c>
    </row>
    <row r="5" spans="1:20" s="2" customFormat="1" ht="127.5" customHeight="1" x14ac:dyDescent="0.15">
      <c r="A5" s="13" t="s">
        <v>4</v>
      </c>
      <c r="B5" s="7" t="s">
        <v>5</v>
      </c>
      <c r="C5" s="7" t="s">
        <v>250</v>
      </c>
      <c r="D5" s="7" t="s">
        <v>251</v>
      </c>
      <c r="E5" s="7" t="s">
        <v>252</v>
      </c>
      <c r="F5" s="7" t="s">
        <v>253</v>
      </c>
      <c r="G5" s="7" t="s">
        <v>254</v>
      </c>
      <c r="H5" s="8" t="s">
        <v>9</v>
      </c>
      <c r="J5" s="6" t="s">
        <v>5</v>
      </c>
      <c r="K5" s="7" t="s">
        <v>257</v>
      </c>
      <c r="L5" s="7" t="s">
        <v>258</v>
      </c>
      <c r="M5" s="7" t="s">
        <v>259</v>
      </c>
      <c r="N5" s="7" t="s">
        <v>254</v>
      </c>
      <c r="O5" s="8" t="s">
        <v>9</v>
      </c>
      <c r="Q5" s="6" t="s">
        <v>5</v>
      </c>
      <c r="R5" s="7" t="s">
        <v>260</v>
      </c>
      <c r="S5" s="7" t="s">
        <v>261</v>
      </c>
      <c r="T5" s="8" t="s">
        <v>9</v>
      </c>
    </row>
    <row r="6" spans="1:20" x14ac:dyDescent="0.15">
      <c r="A6" s="14" t="s">
        <v>19</v>
      </c>
      <c r="B6" s="5">
        <v>1170</v>
      </c>
      <c r="C6" s="5">
        <v>349</v>
      </c>
      <c r="D6" s="5">
        <v>268</v>
      </c>
      <c r="E6" s="5">
        <v>62</v>
      </c>
      <c r="F6" s="5">
        <v>209</v>
      </c>
      <c r="G6" s="5">
        <v>95</v>
      </c>
      <c r="H6" s="3">
        <f>B6-SUM(C6:G6)</f>
        <v>187</v>
      </c>
      <c r="J6" s="4">
        <v>1170</v>
      </c>
      <c r="K6" s="5">
        <v>130</v>
      </c>
      <c r="L6" s="5">
        <v>378</v>
      </c>
      <c r="M6" s="5">
        <v>414</v>
      </c>
      <c r="N6" s="5">
        <v>119</v>
      </c>
      <c r="O6" s="3">
        <f>J6-SUM(K6:N6)</f>
        <v>129</v>
      </c>
      <c r="Q6" s="4">
        <v>1170</v>
      </c>
      <c r="R6" s="5">
        <v>855</v>
      </c>
      <c r="S6" s="5">
        <v>249</v>
      </c>
      <c r="T6" s="3">
        <f>Q6-R6-S6</f>
        <v>66</v>
      </c>
    </row>
    <row r="7" spans="1:20" s="20" customFormat="1" x14ac:dyDescent="0.15">
      <c r="A7" s="17" t="s">
        <v>4</v>
      </c>
      <c r="B7" s="18"/>
      <c r="C7" s="18">
        <f>C6/B6</f>
        <v>0.29829059829059829</v>
      </c>
      <c r="D7" s="18">
        <f>D6/B6</f>
        <v>0.22905982905982905</v>
      </c>
      <c r="E7" s="18">
        <f>E6/B6</f>
        <v>5.2991452991452991E-2</v>
      </c>
      <c r="F7" s="18">
        <f>F6/B6</f>
        <v>0.17863247863247864</v>
      </c>
      <c r="G7" s="18">
        <f>G6/B6</f>
        <v>8.11965811965812E-2</v>
      </c>
      <c r="H7" s="19">
        <f>H6/B6</f>
        <v>0.15982905982905982</v>
      </c>
      <c r="J7" s="21"/>
      <c r="K7" s="18">
        <f>K6/J6</f>
        <v>0.1111111111111111</v>
      </c>
      <c r="L7" s="18">
        <f>L6/J6</f>
        <v>0.32307692307692309</v>
      </c>
      <c r="M7" s="18">
        <f>M6/J6</f>
        <v>0.35384615384615387</v>
      </c>
      <c r="N7" s="18">
        <f>N6/J6</f>
        <v>0.10170940170940171</v>
      </c>
      <c r="O7" s="19">
        <f>O6/J6</f>
        <v>0.11025641025641025</v>
      </c>
      <c r="Q7" s="21"/>
      <c r="R7" s="18">
        <f>R6/Q6</f>
        <v>0.73076923076923073</v>
      </c>
      <c r="S7" s="18">
        <f>S6/Q6</f>
        <v>0.21282051282051281</v>
      </c>
      <c r="T7" s="19">
        <f>T6/Q6</f>
        <v>5.6410256410256411E-2</v>
      </c>
    </row>
    <row r="8" spans="1:20" x14ac:dyDescent="0.15">
      <c r="A8" s="14" t="s">
        <v>20</v>
      </c>
      <c r="B8" s="5">
        <v>200</v>
      </c>
      <c r="C8" s="5">
        <v>55</v>
      </c>
      <c r="D8" s="5">
        <v>50</v>
      </c>
      <c r="E8" s="5">
        <v>8</v>
      </c>
      <c r="F8" s="5">
        <v>43</v>
      </c>
      <c r="G8" s="5">
        <v>19</v>
      </c>
      <c r="H8" s="3">
        <f>B8-SUM(C8:G8)</f>
        <v>25</v>
      </c>
      <c r="J8" s="4">
        <v>200</v>
      </c>
      <c r="K8" s="5">
        <v>25</v>
      </c>
      <c r="L8" s="5">
        <v>69</v>
      </c>
      <c r="M8" s="5">
        <v>60</v>
      </c>
      <c r="N8" s="5">
        <v>27</v>
      </c>
      <c r="O8" s="3">
        <f>J8-SUM(K8:N8)</f>
        <v>19</v>
      </c>
      <c r="Q8" s="4">
        <v>200</v>
      </c>
      <c r="R8" s="5">
        <v>141</v>
      </c>
      <c r="S8" s="5">
        <v>49</v>
      </c>
      <c r="T8" s="3">
        <f>Q8-R8-S8</f>
        <v>10</v>
      </c>
    </row>
    <row r="9" spans="1:20" s="20" customFormat="1" x14ac:dyDescent="0.15">
      <c r="A9" s="17" t="s">
        <v>4</v>
      </c>
      <c r="B9" s="18"/>
      <c r="C9" s="18">
        <f>C8/B8</f>
        <v>0.27500000000000002</v>
      </c>
      <c r="D9" s="18">
        <f>D8/B8</f>
        <v>0.25</v>
      </c>
      <c r="E9" s="18">
        <f>E8/B8</f>
        <v>0.04</v>
      </c>
      <c r="F9" s="18">
        <f>F8/B8</f>
        <v>0.215</v>
      </c>
      <c r="G9" s="18">
        <f>G8/B8</f>
        <v>9.5000000000000001E-2</v>
      </c>
      <c r="H9" s="19">
        <f>H8/B8</f>
        <v>0.125</v>
      </c>
      <c r="J9" s="21"/>
      <c r="K9" s="18">
        <f>K8/J8</f>
        <v>0.125</v>
      </c>
      <c r="L9" s="18">
        <f>L8/J8</f>
        <v>0.34499999999999997</v>
      </c>
      <c r="M9" s="18">
        <f>M8/J8</f>
        <v>0.3</v>
      </c>
      <c r="N9" s="18">
        <f>N8/J8</f>
        <v>0.13500000000000001</v>
      </c>
      <c r="O9" s="19">
        <f>O8/J8</f>
        <v>9.5000000000000001E-2</v>
      </c>
      <c r="Q9" s="21"/>
      <c r="R9" s="18">
        <f>R8/Q8</f>
        <v>0.70499999999999996</v>
      </c>
      <c r="S9" s="18">
        <f>S8/Q8</f>
        <v>0.245</v>
      </c>
      <c r="T9" s="19">
        <f>T8/Q8</f>
        <v>0.05</v>
      </c>
    </row>
    <row r="10" spans="1:20" x14ac:dyDescent="0.15">
      <c r="A10" s="14" t="s">
        <v>21</v>
      </c>
      <c r="B10" s="5">
        <v>208</v>
      </c>
      <c r="C10" s="5">
        <v>57</v>
      </c>
      <c r="D10" s="5">
        <v>49</v>
      </c>
      <c r="E10" s="5">
        <v>14</v>
      </c>
      <c r="F10" s="5">
        <v>33</v>
      </c>
      <c r="G10" s="5">
        <v>19</v>
      </c>
      <c r="H10" s="3">
        <f>B10-SUM(C10:G10)</f>
        <v>36</v>
      </c>
      <c r="J10" s="4">
        <v>208</v>
      </c>
      <c r="K10" s="5">
        <v>23</v>
      </c>
      <c r="L10" s="5">
        <v>74</v>
      </c>
      <c r="M10" s="5">
        <v>62</v>
      </c>
      <c r="N10" s="5">
        <v>29</v>
      </c>
      <c r="O10" s="3">
        <f>J10-SUM(K10:N10)</f>
        <v>20</v>
      </c>
      <c r="Q10" s="4">
        <v>208</v>
      </c>
      <c r="R10" s="5">
        <v>148</v>
      </c>
      <c r="S10" s="5">
        <v>44</v>
      </c>
      <c r="T10" s="3">
        <f>Q10-R10-S10</f>
        <v>16</v>
      </c>
    </row>
    <row r="11" spans="1:20" s="20" customFormat="1" x14ac:dyDescent="0.15">
      <c r="A11" s="17" t="s">
        <v>4</v>
      </c>
      <c r="B11" s="18"/>
      <c r="C11" s="18">
        <f>C10/B10</f>
        <v>0.27403846153846156</v>
      </c>
      <c r="D11" s="18">
        <f>D10/B10</f>
        <v>0.23557692307692307</v>
      </c>
      <c r="E11" s="18">
        <f>E10/B10</f>
        <v>6.7307692307692304E-2</v>
      </c>
      <c r="F11" s="18">
        <f>F10/B10</f>
        <v>0.15865384615384615</v>
      </c>
      <c r="G11" s="18">
        <f>G10/B10</f>
        <v>9.1346153846153841E-2</v>
      </c>
      <c r="H11" s="19">
        <f>H10/B10</f>
        <v>0.17307692307692307</v>
      </c>
      <c r="J11" s="21"/>
      <c r="K11" s="18">
        <f>K10/J10</f>
        <v>0.11057692307692307</v>
      </c>
      <c r="L11" s="18">
        <f>L10/J10</f>
        <v>0.35576923076923078</v>
      </c>
      <c r="M11" s="18">
        <f>M10/J10</f>
        <v>0.29807692307692307</v>
      </c>
      <c r="N11" s="18">
        <f>N10/J10</f>
        <v>0.13942307692307693</v>
      </c>
      <c r="O11" s="19">
        <f>O10/J10</f>
        <v>9.6153846153846159E-2</v>
      </c>
      <c r="Q11" s="21"/>
      <c r="R11" s="18">
        <f>R10/Q10</f>
        <v>0.71153846153846156</v>
      </c>
      <c r="S11" s="18">
        <f>S10/Q10</f>
        <v>0.21153846153846154</v>
      </c>
      <c r="T11" s="19">
        <f>T10/Q10</f>
        <v>7.6923076923076927E-2</v>
      </c>
    </row>
    <row r="12" spans="1:20" x14ac:dyDescent="0.15">
      <c r="A12" s="14" t="s">
        <v>22</v>
      </c>
      <c r="B12" s="5">
        <v>44</v>
      </c>
      <c r="C12" s="5">
        <v>15</v>
      </c>
      <c r="D12" s="5">
        <v>10</v>
      </c>
      <c r="E12" s="5">
        <v>3</v>
      </c>
      <c r="F12" s="5">
        <v>8</v>
      </c>
      <c r="G12" s="5">
        <v>3</v>
      </c>
      <c r="H12" s="3">
        <f>B12-SUM(C12:G12)</f>
        <v>5</v>
      </c>
      <c r="J12" s="4">
        <v>44</v>
      </c>
      <c r="K12" s="5">
        <v>4</v>
      </c>
      <c r="L12" s="5">
        <v>8</v>
      </c>
      <c r="M12" s="5">
        <v>23</v>
      </c>
      <c r="N12" s="5">
        <v>4</v>
      </c>
      <c r="O12" s="3">
        <f>J12-SUM(K12:N12)</f>
        <v>5</v>
      </c>
      <c r="Q12" s="4">
        <v>44</v>
      </c>
      <c r="R12" s="5">
        <v>38</v>
      </c>
      <c r="S12" s="5">
        <v>4</v>
      </c>
      <c r="T12" s="3">
        <f>Q12-R12-S12</f>
        <v>2</v>
      </c>
    </row>
    <row r="13" spans="1:20" s="20" customFormat="1" x14ac:dyDescent="0.15">
      <c r="A13" s="17" t="s">
        <v>4</v>
      </c>
      <c r="B13" s="18"/>
      <c r="C13" s="18">
        <f>C12/B12</f>
        <v>0.34090909090909088</v>
      </c>
      <c r="D13" s="18">
        <f>D12/B12</f>
        <v>0.22727272727272727</v>
      </c>
      <c r="E13" s="18">
        <f>E12/B12</f>
        <v>6.8181818181818177E-2</v>
      </c>
      <c r="F13" s="18">
        <f>F12/B12</f>
        <v>0.18181818181818182</v>
      </c>
      <c r="G13" s="18">
        <f>G12/B12</f>
        <v>6.8181818181818177E-2</v>
      </c>
      <c r="H13" s="19">
        <f>H12/B12</f>
        <v>0.11363636363636363</v>
      </c>
      <c r="J13" s="21"/>
      <c r="K13" s="18">
        <f>K12/J12</f>
        <v>9.0909090909090912E-2</v>
      </c>
      <c r="L13" s="18">
        <f>L12/J12</f>
        <v>0.18181818181818182</v>
      </c>
      <c r="M13" s="18">
        <f>M12/J12</f>
        <v>0.52272727272727271</v>
      </c>
      <c r="N13" s="18">
        <f>N12/J12</f>
        <v>9.0909090909090912E-2</v>
      </c>
      <c r="O13" s="19">
        <f>O12/J12</f>
        <v>0.11363636363636363</v>
      </c>
      <c r="Q13" s="21"/>
      <c r="R13" s="18">
        <f>R12/Q12</f>
        <v>0.86363636363636365</v>
      </c>
      <c r="S13" s="18">
        <f>S12/Q12</f>
        <v>9.0909090909090912E-2</v>
      </c>
      <c r="T13" s="19">
        <f>T12/Q12</f>
        <v>4.5454545454545456E-2</v>
      </c>
    </row>
    <row r="14" spans="1:20" x14ac:dyDescent="0.15">
      <c r="A14" s="14" t="s">
        <v>23</v>
      </c>
      <c r="B14" s="5">
        <v>172</v>
      </c>
      <c r="C14" s="5">
        <v>55</v>
      </c>
      <c r="D14" s="5">
        <v>38</v>
      </c>
      <c r="E14" s="5">
        <v>11</v>
      </c>
      <c r="F14" s="5">
        <v>34</v>
      </c>
      <c r="G14" s="5">
        <v>13</v>
      </c>
      <c r="H14" s="3">
        <f>B14-SUM(C14:G14)</f>
        <v>21</v>
      </c>
      <c r="J14" s="4">
        <v>172</v>
      </c>
      <c r="K14" s="5">
        <v>16</v>
      </c>
      <c r="L14" s="5">
        <v>52</v>
      </c>
      <c r="M14" s="5">
        <v>75</v>
      </c>
      <c r="N14" s="5">
        <v>13</v>
      </c>
      <c r="O14" s="3">
        <f>J14-SUM(K14:N14)</f>
        <v>16</v>
      </c>
      <c r="Q14" s="4">
        <v>172</v>
      </c>
      <c r="R14" s="5">
        <v>127</v>
      </c>
      <c r="S14" s="5">
        <v>39</v>
      </c>
      <c r="T14" s="3">
        <f>Q14-R14-S14</f>
        <v>6</v>
      </c>
    </row>
    <row r="15" spans="1:20" s="20" customFormat="1" x14ac:dyDescent="0.15">
      <c r="A15" s="17" t="s">
        <v>4</v>
      </c>
      <c r="B15" s="18"/>
      <c r="C15" s="18">
        <f>C14/B14</f>
        <v>0.31976744186046513</v>
      </c>
      <c r="D15" s="18">
        <f>D14/B14</f>
        <v>0.22093023255813954</v>
      </c>
      <c r="E15" s="18">
        <f>E14/B14</f>
        <v>6.3953488372093026E-2</v>
      </c>
      <c r="F15" s="18">
        <f>F14/B14</f>
        <v>0.19767441860465115</v>
      </c>
      <c r="G15" s="18">
        <f>G14/B14</f>
        <v>7.5581395348837205E-2</v>
      </c>
      <c r="H15" s="19">
        <f>H14/B14</f>
        <v>0.12209302325581395</v>
      </c>
      <c r="J15" s="21"/>
      <c r="K15" s="18">
        <f>K14/J14</f>
        <v>9.3023255813953487E-2</v>
      </c>
      <c r="L15" s="18">
        <f>L14/J14</f>
        <v>0.30232558139534882</v>
      </c>
      <c r="M15" s="18">
        <f>M14/J14</f>
        <v>0.43604651162790697</v>
      </c>
      <c r="N15" s="18">
        <f>N14/J14</f>
        <v>7.5581395348837205E-2</v>
      </c>
      <c r="O15" s="19">
        <f>O14/J14</f>
        <v>9.3023255813953487E-2</v>
      </c>
      <c r="Q15" s="21"/>
      <c r="R15" s="18">
        <f>R14/Q14</f>
        <v>0.73837209302325579</v>
      </c>
      <c r="S15" s="18">
        <f>S14/Q14</f>
        <v>0.22674418604651161</v>
      </c>
      <c r="T15" s="19">
        <f>T14/Q14</f>
        <v>3.4883720930232558E-2</v>
      </c>
    </row>
    <row r="16" spans="1:20" x14ac:dyDescent="0.15">
      <c r="A16" s="14" t="s">
        <v>24</v>
      </c>
      <c r="B16" s="5">
        <v>42</v>
      </c>
      <c r="C16" s="5">
        <v>13</v>
      </c>
      <c r="D16" s="5">
        <v>7</v>
      </c>
      <c r="E16" s="5">
        <v>5</v>
      </c>
      <c r="F16" s="5">
        <v>6</v>
      </c>
      <c r="G16" s="5">
        <v>2</v>
      </c>
      <c r="H16" s="3">
        <f>B16-SUM(C16:G16)</f>
        <v>9</v>
      </c>
      <c r="J16" s="4">
        <v>42</v>
      </c>
      <c r="K16" s="5">
        <v>5</v>
      </c>
      <c r="L16" s="5">
        <v>8</v>
      </c>
      <c r="M16" s="5">
        <v>17</v>
      </c>
      <c r="N16" s="5">
        <v>4</v>
      </c>
      <c r="O16" s="3">
        <f>J16-SUM(K16:N16)</f>
        <v>8</v>
      </c>
      <c r="Q16" s="4">
        <v>42</v>
      </c>
      <c r="R16" s="5">
        <v>32</v>
      </c>
      <c r="S16" s="5">
        <v>4</v>
      </c>
      <c r="T16" s="3">
        <f>Q16-R16-S16</f>
        <v>6</v>
      </c>
    </row>
    <row r="17" spans="1:20" s="20" customFormat="1" x14ac:dyDescent="0.15">
      <c r="A17" s="17" t="s">
        <v>4</v>
      </c>
      <c r="B17" s="18"/>
      <c r="C17" s="18">
        <f>C16/B16</f>
        <v>0.30952380952380953</v>
      </c>
      <c r="D17" s="18">
        <f>D16/B16</f>
        <v>0.16666666666666666</v>
      </c>
      <c r="E17" s="18">
        <f>E16/B16</f>
        <v>0.11904761904761904</v>
      </c>
      <c r="F17" s="18">
        <f>F16/B16</f>
        <v>0.14285714285714285</v>
      </c>
      <c r="G17" s="18">
        <f>G16/B16</f>
        <v>4.7619047619047616E-2</v>
      </c>
      <c r="H17" s="19">
        <f>H16/B16</f>
        <v>0.21428571428571427</v>
      </c>
      <c r="J17" s="21"/>
      <c r="K17" s="18">
        <f>K16/J16</f>
        <v>0.11904761904761904</v>
      </c>
      <c r="L17" s="18">
        <f>L16/J16</f>
        <v>0.19047619047619047</v>
      </c>
      <c r="M17" s="18">
        <f>M16/J16</f>
        <v>0.40476190476190477</v>
      </c>
      <c r="N17" s="18">
        <f>N16/J16</f>
        <v>9.5238095238095233E-2</v>
      </c>
      <c r="O17" s="19">
        <f>O16/J16</f>
        <v>0.19047619047619047</v>
      </c>
      <c r="Q17" s="21"/>
      <c r="R17" s="18">
        <f>R16/Q16</f>
        <v>0.76190476190476186</v>
      </c>
      <c r="S17" s="18">
        <f>S16/Q16</f>
        <v>9.5238095238095233E-2</v>
      </c>
      <c r="T17" s="19">
        <f>T16/Q16</f>
        <v>0.14285714285714285</v>
      </c>
    </row>
    <row r="18" spans="1:20" x14ac:dyDescent="0.15">
      <c r="A18" s="14" t="s">
        <v>25</v>
      </c>
      <c r="B18" s="5">
        <v>147</v>
      </c>
      <c r="C18" s="5">
        <v>40</v>
      </c>
      <c r="D18" s="5">
        <v>35</v>
      </c>
      <c r="E18" s="5">
        <v>9</v>
      </c>
      <c r="F18" s="5">
        <v>26</v>
      </c>
      <c r="G18" s="5">
        <v>10</v>
      </c>
      <c r="H18" s="3">
        <f>B18-SUM(C18:G18)</f>
        <v>27</v>
      </c>
      <c r="J18" s="4">
        <v>147</v>
      </c>
      <c r="K18" s="5">
        <v>24</v>
      </c>
      <c r="L18" s="5">
        <v>41</v>
      </c>
      <c r="M18" s="5">
        <v>51</v>
      </c>
      <c r="N18" s="5">
        <v>16</v>
      </c>
      <c r="O18" s="3">
        <f>J18-SUM(K18:N18)</f>
        <v>15</v>
      </c>
      <c r="Q18" s="4">
        <v>147</v>
      </c>
      <c r="R18" s="5">
        <v>108</v>
      </c>
      <c r="S18" s="5">
        <v>35</v>
      </c>
      <c r="T18" s="3">
        <f>Q18-R18-S18</f>
        <v>4</v>
      </c>
    </row>
    <row r="19" spans="1:20" s="20" customFormat="1" x14ac:dyDescent="0.15">
      <c r="A19" s="17" t="s">
        <v>4</v>
      </c>
      <c r="B19" s="18"/>
      <c r="C19" s="18">
        <f>C18/B18</f>
        <v>0.27210884353741499</v>
      </c>
      <c r="D19" s="18">
        <f>D18/B18</f>
        <v>0.23809523809523808</v>
      </c>
      <c r="E19" s="18">
        <f>E18/B18</f>
        <v>6.1224489795918366E-2</v>
      </c>
      <c r="F19" s="18">
        <f>F18/B18</f>
        <v>0.17687074829931973</v>
      </c>
      <c r="G19" s="18">
        <f>G18/B18</f>
        <v>6.8027210884353748E-2</v>
      </c>
      <c r="H19" s="19">
        <f>H18/B18</f>
        <v>0.18367346938775511</v>
      </c>
      <c r="J19" s="21"/>
      <c r="K19" s="18">
        <f>K18/J18</f>
        <v>0.16326530612244897</v>
      </c>
      <c r="L19" s="18">
        <f>L18/J18</f>
        <v>0.27891156462585032</v>
      </c>
      <c r="M19" s="18">
        <f>M18/J18</f>
        <v>0.34693877551020408</v>
      </c>
      <c r="N19" s="18">
        <f>N18/J18</f>
        <v>0.10884353741496598</v>
      </c>
      <c r="O19" s="19">
        <f>O18/J18</f>
        <v>0.10204081632653061</v>
      </c>
      <c r="Q19" s="21"/>
      <c r="R19" s="18">
        <f>R18/Q18</f>
        <v>0.73469387755102045</v>
      </c>
      <c r="S19" s="18">
        <f>S18/Q18</f>
        <v>0.23809523809523808</v>
      </c>
      <c r="T19" s="19">
        <f>T18/Q18</f>
        <v>2.7210884353741496E-2</v>
      </c>
    </row>
    <row r="20" spans="1:20" x14ac:dyDescent="0.15">
      <c r="A20" s="14" t="s">
        <v>26</v>
      </c>
      <c r="B20" s="5">
        <v>103</v>
      </c>
      <c r="C20" s="5">
        <v>41</v>
      </c>
      <c r="D20" s="5">
        <v>21</v>
      </c>
      <c r="E20" s="5">
        <v>2</v>
      </c>
      <c r="F20" s="5">
        <v>10</v>
      </c>
      <c r="G20" s="5">
        <v>11</v>
      </c>
      <c r="H20" s="3">
        <f>B20-SUM(C20:G20)</f>
        <v>18</v>
      </c>
      <c r="J20" s="4">
        <v>103</v>
      </c>
      <c r="K20" s="5">
        <v>12</v>
      </c>
      <c r="L20" s="5">
        <v>29</v>
      </c>
      <c r="M20" s="5">
        <v>47</v>
      </c>
      <c r="N20" s="5">
        <v>5</v>
      </c>
      <c r="O20" s="3">
        <f>J20-SUM(K20:N20)</f>
        <v>10</v>
      </c>
      <c r="Q20" s="4">
        <v>103</v>
      </c>
      <c r="R20" s="5">
        <v>81</v>
      </c>
      <c r="S20" s="5">
        <v>18</v>
      </c>
      <c r="T20" s="3">
        <f>Q20-R20-S20</f>
        <v>4</v>
      </c>
    </row>
    <row r="21" spans="1:20" s="20" customFormat="1" x14ac:dyDescent="0.15">
      <c r="A21" s="17" t="s">
        <v>4</v>
      </c>
      <c r="B21" s="18"/>
      <c r="C21" s="18">
        <f>C20/B20</f>
        <v>0.39805825242718446</v>
      </c>
      <c r="D21" s="18">
        <f>D20/B20</f>
        <v>0.20388349514563106</v>
      </c>
      <c r="E21" s="18">
        <f>E20/B20</f>
        <v>1.9417475728155338E-2</v>
      </c>
      <c r="F21" s="18">
        <f>F20/B20</f>
        <v>9.7087378640776698E-2</v>
      </c>
      <c r="G21" s="18">
        <f>G20/B20</f>
        <v>0.10679611650485436</v>
      </c>
      <c r="H21" s="19">
        <f>H20/B20</f>
        <v>0.17475728155339806</v>
      </c>
      <c r="J21" s="21"/>
      <c r="K21" s="18">
        <f>K20/J20</f>
        <v>0.11650485436893204</v>
      </c>
      <c r="L21" s="18">
        <f>L20/J20</f>
        <v>0.28155339805825241</v>
      </c>
      <c r="M21" s="18">
        <f>M20/J20</f>
        <v>0.4563106796116505</v>
      </c>
      <c r="N21" s="18">
        <f>N20/J20</f>
        <v>4.8543689320388349E-2</v>
      </c>
      <c r="O21" s="19">
        <f>O20/J20</f>
        <v>9.7087378640776698E-2</v>
      </c>
      <c r="Q21" s="21"/>
      <c r="R21" s="18">
        <f>R20/Q20</f>
        <v>0.78640776699029125</v>
      </c>
      <c r="S21" s="18">
        <f>S20/Q20</f>
        <v>0.17475728155339806</v>
      </c>
      <c r="T21" s="19">
        <f>T20/Q20</f>
        <v>3.8834951456310676E-2</v>
      </c>
    </row>
    <row r="22" spans="1:20" x14ac:dyDescent="0.15">
      <c r="A22" s="14" t="s">
        <v>27</v>
      </c>
      <c r="B22" s="5">
        <v>74</v>
      </c>
      <c r="C22" s="5">
        <v>29</v>
      </c>
      <c r="D22" s="5">
        <v>10</v>
      </c>
      <c r="E22" s="5">
        <v>5</v>
      </c>
      <c r="F22" s="5">
        <v>11</v>
      </c>
      <c r="G22" s="5">
        <v>3</v>
      </c>
      <c r="H22" s="3">
        <f>B22-SUM(C22:G22)</f>
        <v>16</v>
      </c>
      <c r="J22" s="4">
        <v>74</v>
      </c>
      <c r="K22" s="5">
        <v>5</v>
      </c>
      <c r="L22" s="5">
        <v>28</v>
      </c>
      <c r="M22" s="5">
        <v>23</v>
      </c>
      <c r="N22" s="5">
        <v>5</v>
      </c>
      <c r="O22" s="3">
        <f>J22-SUM(K22:N22)</f>
        <v>13</v>
      </c>
      <c r="Q22" s="4">
        <v>74</v>
      </c>
      <c r="R22" s="5">
        <v>55</v>
      </c>
      <c r="S22" s="5">
        <v>13</v>
      </c>
      <c r="T22" s="3">
        <f>Q22-R22-S22</f>
        <v>6</v>
      </c>
    </row>
    <row r="23" spans="1:20" s="20" customFormat="1" x14ac:dyDescent="0.15">
      <c r="A23" s="17" t="s">
        <v>4</v>
      </c>
      <c r="B23" s="18"/>
      <c r="C23" s="18">
        <f>C22/B22</f>
        <v>0.39189189189189189</v>
      </c>
      <c r="D23" s="18">
        <f>D22/B22</f>
        <v>0.13513513513513514</v>
      </c>
      <c r="E23" s="18">
        <f>E22/B22</f>
        <v>6.7567567567567571E-2</v>
      </c>
      <c r="F23" s="18">
        <f>F22/B22</f>
        <v>0.14864864864864866</v>
      </c>
      <c r="G23" s="18">
        <f>G22/B22</f>
        <v>4.0540540540540543E-2</v>
      </c>
      <c r="H23" s="19">
        <f>H22/B22</f>
        <v>0.21621621621621623</v>
      </c>
      <c r="J23" s="21"/>
      <c r="K23" s="18">
        <f>K22/J22</f>
        <v>6.7567567567567571E-2</v>
      </c>
      <c r="L23" s="18">
        <f>L22/J22</f>
        <v>0.3783783783783784</v>
      </c>
      <c r="M23" s="18">
        <f>M22/J22</f>
        <v>0.3108108108108108</v>
      </c>
      <c r="N23" s="18">
        <f>N22/J22</f>
        <v>6.7567567567567571E-2</v>
      </c>
      <c r="O23" s="19">
        <f>O22/J22</f>
        <v>0.17567567567567569</v>
      </c>
      <c r="Q23" s="21"/>
      <c r="R23" s="18">
        <f>R22/Q22</f>
        <v>0.7432432432432432</v>
      </c>
      <c r="S23" s="18">
        <f>S22/Q22</f>
        <v>0.17567567567567569</v>
      </c>
      <c r="T23" s="19">
        <f>T22/Q22</f>
        <v>8.1081081081081086E-2</v>
      </c>
    </row>
    <row r="24" spans="1:20" x14ac:dyDescent="0.15">
      <c r="A24" s="14" t="s">
        <v>28</v>
      </c>
      <c r="B24" s="5">
        <v>111</v>
      </c>
      <c r="C24" s="5">
        <v>24</v>
      </c>
      <c r="D24" s="5">
        <v>39</v>
      </c>
      <c r="E24" s="5">
        <v>2</v>
      </c>
      <c r="F24" s="5">
        <v>18</v>
      </c>
      <c r="G24" s="5">
        <v>8</v>
      </c>
      <c r="H24" s="3">
        <f>B24-SUM(C24:G24)</f>
        <v>20</v>
      </c>
      <c r="J24" s="4">
        <v>111</v>
      </c>
      <c r="K24" s="5">
        <v>9</v>
      </c>
      <c r="L24" s="5">
        <v>51</v>
      </c>
      <c r="M24" s="5">
        <v>29</v>
      </c>
      <c r="N24" s="5">
        <v>6</v>
      </c>
      <c r="O24" s="3">
        <f>J24-SUM(K24:N24)</f>
        <v>16</v>
      </c>
      <c r="Q24" s="4">
        <v>111</v>
      </c>
      <c r="R24" s="5">
        <v>86</v>
      </c>
      <c r="S24" s="5">
        <v>19</v>
      </c>
      <c r="T24" s="3">
        <f>Q24-R24-S24</f>
        <v>6</v>
      </c>
    </row>
    <row r="25" spans="1:20" s="20" customFormat="1" x14ac:dyDescent="0.15">
      <c r="A25" s="17" t="s">
        <v>4</v>
      </c>
      <c r="B25" s="18"/>
      <c r="C25" s="18">
        <f>C24/B24</f>
        <v>0.21621621621621623</v>
      </c>
      <c r="D25" s="18">
        <f>D24/B24</f>
        <v>0.35135135135135137</v>
      </c>
      <c r="E25" s="18">
        <f>E24/B24</f>
        <v>1.8018018018018018E-2</v>
      </c>
      <c r="F25" s="18">
        <f>F24/B24</f>
        <v>0.16216216216216217</v>
      </c>
      <c r="G25" s="18">
        <f>G24/B24</f>
        <v>7.2072072072072071E-2</v>
      </c>
      <c r="H25" s="19">
        <f>H24/B24</f>
        <v>0.18018018018018017</v>
      </c>
      <c r="J25" s="21"/>
      <c r="K25" s="18">
        <f>K24/J24</f>
        <v>8.1081081081081086E-2</v>
      </c>
      <c r="L25" s="18">
        <f>L24/J24</f>
        <v>0.45945945945945948</v>
      </c>
      <c r="M25" s="18">
        <f>M24/J24</f>
        <v>0.26126126126126126</v>
      </c>
      <c r="N25" s="18">
        <f>N24/J24</f>
        <v>5.4054054054054057E-2</v>
      </c>
      <c r="O25" s="19">
        <f>O24/J24</f>
        <v>0.14414414414414414</v>
      </c>
      <c r="Q25" s="21"/>
      <c r="R25" s="18">
        <f>R24/Q24</f>
        <v>0.77477477477477474</v>
      </c>
      <c r="S25" s="18">
        <f>S24/Q24</f>
        <v>0.17117117117117117</v>
      </c>
      <c r="T25" s="19">
        <f>T24/Q24</f>
        <v>5.4054054054054057E-2</v>
      </c>
    </row>
    <row r="26" spans="1:20" x14ac:dyDescent="0.15">
      <c r="A26" s="14" t="s">
        <v>29</v>
      </c>
      <c r="B26" s="5">
        <v>55</v>
      </c>
      <c r="C26" s="5">
        <v>13</v>
      </c>
      <c r="D26" s="5">
        <v>9</v>
      </c>
      <c r="E26" s="5">
        <v>2</v>
      </c>
      <c r="F26" s="5">
        <v>18</v>
      </c>
      <c r="G26" s="5">
        <v>6</v>
      </c>
      <c r="H26" s="3">
        <f>B26-SUM(C26:G26)</f>
        <v>7</v>
      </c>
      <c r="J26" s="4">
        <v>55</v>
      </c>
      <c r="K26" s="5">
        <v>6</v>
      </c>
      <c r="L26" s="5">
        <v>15</v>
      </c>
      <c r="M26" s="5">
        <v>22</v>
      </c>
      <c r="N26" s="5">
        <v>8</v>
      </c>
      <c r="O26" s="3">
        <f>J26-SUM(K26:N26)</f>
        <v>4</v>
      </c>
      <c r="Q26" s="4">
        <v>55</v>
      </c>
      <c r="R26" s="5">
        <v>31</v>
      </c>
      <c r="S26" s="5">
        <v>21</v>
      </c>
      <c r="T26" s="3">
        <f>Q26-R26-S26</f>
        <v>3</v>
      </c>
    </row>
    <row r="27" spans="1:20" s="20" customFormat="1" x14ac:dyDescent="0.15">
      <c r="A27" s="26" t="s">
        <v>4</v>
      </c>
      <c r="B27" s="24"/>
      <c r="C27" s="24">
        <f>C26/B26</f>
        <v>0.23636363636363636</v>
      </c>
      <c r="D27" s="24">
        <f>D26/B26</f>
        <v>0.16363636363636364</v>
      </c>
      <c r="E27" s="24">
        <f>E26/B26</f>
        <v>3.6363636363636362E-2</v>
      </c>
      <c r="F27" s="24">
        <f>F26/B26</f>
        <v>0.32727272727272727</v>
      </c>
      <c r="G27" s="24">
        <f>G26/B26</f>
        <v>0.10909090909090909</v>
      </c>
      <c r="H27" s="25">
        <f>H26/B26</f>
        <v>0.12727272727272726</v>
      </c>
      <c r="J27" s="23"/>
      <c r="K27" s="24">
        <f>K26/J26</f>
        <v>0.10909090909090909</v>
      </c>
      <c r="L27" s="24">
        <f>L26/J26</f>
        <v>0.27272727272727271</v>
      </c>
      <c r="M27" s="24">
        <f>M26/J26</f>
        <v>0.4</v>
      </c>
      <c r="N27" s="24">
        <f>N26/J26</f>
        <v>0.14545454545454545</v>
      </c>
      <c r="O27" s="25">
        <f>O26/J26</f>
        <v>7.2727272727272724E-2</v>
      </c>
      <c r="Q27" s="23"/>
      <c r="R27" s="24">
        <f>R26/Q26</f>
        <v>0.5636363636363636</v>
      </c>
      <c r="S27" s="24">
        <f>S26/Q26</f>
        <v>0.38181818181818183</v>
      </c>
      <c r="T27" s="25">
        <f>T26/Q26</f>
        <v>5.4545454545454543E-2</v>
      </c>
    </row>
    <row r="28" spans="1:20" x14ac:dyDescent="0.15">
      <c r="A28" s="1" t="s">
        <v>237</v>
      </c>
    </row>
    <row r="29" spans="1:20" x14ac:dyDescent="0.15">
      <c r="A29" s="15" t="s">
        <v>30</v>
      </c>
      <c r="B29" s="10">
        <v>411</v>
      </c>
      <c r="C29" s="10">
        <v>125</v>
      </c>
      <c r="D29" s="10">
        <v>98</v>
      </c>
      <c r="E29" s="10">
        <v>29</v>
      </c>
      <c r="F29" s="10">
        <v>69</v>
      </c>
      <c r="G29" s="10">
        <v>28</v>
      </c>
      <c r="H29" s="11">
        <f>B29-SUM(C29:G29)</f>
        <v>62</v>
      </c>
      <c r="J29" s="9">
        <v>411</v>
      </c>
      <c r="K29" s="10">
        <v>52</v>
      </c>
      <c r="L29" s="10">
        <v>124</v>
      </c>
      <c r="M29" s="10">
        <v>153</v>
      </c>
      <c r="N29" s="10">
        <v>36</v>
      </c>
      <c r="O29" s="11">
        <f>J29-SUM(K29:N29)</f>
        <v>46</v>
      </c>
      <c r="Q29" s="9">
        <v>411</v>
      </c>
      <c r="R29" s="10">
        <v>309</v>
      </c>
      <c r="S29" s="10">
        <v>73</v>
      </c>
      <c r="T29" s="11">
        <f>Q29-R29-S29</f>
        <v>29</v>
      </c>
    </row>
    <row r="30" spans="1:20" s="20" customFormat="1" x14ac:dyDescent="0.15">
      <c r="A30" s="17" t="s">
        <v>31</v>
      </c>
      <c r="B30" s="18"/>
      <c r="C30" s="18">
        <f>C29/B29</f>
        <v>0.30413625304136255</v>
      </c>
      <c r="D30" s="18">
        <f>D29/B29</f>
        <v>0.23844282238442821</v>
      </c>
      <c r="E30" s="18">
        <f>E29/B29</f>
        <v>7.0559610705596104E-2</v>
      </c>
      <c r="F30" s="18">
        <f>F29/B29</f>
        <v>0.16788321167883211</v>
      </c>
      <c r="G30" s="18">
        <f>G29/B29</f>
        <v>6.8126520681265207E-2</v>
      </c>
      <c r="H30" s="27">
        <f>H29/B29</f>
        <v>0.15085158150851583</v>
      </c>
      <c r="J30" s="21"/>
      <c r="K30" s="18">
        <f>K29/J29</f>
        <v>0.12652068126520682</v>
      </c>
      <c r="L30" s="18">
        <f>L29/J29</f>
        <v>0.30170316301703165</v>
      </c>
      <c r="M30" s="18">
        <f>M29/J29</f>
        <v>0.37226277372262773</v>
      </c>
      <c r="N30" s="18">
        <f>N29/J29</f>
        <v>8.7591240875912413E-2</v>
      </c>
      <c r="O30" s="19">
        <f>O29/J29</f>
        <v>0.11192214111922141</v>
      </c>
      <c r="Q30" s="21"/>
      <c r="R30" s="18">
        <f>R29/Q29</f>
        <v>0.75182481751824815</v>
      </c>
      <c r="S30" s="18">
        <f>S29/Q29</f>
        <v>0.17761557177615572</v>
      </c>
      <c r="T30" s="19">
        <f>T29/Q29</f>
        <v>7.0559610705596104E-2</v>
      </c>
    </row>
    <row r="31" spans="1:20" x14ac:dyDescent="0.15">
      <c r="A31" s="14" t="s">
        <v>32</v>
      </c>
      <c r="B31" s="5">
        <v>196</v>
      </c>
      <c r="C31" s="5">
        <v>45</v>
      </c>
      <c r="D31" s="5">
        <v>47</v>
      </c>
      <c r="E31" s="5">
        <v>9</v>
      </c>
      <c r="F31" s="5">
        <v>35</v>
      </c>
      <c r="G31" s="5">
        <v>23</v>
      </c>
      <c r="H31" s="3">
        <f>B31-SUM(C31:G31)</f>
        <v>37</v>
      </c>
      <c r="J31" s="4">
        <v>196</v>
      </c>
      <c r="K31" s="5">
        <v>16</v>
      </c>
      <c r="L31" s="5">
        <v>68</v>
      </c>
      <c r="M31" s="5">
        <v>75</v>
      </c>
      <c r="N31" s="5">
        <v>14</v>
      </c>
      <c r="O31" s="3">
        <f>J31-SUM(K31:N31)</f>
        <v>23</v>
      </c>
      <c r="Q31" s="4">
        <v>196</v>
      </c>
      <c r="R31" s="5">
        <v>146</v>
      </c>
      <c r="S31" s="5">
        <v>43</v>
      </c>
      <c r="T31" s="3">
        <f>Q31-R31-S31</f>
        <v>7</v>
      </c>
    </row>
    <row r="32" spans="1:20" s="20" customFormat="1" x14ac:dyDescent="0.15">
      <c r="A32" s="17" t="s">
        <v>33</v>
      </c>
      <c r="B32" s="18"/>
      <c r="C32" s="18">
        <f>C31/B31</f>
        <v>0.22959183673469388</v>
      </c>
      <c r="D32" s="18">
        <f>D31/B31</f>
        <v>0.23979591836734693</v>
      </c>
      <c r="E32" s="18">
        <f>E31/B31</f>
        <v>4.5918367346938778E-2</v>
      </c>
      <c r="F32" s="18">
        <f>F31/B31</f>
        <v>0.17857142857142858</v>
      </c>
      <c r="G32" s="18">
        <f>G31/B31</f>
        <v>0.11734693877551021</v>
      </c>
      <c r="H32" s="19">
        <f>H31/B31</f>
        <v>0.18877551020408162</v>
      </c>
      <c r="J32" s="21"/>
      <c r="K32" s="18">
        <f>K31/J31</f>
        <v>8.1632653061224483E-2</v>
      </c>
      <c r="L32" s="18">
        <f>L31/J31</f>
        <v>0.34693877551020408</v>
      </c>
      <c r="M32" s="18">
        <f>M31/J31</f>
        <v>0.38265306122448978</v>
      </c>
      <c r="N32" s="18">
        <f>N31/J31</f>
        <v>7.1428571428571425E-2</v>
      </c>
      <c r="O32" s="19">
        <f>O31/J31</f>
        <v>0.11734693877551021</v>
      </c>
      <c r="Q32" s="21"/>
      <c r="R32" s="18">
        <f>R31/Q31</f>
        <v>0.74489795918367352</v>
      </c>
      <c r="S32" s="18">
        <f>S31/Q31</f>
        <v>0.21938775510204081</v>
      </c>
      <c r="T32" s="19">
        <f>T31/Q31</f>
        <v>3.5714285714285712E-2</v>
      </c>
    </row>
    <row r="33" spans="1:20" x14ac:dyDescent="0.15">
      <c r="A33" s="14" t="s">
        <v>34</v>
      </c>
      <c r="B33" s="5">
        <v>556</v>
      </c>
      <c r="C33" s="5">
        <v>176</v>
      </c>
      <c r="D33" s="5">
        <v>122</v>
      </c>
      <c r="E33" s="5">
        <v>23</v>
      </c>
      <c r="F33" s="5">
        <v>105</v>
      </c>
      <c r="G33" s="5">
        <v>44</v>
      </c>
      <c r="H33" s="3">
        <f>B33-SUM(C33:G33)</f>
        <v>86</v>
      </c>
      <c r="J33" s="4">
        <v>556</v>
      </c>
      <c r="K33" s="5">
        <v>62</v>
      </c>
      <c r="L33" s="5">
        <v>183</v>
      </c>
      <c r="M33" s="5">
        <v>185</v>
      </c>
      <c r="N33" s="5">
        <v>68</v>
      </c>
      <c r="O33" s="3">
        <f>J33-SUM(K33:N33)</f>
        <v>58</v>
      </c>
      <c r="Q33" s="4">
        <v>556</v>
      </c>
      <c r="R33" s="5">
        <v>396</v>
      </c>
      <c r="S33" s="5">
        <v>132</v>
      </c>
      <c r="T33" s="3">
        <f>Q33-R33-S33</f>
        <v>28</v>
      </c>
    </row>
    <row r="34" spans="1:20" s="20" customFormat="1" x14ac:dyDescent="0.15">
      <c r="A34" s="26" t="s">
        <v>35</v>
      </c>
      <c r="B34" s="24"/>
      <c r="C34" s="24">
        <f>C33/B33</f>
        <v>0.31654676258992803</v>
      </c>
      <c r="D34" s="24">
        <f>D33/B33</f>
        <v>0.21942446043165467</v>
      </c>
      <c r="E34" s="24">
        <f>E33/B33</f>
        <v>4.1366906474820143E-2</v>
      </c>
      <c r="F34" s="24">
        <f>F33/B33</f>
        <v>0.18884892086330934</v>
      </c>
      <c r="G34" s="24">
        <f>G33/B33</f>
        <v>7.9136690647482008E-2</v>
      </c>
      <c r="H34" s="25">
        <f>H33/B33</f>
        <v>0.15467625899280577</v>
      </c>
      <c r="J34" s="23"/>
      <c r="K34" s="24">
        <f>K33/J33</f>
        <v>0.11151079136690648</v>
      </c>
      <c r="L34" s="24">
        <f>L33/J33</f>
        <v>0.32913669064748202</v>
      </c>
      <c r="M34" s="24">
        <f>M33/J33</f>
        <v>0.33273381294964027</v>
      </c>
      <c r="N34" s="24">
        <f>N33/J33</f>
        <v>0.1223021582733813</v>
      </c>
      <c r="O34" s="25">
        <f>O33/J33</f>
        <v>0.10431654676258993</v>
      </c>
      <c r="Q34" s="23"/>
      <c r="R34" s="24">
        <f>R33/Q33</f>
        <v>0.71223021582733814</v>
      </c>
      <c r="S34" s="24">
        <f>S33/Q33</f>
        <v>0.23741007194244604</v>
      </c>
      <c r="T34" s="25">
        <f>T33/Q33</f>
        <v>5.0359712230215826E-2</v>
      </c>
    </row>
    <row r="35" spans="1:20" ht="13.5" x14ac:dyDescent="0.15">
      <c r="H35"/>
      <c r="O35"/>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2"/>
  <sheetViews>
    <sheetView view="pageBreakPreview" zoomScale="60" zoomScaleNormal="100" workbookViewId="0">
      <pane xSplit="1" ySplit="3" topLeftCell="P24" activePane="bottomRight" state="frozen"/>
      <selection activeCell="U5" sqref="U5"/>
      <selection pane="topRight" activeCell="U5" sqref="U5"/>
      <selection pane="bottomLeft" activeCell="U5" sqref="U5"/>
      <selection pane="bottomRight" activeCell="U5" sqref="U5"/>
    </sheetView>
  </sheetViews>
  <sheetFormatPr defaultColWidth="6.125" defaultRowHeight="11.25" x14ac:dyDescent="0.15"/>
  <cols>
    <col min="1" max="1" width="23.375" style="1" customWidth="1"/>
    <col min="2" max="32" width="5" style="1" customWidth="1"/>
    <col min="33" max="16384" width="6.125" style="1"/>
  </cols>
  <sheetData>
    <row r="1" spans="1:21" x14ac:dyDescent="0.15">
      <c r="A1" s="1" t="s">
        <v>221</v>
      </c>
      <c r="I1" s="1" t="s">
        <v>362</v>
      </c>
      <c r="P1" s="1" t="s">
        <v>222</v>
      </c>
    </row>
    <row r="2" spans="1:21" x14ac:dyDescent="0.15">
      <c r="A2" s="1" t="s">
        <v>3</v>
      </c>
      <c r="I2" s="1" t="s">
        <v>361</v>
      </c>
    </row>
    <row r="3" spans="1:21" s="2" customFormat="1" ht="127.5" customHeight="1" x14ac:dyDescent="0.15">
      <c r="A3" s="6" t="s">
        <v>4</v>
      </c>
      <c r="B3" s="7" t="s">
        <v>5</v>
      </c>
      <c r="C3" s="7" t="s">
        <v>95</v>
      </c>
      <c r="D3" s="7" t="s">
        <v>96</v>
      </c>
      <c r="E3" s="7" t="s">
        <v>97</v>
      </c>
      <c r="F3" s="7" t="s">
        <v>98</v>
      </c>
      <c r="G3" s="8" t="s">
        <v>9</v>
      </c>
      <c r="I3" s="6" t="s">
        <v>5</v>
      </c>
      <c r="J3" s="7" t="s">
        <v>99</v>
      </c>
      <c r="K3" s="7" t="s">
        <v>100</v>
      </c>
      <c r="L3" s="7" t="s">
        <v>101</v>
      </c>
      <c r="M3" s="7" t="s">
        <v>49</v>
      </c>
      <c r="N3" s="8" t="s">
        <v>9</v>
      </c>
      <c r="P3" s="6" t="s">
        <v>5</v>
      </c>
      <c r="Q3" s="7" t="s">
        <v>102</v>
      </c>
      <c r="R3" s="7" t="s">
        <v>103</v>
      </c>
      <c r="S3" s="7" t="s">
        <v>104</v>
      </c>
      <c r="T3" s="7" t="s">
        <v>105</v>
      </c>
      <c r="U3" s="8" t="s">
        <v>9</v>
      </c>
    </row>
    <row r="4" spans="1:21" x14ac:dyDescent="0.15">
      <c r="A4" s="4" t="s">
        <v>19</v>
      </c>
      <c r="B4" s="5">
        <v>1170</v>
      </c>
      <c r="C4" s="5">
        <v>978</v>
      </c>
      <c r="D4" s="5">
        <v>87</v>
      </c>
      <c r="E4" s="5">
        <v>46</v>
      </c>
      <c r="F4" s="5">
        <v>52</v>
      </c>
      <c r="G4" s="3">
        <f>B4-SUM(C4:F4)</f>
        <v>7</v>
      </c>
      <c r="I4" s="4">
        <v>1170</v>
      </c>
      <c r="J4" s="5">
        <v>400</v>
      </c>
      <c r="K4" s="5">
        <v>98</v>
      </c>
      <c r="L4" s="5">
        <v>625</v>
      </c>
      <c r="M4" s="5">
        <v>32</v>
      </c>
      <c r="N4" s="3">
        <f>I4-SUM(J4:M4)</f>
        <v>15</v>
      </c>
      <c r="P4" s="4">
        <v>1170</v>
      </c>
      <c r="Q4" s="5">
        <v>226</v>
      </c>
      <c r="R4" s="5">
        <v>675</v>
      </c>
      <c r="S4" s="5">
        <v>204</v>
      </c>
      <c r="T4" s="5">
        <v>23</v>
      </c>
      <c r="U4" s="3">
        <f>P4-SUM(Q4:T4)</f>
        <v>42</v>
      </c>
    </row>
    <row r="5" spans="1:21" s="20" customFormat="1" x14ac:dyDescent="0.15">
      <c r="A5" s="21" t="s">
        <v>4</v>
      </c>
      <c r="B5" s="18"/>
      <c r="C5" s="18">
        <f>C4/B4</f>
        <v>0.83589743589743593</v>
      </c>
      <c r="D5" s="18">
        <f>D4/B4</f>
        <v>7.4358974358974358E-2</v>
      </c>
      <c r="E5" s="18">
        <f>E4/B4</f>
        <v>3.9316239316239315E-2</v>
      </c>
      <c r="F5" s="18">
        <f>F4/B4</f>
        <v>4.4444444444444446E-2</v>
      </c>
      <c r="G5" s="19">
        <f>G4/B4</f>
        <v>5.9829059829059833E-3</v>
      </c>
      <c r="I5" s="21"/>
      <c r="J5" s="18">
        <f>J4/I4</f>
        <v>0.34188034188034189</v>
      </c>
      <c r="K5" s="18">
        <f>K4/I4</f>
        <v>8.3760683760683755E-2</v>
      </c>
      <c r="L5" s="18">
        <f>L4/I4</f>
        <v>0.53418803418803418</v>
      </c>
      <c r="M5" s="18">
        <f>M4/I4</f>
        <v>2.735042735042735E-2</v>
      </c>
      <c r="N5" s="19">
        <f>N4/I4</f>
        <v>1.282051282051282E-2</v>
      </c>
      <c r="P5" s="21"/>
      <c r="Q5" s="18">
        <f>Q4/P4</f>
        <v>0.19316239316239317</v>
      </c>
      <c r="R5" s="18">
        <f>R4/P4</f>
        <v>0.57692307692307687</v>
      </c>
      <c r="S5" s="18">
        <f>S4/P4</f>
        <v>0.17435897435897435</v>
      </c>
      <c r="T5" s="18">
        <f>T4/P4</f>
        <v>1.9658119658119658E-2</v>
      </c>
      <c r="U5" s="19">
        <f>U4/P4</f>
        <v>3.5897435897435895E-2</v>
      </c>
    </row>
    <row r="6" spans="1:21" x14ac:dyDescent="0.15">
      <c r="A6" s="4" t="s">
        <v>20</v>
      </c>
      <c r="B6" s="5">
        <v>200</v>
      </c>
      <c r="C6" s="5">
        <v>164</v>
      </c>
      <c r="D6" s="5">
        <v>18</v>
      </c>
      <c r="E6" s="5">
        <v>10</v>
      </c>
      <c r="F6" s="5">
        <v>7</v>
      </c>
      <c r="G6" s="3">
        <f>B6-SUM(C6:F6)</f>
        <v>1</v>
      </c>
      <c r="I6" s="4">
        <v>200</v>
      </c>
      <c r="J6" s="5">
        <v>78</v>
      </c>
      <c r="K6" s="5">
        <v>16</v>
      </c>
      <c r="L6" s="5">
        <v>100</v>
      </c>
      <c r="M6" s="5">
        <v>2</v>
      </c>
      <c r="N6" s="3">
        <f>I6-SUM(J6:M6)</f>
        <v>4</v>
      </c>
      <c r="P6" s="4">
        <v>200</v>
      </c>
      <c r="Q6" s="5">
        <v>50</v>
      </c>
      <c r="R6" s="5">
        <v>114</v>
      </c>
      <c r="S6" s="5">
        <v>25</v>
      </c>
      <c r="T6" s="5">
        <v>4</v>
      </c>
      <c r="U6" s="3">
        <f>P6-SUM(Q6:T6)</f>
        <v>7</v>
      </c>
    </row>
    <row r="7" spans="1:21" s="20" customFormat="1" x14ac:dyDescent="0.15">
      <c r="A7" s="21" t="s">
        <v>4</v>
      </c>
      <c r="B7" s="18"/>
      <c r="C7" s="18">
        <f>C6/B6</f>
        <v>0.82</v>
      </c>
      <c r="D7" s="18">
        <f>D6/B6</f>
        <v>0.09</v>
      </c>
      <c r="E7" s="18">
        <f>E6/B6</f>
        <v>0.05</v>
      </c>
      <c r="F7" s="18">
        <f>F6/B6</f>
        <v>3.5000000000000003E-2</v>
      </c>
      <c r="G7" s="19">
        <f>G6/B6</f>
        <v>5.0000000000000001E-3</v>
      </c>
      <c r="I7" s="21"/>
      <c r="J7" s="18">
        <f>J6/I6</f>
        <v>0.39</v>
      </c>
      <c r="K7" s="18">
        <f>K6/I6</f>
        <v>0.08</v>
      </c>
      <c r="L7" s="18">
        <f>L6/I6</f>
        <v>0.5</v>
      </c>
      <c r="M7" s="18">
        <f>M6/I6</f>
        <v>0.01</v>
      </c>
      <c r="N7" s="19">
        <f>N6/I6</f>
        <v>0.02</v>
      </c>
      <c r="P7" s="21"/>
      <c r="Q7" s="18">
        <f>Q6/P6</f>
        <v>0.25</v>
      </c>
      <c r="R7" s="18">
        <f>R6/P6</f>
        <v>0.56999999999999995</v>
      </c>
      <c r="S7" s="18">
        <f>S6/P6</f>
        <v>0.125</v>
      </c>
      <c r="T7" s="18">
        <f>T6/P6</f>
        <v>0.02</v>
      </c>
      <c r="U7" s="19">
        <f>U6/P6</f>
        <v>3.5000000000000003E-2</v>
      </c>
    </row>
    <row r="8" spans="1:21" x14ac:dyDescent="0.15">
      <c r="A8" s="4" t="s">
        <v>21</v>
      </c>
      <c r="B8" s="5">
        <v>208</v>
      </c>
      <c r="C8" s="5">
        <v>181</v>
      </c>
      <c r="D8" s="5">
        <v>13</v>
      </c>
      <c r="E8" s="5">
        <v>8</v>
      </c>
      <c r="F8" s="5">
        <v>6</v>
      </c>
      <c r="G8" s="41" t="s">
        <v>369</v>
      </c>
      <c r="I8" s="4">
        <v>208</v>
      </c>
      <c r="J8" s="5">
        <v>80</v>
      </c>
      <c r="K8" s="5">
        <v>23</v>
      </c>
      <c r="L8" s="5">
        <v>96</v>
      </c>
      <c r="M8" s="5">
        <v>6</v>
      </c>
      <c r="N8" s="3">
        <f>I8-SUM(J8:M8)</f>
        <v>3</v>
      </c>
      <c r="P8" s="4">
        <v>208</v>
      </c>
      <c r="Q8" s="5">
        <v>42</v>
      </c>
      <c r="R8" s="5">
        <v>140</v>
      </c>
      <c r="S8" s="5">
        <v>20</v>
      </c>
      <c r="T8" s="5">
        <v>1</v>
      </c>
      <c r="U8" s="3">
        <f>P8-SUM(Q8:T8)</f>
        <v>5</v>
      </c>
    </row>
    <row r="9" spans="1:21" s="20" customFormat="1" x14ac:dyDescent="0.15">
      <c r="A9" s="21" t="s">
        <v>4</v>
      </c>
      <c r="B9" s="18"/>
      <c r="C9" s="18">
        <f>C8/B8</f>
        <v>0.87019230769230771</v>
      </c>
      <c r="D9" s="18">
        <f>D8/B8</f>
        <v>6.25E-2</v>
      </c>
      <c r="E9" s="18">
        <f>E8/B8</f>
        <v>3.8461538461538464E-2</v>
      </c>
      <c r="F9" s="18">
        <f>F8/B8</f>
        <v>2.8846153846153848E-2</v>
      </c>
      <c r="G9" s="45" t="s">
        <v>369</v>
      </c>
      <c r="I9" s="21"/>
      <c r="J9" s="18">
        <f>J8/I8</f>
        <v>0.38461538461538464</v>
      </c>
      <c r="K9" s="18">
        <f>K8/I8</f>
        <v>0.11057692307692307</v>
      </c>
      <c r="L9" s="18">
        <f>L8/I8</f>
        <v>0.46153846153846156</v>
      </c>
      <c r="M9" s="18">
        <f>M8/I8</f>
        <v>2.8846153846153848E-2</v>
      </c>
      <c r="N9" s="19">
        <f>N8/I8</f>
        <v>1.4423076923076924E-2</v>
      </c>
      <c r="P9" s="21"/>
      <c r="Q9" s="18">
        <f>Q8/P8</f>
        <v>0.20192307692307693</v>
      </c>
      <c r="R9" s="18">
        <f>R8/P8</f>
        <v>0.67307692307692313</v>
      </c>
      <c r="S9" s="18">
        <f>S8/P8</f>
        <v>9.6153846153846159E-2</v>
      </c>
      <c r="T9" s="18">
        <f>T8/P8</f>
        <v>4.807692307692308E-3</v>
      </c>
      <c r="U9" s="19">
        <f>U8/P8</f>
        <v>2.403846153846154E-2</v>
      </c>
    </row>
    <row r="10" spans="1:21" x14ac:dyDescent="0.15">
      <c r="A10" s="4" t="s">
        <v>22</v>
      </c>
      <c r="B10" s="5">
        <v>44</v>
      </c>
      <c r="C10" s="5">
        <v>40</v>
      </c>
      <c r="D10" s="36" t="s">
        <v>369</v>
      </c>
      <c r="E10" s="36" t="s">
        <v>369</v>
      </c>
      <c r="F10" s="5">
        <v>4</v>
      </c>
      <c r="G10" s="41" t="s">
        <v>369</v>
      </c>
      <c r="I10" s="4">
        <v>44</v>
      </c>
      <c r="J10" s="5">
        <v>8</v>
      </c>
      <c r="K10" s="5">
        <v>4</v>
      </c>
      <c r="L10" s="5">
        <v>31</v>
      </c>
      <c r="M10" s="5">
        <v>1</v>
      </c>
      <c r="N10" s="41" t="s">
        <v>369</v>
      </c>
      <c r="P10" s="4">
        <v>44</v>
      </c>
      <c r="Q10" s="5">
        <v>6</v>
      </c>
      <c r="R10" s="5">
        <v>28</v>
      </c>
      <c r="S10" s="5">
        <v>6</v>
      </c>
      <c r="T10" s="5">
        <v>3</v>
      </c>
      <c r="U10" s="3">
        <f>P10-SUM(Q10:T10)</f>
        <v>1</v>
      </c>
    </row>
    <row r="11" spans="1:21" s="20" customFormat="1" x14ac:dyDescent="0.15">
      <c r="A11" s="21" t="s">
        <v>4</v>
      </c>
      <c r="B11" s="18"/>
      <c r="C11" s="18">
        <f>C10/B10</f>
        <v>0.90909090909090906</v>
      </c>
      <c r="D11" s="37" t="s">
        <v>369</v>
      </c>
      <c r="E11" s="37" t="s">
        <v>369</v>
      </c>
      <c r="F11" s="18">
        <f>F10/B10</f>
        <v>9.0909090909090912E-2</v>
      </c>
      <c r="G11" s="45" t="s">
        <v>369</v>
      </c>
      <c r="I11" s="21"/>
      <c r="J11" s="18">
        <f>J10/I10</f>
        <v>0.18181818181818182</v>
      </c>
      <c r="K11" s="18">
        <f>K10/I10</f>
        <v>9.0909090909090912E-2</v>
      </c>
      <c r="L11" s="18">
        <f>L10/I10</f>
        <v>0.70454545454545459</v>
      </c>
      <c r="M11" s="18">
        <f>M10/I10</f>
        <v>2.2727272727272728E-2</v>
      </c>
      <c r="N11" s="45" t="s">
        <v>369</v>
      </c>
      <c r="P11" s="21"/>
      <c r="Q11" s="18">
        <f>Q10/P10</f>
        <v>0.13636363636363635</v>
      </c>
      <c r="R11" s="18">
        <f>R10/P10</f>
        <v>0.63636363636363635</v>
      </c>
      <c r="S11" s="18">
        <f>S10/P10</f>
        <v>0.13636363636363635</v>
      </c>
      <c r="T11" s="18">
        <f>T10/P10</f>
        <v>6.8181818181818177E-2</v>
      </c>
      <c r="U11" s="19">
        <f>U10/P10</f>
        <v>2.2727272727272728E-2</v>
      </c>
    </row>
    <row r="12" spans="1:21" x14ac:dyDescent="0.15">
      <c r="A12" s="4" t="s">
        <v>23</v>
      </c>
      <c r="B12" s="5">
        <v>172</v>
      </c>
      <c r="C12" s="5">
        <v>147</v>
      </c>
      <c r="D12" s="5">
        <v>10</v>
      </c>
      <c r="E12" s="5">
        <v>4</v>
      </c>
      <c r="F12" s="5">
        <v>11</v>
      </c>
      <c r="G12" s="41" t="s">
        <v>369</v>
      </c>
      <c r="I12" s="4">
        <v>172</v>
      </c>
      <c r="J12" s="5">
        <v>66</v>
      </c>
      <c r="K12" s="5">
        <v>11</v>
      </c>
      <c r="L12" s="5">
        <v>86</v>
      </c>
      <c r="M12" s="5">
        <v>8</v>
      </c>
      <c r="N12" s="3">
        <f>I12-SUM(J12:M12)</f>
        <v>1</v>
      </c>
      <c r="P12" s="4">
        <v>172</v>
      </c>
      <c r="Q12" s="5">
        <v>41</v>
      </c>
      <c r="R12" s="5">
        <v>96</v>
      </c>
      <c r="S12" s="5">
        <v>24</v>
      </c>
      <c r="T12" s="5">
        <v>2</v>
      </c>
      <c r="U12" s="3">
        <f>P12-SUM(Q12:T12)</f>
        <v>9</v>
      </c>
    </row>
    <row r="13" spans="1:21" s="20" customFormat="1" x14ac:dyDescent="0.15">
      <c r="A13" s="21" t="s">
        <v>4</v>
      </c>
      <c r="B13" s="18"/>
      <c r="C13" s="18">
        <f>C12/B12</f>
        <v>0.85465116279069764</v>
      </c>
      <c r="D13" s="18">
        <f>D12/B12</f>
        <v>5.8139534883720929E-2</v>
      </c>
      <c r="E13" s="18">
        <f>E12/B12</f>
        <v>2.3255813953488372E-2</v>
      </c>
      <c r="F13" s="18">
        <f>F12/B12</f>
        <v>6.3953488372093026E-2</v>
      </c>
      <c r="G13" s="45" t="s">
        <v>369</v>
      </c>
      <c r="I13" s="21"/>
      <c r="J13" s="18">
        <f>J12/I12</f>
        <v>0.38372093023255816</v>
      </c>
      <c r="K13" s="18">
        <f>K12/I12</f>
        <v>6.3953488372093026E-2</v>
      </c>
      <c r="L13" s="18">
        <f>L12/I12</f>
        <v>0.5</v>
      </c>
      <c r="M13" s="18">
        <f>M12/I12</f>
        <v>4.6511627906976744E-2</v>
      </c>
      <c r="N13" s="19">
        <f>N12/I12</f>
        <v>5.8139534883720929E-3</v>
      </c>
      <c r="P13" s="21"/>
      <c r="Q13" s="18">
        <f>Q12/P12</f>
        <v>0.23837209302325582</v>
      </c>
      <c r="R13" s="18">
        <f>R12/P12</f>
        <v>0.55813953488372092</v>
      </c>
      <c r="S13" s="18">
        <f>S12/P12</f>
        <v>0.13953488372093023</v>
      </c>
      <c r="T13" s="18">
        <f>T12/P12</f>
        <v>1.1627906976744186E-2</v>
      </c>
      <c r="U13" s="19">
        <f>U12/P12</f>
        <v>5.232558139534884E-2</v>
      </c>
    </row>
    <row r="14" spans="1:21" x14ac:dyDescent="0.15">
      <c r="A14" s="4" t="s">
        <v>24</v>
      </c>
      <c r="B14" s="5">
        <v>42</v>
      </c>
      <c r="C14" s="5">
        <v>39</v>
      </c>
      <c r="D14" s="36" t="s">
        <v>369</v>
      </c>
      <c r="E14" s="5">
        <v>1</v>
      </c>
      <c r="F14" s="5">
        <v>2</v>
      </c>
      <c r="G14" s="41" t="s">
        <v>369</v>
      </c>
      <c r="I14" s="4">
        <v>42</v>
      </c>
      <c r="J14" s="5">
        <v>12</v>
      </c>
      <c r="K14" s="5">
        <v>5</v>
      </c>
      <c r="L14" s="5">
        <v>25</v>
      </c>
      <c r="M14" s="36" t="s">
        <v>369</v>
      </c>
      <c r="N14" s="41" t="s">
        <v>369</v>
      </c>
      <c r="P14" s="4">
        <v>42</v>
      </c>
      <c r="Q14" s="5">
        <v>10</v>
      </c>
      <c r="R14" s="5">
        <v>20</v>
      </c>
      <c r="S14" s="5">
        <v>9</v>
      </c>
      <c r="T14" s="5">
        <v>2</v>
      </c>
      <c r="U14" s="3">
        <f>P14-SUM(Q14:T14)</f>
        <v>1</v>
      </c>
    </row>
    <row r="15" spans="1:21" s="20" customFormat="1" x14ac:dyDescent="0.15">
      <c r="A15" s="21" t="s">
        <v>4</v>
      </c>
      <c r="B15" s="18"/>
      <c r="C15" s="18">
        <f>C14/B14</f>
        <v>0.9285714285714286</v>
      </c>
      <c r="D15" s="37" t="s">
        <v>369</v>
      </c>
      <c r="E15" s="18">
        <f>E14/B14</f>
        <v>2.3809523809523808E-2</v>
      </c>
      <c r="F15" s="18">
        <f>F14/B14</f>
        <v>4.7619047619047616E-2</v>
      </c>
      <c r="G15" s="45" t="s">
        <v>369</v>
      </c>
      <c r="I15" s="21"/>
      <c r="J15" s="18">
        <f>J14/I14</f>
        <v>0.2857142857142857</v>
      </c>
      <c r="K15" s="18">
        <f>K14/I14</f>
        <v>0.11904761904761904</v>
      </c>
      <c r="L15" s="18">
        <f>L14/I14</f>
        <v>0.59523809523809523</v>
      </c>
      <c r="M15" s="37" t="s">
        <v>369</v>
      </c>
      <c r="N15" s="45" t="s">
        <v>369</v>
      </c>
      <c r="P15" s="21"/>
      <c r="Q15" s="18">
        <f>Q14/P14</f>
        <v>0.23809523809523808</v>
      </c>
      <c r="R15" s="18">
        <f>R14/P14</f>
        <v>0.47619047619047616</v>
      </c>
      <c r="S15" s="18">
        <f>S14/P14</f>
        <v>0.21428571428571427</v>
      </c>
      <c r="T15" s="18">
        <f>T14/P14</f>
        <v>4.7619047619047616E-2</v>
      </c>
      <c r="U15" s="19">
        <f>U14/P14</f>
        <v>2.3809523809523808E-2</v>
      </c>
    </row>
    <row r="16" spans="1:21" x14ac:dyDescent="0.15">
      <c r="A16" s="4" t="s">
        <v>25</v>
      </c>
      <c r="B16" s="5">
        <v>147</v>
      </c>
      <c r="C16" s="5">
        <v>130</v>
      </c>
      <c r="D16" s="5">
        <v>11</v>
      </c>
      <c r="E16" s="5">
        <v>4</v>
      </c>
      <c r="F16" s="5">
        <v>2</v>
      </c>
      <c r="G16" s="41" t="s">
        <v>369</v>
      </c>
      <c r="I16" s="4">
        <v>147</v>
      </c>
      <c r="J16" s="5">
        <v>60</v>
      </c>
      <c r="K16" s="5">
        <v>10</v>
      </c>
      <c r="L16" s="5">
        <v>69</v>
      </c>
      <c r="M16" s="5">
        <v>6</v>
      </c>
      <c r="N16" s="3">
        <f>I16-SUM(J16:M16)</f>
        <v>2</v>
      </c>
      <c r="P16" s="4">
        <v>147</v>
      </c>
      <c r="Q16" s="5">
        <v>27</v>
      </c>
      <c r="R16" s="5">
        <v>91</v>
      </c>
      <c r="S16" s="5">
        <v>21</v>
      </c>
      <c r="T16" s="5">
        <v>4</v>
      </c>
      <c r="U16" s="3">
        <f>P16-SUM(Q16:T16)</f>
        <v>4</v>
      </c>
    </row>
    <row r="17" spans="1:21" s="20" customFormat="1" x14ac:dyDescent="0.15">
      <c r="A17" s="21" t="s">
        <v>4</v>
      </c>
      <c r="B17" s="18"/>
      <c r="C17" s="18">
        <f>C16/B16</f>
        <v>0.88435374149659862</v>
      </c>
      <c r="D17" s="18">
        <f>D16/B16</f>
        <v>7.4829931972789115E-2</v>
      </c>
      <c r="E17" s="18">
        <f>E16/B16</f>
        <v>2.7210884353741496E-2</v>
      </c>
      <c r="F17" s="18">
        <f>F16/B16</f>
        <v>1.3605442176870748E-2</v>
      </c>
      <c r="G17" s="45" t="s">
        <v>369</v>
      </c>
      <c r="I17" s="21"/>
      <c r="J17" s="18">
        <f>J16/I16</f>
        <v>0.40816326530612246</v>
      </c>
      <c r="K17" s="18">
        <f>K16/I16</f>
        <v>6.8027210884353748E-2</v>
      </c>
      <c r="L17" s="18">
        <f>L16/I16</f>
        <v>0.46938775510204084</v>
      </c>
      <c r="M17" s="18">
        <f>M16/I16</f>
        <v>4.0816326530612242E-2</v>
      </c>
      <c r="N17" s="19">
        <f>N16/I16</f>
        <v>1.3605442176870748E-2</v>
      </c>
      <c r="P17" s="21"/>
      <c r="Q17" s="18">
        <f>Q16/P16</f>
        <v>0.18367346938775511</v>
      </c>
      <c r="R17" s="18">
        <f>R16/P16</f>
        <v>0.61904761904761907</v>
      </c>
      <c r="S17" s="18">
        <f>S16/P16</f>
        <v>0.14285714285714285</v>
      </c>
      <c r="T17" s="18">
        <f>T16/P16</f>
        <v>2.7210884353741496E-2</v>
      </c>
      <c r="U17" s="19">
        <f>U16/P16</f>
        <v>2.7210884353741496E-2</v>
      </c>
    </row>
    <row r="18" spans="1:21" x14ac:dyDescent="0.15">
      <c r="A18" s="4" t="s">
        <v>26</v>
      </c>
      <c r="B18" s="5">
        <v>103</v>
      </c>
      <c r="C18" s="5">
        <v>92</v>
      </c>
      <c r="D18" s="5">
        <v>5</v>
      </c>
      <c r="E18" s="5">
        <v>4</v>
      </c>
      <c r="F18" s="5">
        <v>2</v>
      </c>
      <c r="G18" s="41" t="s">
        <v>369</v>
      </c>
      <c r="I18" s="4">
        <v>103</v>
      </c>
      <c r="J18" s="5">
        <v>28</v>
      </c>
      <c r="K18" s="5">
        <v>5</v>
      </c>
      <c r="L18" s="5">
        <v>69</v>
      </c>
      <c r="M18" s="5">
        <v>1</v>
      </c>
      <c r="N18" s="41" t="s">
        <v>369</v>
      </c>
      <c r="P18" s="4">
        <v>103</v>
      </c>
      <c r="Q18" s="5">
        <v>12</v>
      </c>
      <c r="R18" s="5">
        <v>62</v>
      </c>
      <c r="S18" s="5">
        <v>24</v>
      </c>
      <c r="T18" s="36" t="s">
        <v>369</v>
      </c>
      <c r="U18" s="3">
        <f>P18-SUM(Q18:T18)</f>
        <v>5</v>
      </c>
    </row>
    <row r="19" spans="1:21" s="20" customFormat="1" x14ac:dyDescent="0.15">
      <c r="A19" s="21" t="s">
        <v>4</v>
      </c>
      <c r="B19" s="18"/>
      <c r="C19" s="18">
        <f>C18/B18</f>
        <v>0.89320388349514568</v>
      </c>
      <c r="D19" s="18">
        <f>D18/B18</f>
        <v>4.8543689320388349E-2</v>
      </c>
      <c r="E19" s="18">
        <f>E18/B18</f>
        <v>3.8834951456310676E-2</v>
      </c>
      <c r="F19" s="18">
        <f>F18/B18</f>
        <v>1.9417475728155338E-2</v>
      </c>
      <c r="G19" s="45" t="s">
        <v>369</v>
      </c>
      <c r="I19" s="21"/>
      <c r="J19" s="18">
        <f>J18/I18</f>
        <v>0.27184466019417475</v>
      </c>
      <c r="K19" s="18">
        <f>K18/I18</f>
        <v>4.8543689320388349E-2</v>
      </c>
      <c r="L19" s="18">
        <f>L18/I18</f>
        <v>0.66990291262135926</v>
      </c>
      <c r="M19" s="18">
        <f>M18/I18</f>
        <v>9.7087378640776691E-3</v>
      </c>
      <c r="N19" s="45" t="s">
        <v>369</v>
      </c>
      <c r="P19" s="21"/>
      <c r="Q19" s="18">
        <f>Q18/P18</f>
        <v>0.11650485436893204</v>
      </c>
      <c r="R19" s="18">
        <f>R18/P18</f>
        <v>0.60194174757281549</v>
      </c>
      <c r="S19" s="18">
        <f>S18/P18</f>
        <v>0.23300970873786409</v>
      </c>
      <c r="T19" s="37" t="s">
        <v>369</v>
      </c>
      <c r="U19" s="19">
        <f>U18/P18</f>
        <v>4.8543689320388349E-2</v>
      </c>
    </row>
    <row r="20" spans="1:21" x14ac:dyDescent="0.15">
      <c r="A20" s="4" t="s">
        <v>27</v>
      </c>
      <c r="B20" s="5">
        <v>74</v>
      </c>
      <c r="C20" s="5">
        <v>65</v>
      </c>
      <c r="D20" s="5">
        <v>2</v>
      </c>
      <c r="E20" s="5">
        <v>4</v>
      </c>
      <c r="F20" s="5">
        <v>3</v>
      </c>
      <c r="G20" s="41" t="s">
        <v>369</v>
      </c>
      <c r="I20" s="4">
        <v>74</v>
      </c>
      <c r="J20" s="5">
        <v>19</v>
      </c>
      <c r="K20" s="5">
        <v>9</v>
      </c>
      <c r="L20" s="5">
        <v>45</v>
      </c>
      <c r="M20" s="5">
        <v>1</v>
      </c>
      <c r="N20" s="41" t="s">
        <v>369</v>
      </c>
      <c r="P20" s="4">
        <v>74</v>
      </c>
      <c r="Q20" s="5">
        <v>7</v>
      </c>
      <c r="R20" s="5">
        <v>43</v>
      </c>
      <c r="S20" s="5">
        <v>20</v>
      </c>
      <c r="T20" s="5">
        <v>2</v>
      </c>
      <c r="U20" s="3">
        <f>P20-SUM(Q20:T20)</f>
        <v>2</v>
      </c>
    </row>
    <row r="21" spans="1:21" s="20" customFormat="1" x14ac:dyDescent="0.15">
      <c r="A21" s="21" t="s">
        <v>4</v>
      </c>
      <c r="B21" s="18"/>
      <c r="C21" s="18">
        <f>C20/B20</f>
        <v>0.8783783783783784</v>
      </c>
      <c r="D21" s="18">
        <f>D20/B20</f>
        <v>2.7027027027027029E-2</v>
      </c>
      <c r="E21" s="18">
        <f>E20/B20</f>
        <v>5.4054054054054057E-2</v>
      </c>
      <c r="F21" s="18">
        <f>F20/B20</f>
        <v>4.0540540540540543E-2</v>
      </c>
      <c r="G21" s="45" t="s">
        <v>369</v>
      </c>
      <c r="I21" s="21"/>
      <c r="J21" s="18">
        <f>J20/I20</f>
        <v>0.25675675675675674</v>
      </c>
      <c r="K21" s="18">
        <f>K20/I20</f>
        <v>0.12162162162162163</v>
      </c>
      <c r="L21" s="18">
        <f>L20/I20</f>
        <v>0.60810810810810811</v>
      </c>
      <c r="M21" s="18">
        <f>M20/I20</f>
        <v>1.3513513513513514E-2</v>
      </c>
      <c r="N21" s="45" t="s">
        <v>369</v>
      </c>
      <c r="P21" s="21"/>
      <c r="Q21" s="18">
        <f>Q20/P20</f>
        <v>9.45945945945946E-2</v>
      </c>
      <c r="R21" s="18">
        <f>R20/P20</f>
        <v>0.58108108108108103</v>
      </c>
      <c r="S21" s="18">
        <f>S20/P20</f>
        <v>0.27027027027027029</v>
      </c>
      <c r="T21" s="18">
        <f>T20/P20</f>
        <v>2.7027027027027029E-2</v>
      </c>
      <c r="U21" s="19">
        <f>U20/P20</f>
        <v>2.7027027027027029E-2</v>
      </c>
    </row>
    <row r="22" spans="1:21" x14ac:dyDescent="0.15">
      <c r="A22" s="4" t="s">
        <v>28</v>
      </c>
      <c r="B22" s="5">
        <v>111</v>
      </c>
      <c r="C22" s="5">
        <v>100</v>
      </c>
      <c r="D22" s="5">
        <v>4</v>
      </c>
      <c r="E22" s="5">
        <v>2</v>
      </c>
      <c r="F22" s="5">
        <v>5</v>
      </c>
      <c r="G22" s="41" t="s">
        <v>369</v>
      </c>
      <c r="I22" s="4">
        <v>111</v>
      </c>
      <c r="J22" s="5">
        <v>31</v>
      </c>
      <c r="K22" s="5">
        <v>12</v>
      </c>
      <c r="L22" s="5">
        <v>65</v>
      </c>
      <c r="M22" s="5">
        <v>3</v>
      </c>
      <c r="N22" s="41" t="s">
        <v>369</v>
      </c>
      <c r="P22" s="4">
        <v>111</v>
      </c>
      <c r="Q22" s="5">
        <v>13</v>
      </c>
      <c r="R22" s="5">
        <v>44</v>
      </c>
      <c r="S22" s="5">
        <v>47</v>
      </c>
      <c r="T22" s="5">
        <v>4</v>
      </c>
      <c r="U22" s="3">
        <f>P22-SUM(Q22:T22)</f>
        <v>3</v>
      </c>
    </row>
    <row r="23" spans="1:21" s="20" customFormat="1" x14ac:dyDescent="0.15">
      <c r="A23" s="21" t="s">
        <v>4</v>
      </c>
      <c r="B23" s="18"/>
      <c r="C23" s="18">
        <f>C22/B22</f>
        <v>0.90090090090090091</v>
      </c>
      <c r="D23" s="18">
        <f>D22/B22</f>
        <v>3.6036036036036036E-2</v>
      </c>
      <c r="E23" s="18">
        <f>E22/B22</f>
        <v>1.8018018018018018E-2</v>
      </c>
      <c r="F23" s="18">
        <f>F22/B22</f>
        <v>4.5045045045045043E-2</v>
      </c>
      <c r="G23" s="45" t="s">
        <v>369</v>
      </c>
      <c r="I23" s="21"/>
      <c r="J23" s="18">
        <f>J22/I22</f>
        <v>0.27927927927927926</v>
      </c>
      <c r="K23" s="18">
        <f>K22/I22</f>
        <v>0.10810810810810811</v>
      </c>
      <c r="L23" s="18">
        <f>L22/I22</f>
        <v>0.5855855855855856</v>
      </c>
      <c r="M23" s="18">
        <f>M22/I22</f>
        <v>2.7027027027027029E-2</v>
      </c>
      <c r="N23" s="45" t="s">
        <v>369</v>
      </c>
      <c r="P23" s="21"/>
      <c r="Q23" s="18">
        <f>Q22/P22</f>
        <v>0.11711711711711711</v>
      </c>
      <c r="R23" s="18">
        <f>R22/P22</f>
        <v>0.3963963963963964</v>
      </c>
      <c r="S23" s="18">
        <f>S22/P22</f>
        <v>0.42342342342342343</v>
      </c>
      <c r="T23" s="18">
        <f>T22/P22</f>
        <v>3.6036036036036036E-2</v>
      </c>
      <c r="U23" s="19">
        <f>U22/P22</f>
        <v>2.7027027027027029E-2</v>
      </c>
    </row>
    <row r="24" spans="1:21" x14ac:dyDescent="0.15">
      <c r="A24" s="4" t="s">
        <v>29</v>
      </c>
      <c r="B24" s="5">
        <v>55</v>
      </c>
      <c r="C24" s="5">
        <v>13</v>
      </c>
      <c r="D24" s="5">
        <v>23</v>
      </c>
      <c r="E24" s="5">
        <v>9</v>
      </c>
      <c r="F24" s="5">
        <v>9</v>
      </c>
      <c r="G24" s="3">
        <f>B24-SUM(C24:F24)</f>
        <v>1</v>
      </c>
      <c r="I24" s="4">
        <v>55</v>
      </c>
      <c r="J24" s="5">
        <v>14</v>
      </c>
      <c r="K24" s="5">
        <v>3</v>
      </c>
      <c r="L24" s="5">
        <v>35</v>
      </c>
      <c r="M24" s="5">
        <v>3</v>
      </c>
      <c r="N24" s="3">
        <f>I24-SUM(J24:M24)</f>
        <v>0</v>
      </c>
      <c r="P24" s="4">
        <v>55</v>
      </c>
      <c r="Q24" s="5">
        <v>17</v>
      </c>
      <c r="R24" s="5">
        <v>28</v>
      </c>
      <c r="S24" s="5">
        <v>7</v>
      </c>
      <c r="T24" s="5">
        <v>1</v>
      </c>
      <c r="U24" s="3">
        <f>P24-SUM(Q24:T24)</f>
        <v>2</v>
      </c>
    </row>
    <row r="25" spans="1:21" s="20" customFormat="1" x14ac:dyDescent="0.15">
      <c r="A25" s="23" t="s">
        <v>4</v>
      </c>
      <c r="B25" s="24"/>
      <c r="C25" s="24">
        <f>C24/B24</f>
        <v>0.23636363636363636</v>
      </c>
      <c r="D25" s="24">
        <f>D24/B24</f>
        <v>0.41818181818181815</v>
      </c>
      <c r="E25" s="24">
        <f>E24/B24</f>
        <v>0.16363636363636364</v>
      </c>
      <c r="F25" s="24">
        <f>F24/B24</f>
        <v>0.16363636363636364</v>
      </c>
      <c r="G25" s="25">
        <f>G24/B24</f>
        <v>1.8181818181818181E-2</v>
      </c>
      <c r="I25" s="23"/>
      <c r="J25" s="24">
        <f>J24/I24</f>
        <v>0.25454545454545452</v>
      </c>
      <c r="K25" s="24">
        <f>K24/I24</f>
        <v>5.4545454545454543E-2</v>
      </c>
      <c r="L25" s="24">
        <f>L24/I24</f>
        <v>0.63636363636363635</v>
      </c>
      <c r="M25" s="24">
        <f>M24/I24</f>
        <v>5.4545454545454543E-2</v>
      </c>
      <c r="N25" s="25">
        <f>N24/I24</f>
        <v>0</v>
      </c>
      <c r="P25" s="23"/>
      <c r="Q25" s="24">
        <f>Q24/P24</f>
        <v>0.30909090909090908</v>
      </c>
      <c r="R25" s="24">
        <f>R24/P24</f>
        <v>0.50909090909090904</v>
      </c>
      <c r="S25" s="24">
        <f>S24/P24</f>
        <v>0.12727272727272726</v>
      </c>
      <c r="T25" s="24">
        <f>T24/P24</f>
        <v>1.8181818181818181E-2</v>
      </c>
      <c r="U25" s="25">
        <f>U24/P24</f>
        <v>3.6363636363636362E-2</v>
      </c>
    </row>
    <row r="26" spans="1:21" x14ac:dyDescent="0.15">
      <c r="A26" s="1" t="s">
        <v>212</v>
      </c>
    </row>
    <row r="27" spans="1:21" x14ac:dyDescent="0.15">
      <c r="A27" s="9" t="s">
        <v>30</v>
      </c>
      <c r="B27" s="10">
        <v>411</v>
      </c>
      <c r="C27" s="10">
        <v>364</v>
      </c>
      <c r="D27" s="10">
        <v>12</v>
      </c>
      <c r="E27" s="10">
        <v>16</v>
      </c>
      <c r="F27" s="10">
        <v>19</v>
      </c>
      <c r="G27" s="40" t="s">
        <v>369</v>
      </c>
      <c r="I27" s="9">
        <v>411</v>
      </c>
      <c r="J27" s="10">
        <v>146</v>
      </c>
      <c r="K27" s="10">
        <v>43</v>
      </c>
      <c r="L27" s="10">
        <v>206</v>
      </c>
      <c r="M27" s="10">
        <v>14</v>
      </c>
      <c r="N27" s="11">
        <f>I27-SUM(J27:M27)</f>
        <v>2</v>
      </c>
      <c r="P27" s="9">
        <v>411</v>
      </c>
      <c r="Q27" s="10">
        <v>95</v>
      </c>
      <c r="R27" s="10">
        <v>234</v>
      </c>
      <c r="S27" s="10">
        <v>67</v>
      </c>
      <c r="T27" s="10">
        <v>8</v>
      </c>
      <c r="U27" s="11">
        <f>P27-SUM(Q27:T27)</f>
        <v>7</v>
      </c>
    </row>
    <row r="28" spans="1:21" s="20" customFormat="1" x14ac:dyDescent="0.15">
      <c r="A28" s="21" t="s">
        <v>31</v>
      </c>
      <c r="B28" s="18"/>
      <c r="C28" s="18">
        <f>C27/B27</f>
        <v>0.88564476885644772</v>
      </c>
      <c r="D28" s="18">
        <f>D27/B27</f>
        <v>2.9197080291970802E-2</v>
      </c>
      <c r="E28" s="18">
        <f>E27/B27</f>
        <v>3.8929440389294405E-2</v>
      </c>
      <c r="F28" s="18">
        <f>F27/B27</f>
        <v>4.6228710462287104E-2</v>
      </c>
      <c r="G28" s="45" t="s">
        <v>369</v>
      </c>
      <c r="I28" s="21"/>
      <c r="J28" s="18">
        <f>J27/I27</f>
        <v>0.35523114355231145</v>
      </c>
      <c r="K28" s="18">
        <f>K27/I27</f>
        <v>0.10462287104622871</v>
      </c>
      <c r="L28" s="18">
        <f>L27/I27</f>
        <v>0.5012165450121655</v>
      </c>
      <c r="M28" s="18">
        <f>M27/I27</f>
        <v>3.4063260340632603E-2</v>
      </c>
      <c r="N28" s="19">
        <f>N27/I27</f>
        <v>4.8661800486618006E-3</v>
      </c>
      <c r="P28" s="21"/>
      <c r="Q28" s="18">
        <f>Q27/P27</f>
        <v>0.23114355231143552</v>
      </c>
      <c r="R28" s="18">
        <f>R27/P27</f>
        <v>0.56934306569343063</v>
      </c>
      <c r="S28" s="18">
        <f>S27/P27</f>
        <v>0.16301703163017031</v>
      </c>
      <c r="T28" s="18">
        <f>T27/P27</f>
        <v>1.9464720194647202E-2</v>
      </c>
      <c r="U28" s="19">
        <f>U27/P27</f>
        <v>1.7031630170316302E-2</v>
      </c>
    </row>
    <row r="29" spans="1:21" x14ac:dyDescent="0.15">
      <c r="A29" s="4" t="s">
        <v>32</v>
      </c>
      <c r="B29" s="5">
        <v>196</v>
      </c>
      <c r="C29" s="5">
        <v>165</v>
      </c>
      <c r="D29" s="5">
        <v>14</v>
      </c>
      <c r="E29" s="5">
        <v>6</v>
      </c>
      <c r="F29" s="5">
        <v>10</v>
      </c>
      <c r="G29" s="3">
        <f>B29-SUM(C29:F29)</f>
        <v>1</v>
      </c>
      <c r="I29" s="4">
        <v>196</v>
      </c>
      <c r="J29" s="5">
        <v>66</v>
      </c>
      <c r="K29" s="5">
        <v>20</v>
      </c>
      <c r="L29" s="5">
        <v>104</v>
      </c>
      <c r="M29" s="5">
        <v>3</v>
      </c>
      <c r="N29" s="3">
        <f>I29-SUM(J29:M29)</f>
        <v>3</v>
      </c>
      <c r="P29" s="4">
        <v>196</v>
      </c>
      <c r="Q29" s="5">
        <v>44</v>
      </c>
      <c r="R29" s="5">
        <v>112</v>
      </c>
      <c r="S29" s="5">
        <v>30</v>
      </c>
      <c r="T29" s="5">
        <v>3</v>
      </c>
      <c r="U29" s="3">
        <f>P29-SUM(Q29:T29)</f>
        <v>7</v>
      </c>
    </row>
    <row r="30" spans="1:21" s="20" customFormat="1" x14ac:dyDescent="0.15">
      <c r="A30" s="21" t="s">
        <v>33</v>
      </c>
      <c r="B30" s="18"/>
      <c r="C30" s="18">
        <f>C29/B29</f>
        <v>0.84183673469387754</v>
      </c>
      <c r="D30" s="18">
        <f>D29/B29</f>
        <v>7.1428571428571425E-2</v>
      </c>
      <c r="E30" s="18">
        <f>E29/B29</f>
        <v>3.0612244897959183E-2</v>
      </c>
      <c r="F30" s="18">
        <f>F29/B29</f>
        <v>5.1020408163265307E-2</v>
      </c>
      <c r="G30" s="19">
        <f>G29/B29</f>
        <v>5.1020408163265302E-3</v>
      </c>
      <c r="I30" s="21"/>
      <c r="J30" s="18">
        <f>J29/I29</f>
        <v>0.33673469387755101</v>
      </c>
      <c r="K30" s="18">
        <f>K29/I29</f>
        <v>0.10204081632653061</v>
      </c>
      <c r="L30" s="18">
        <f>L29/I29</f>
        <v>0.53061224489795922</v>
      </c>
      <c r="M30" s="18">
        <f>M29/I29</f>
        <v>1.5306122448979591E-2</v>
      </c>
      <c r="N30" s="19">
        <f>N29/I29</f>
        <v>1.5306122448979591E-2</v>
      </c>
      <c r="P30" s="21"/>
      <c r="Q30" s="18">
        <f>Q29/P29</f>
        <v>0.22448979591836735</v>
      </c>
      <c r="R30" s="18">
        <f>R29/P29</f>
        <v>0.5714285714285714</v>
      </c>
      <c r="S30" s="18">
        <f>S29/P29</f>
        <v>0.15306122448979592</v>
      </c>
      <c r="T30" s="18">
        <f>T29/P29</f>
        <v>1.5306122448979591E-2</v>
      </c>
      <c r="U30" s="19">
        <f>U29/P29</f>
        <v>3.5714285714285712E-2</v>
      </c>
    </row>
    <row r="31" spans="1:21" x14ac:dyDescent="0.15">
      <c r="A31" s="4" t="s">
        <v>34</v>
      </c>
      <c r="B31" s="5">
        <v>556</v>
      </c>
      <c r="C31" s="5">
        <v>447</v>
      </c>
      <c r="D31" s="5">
        <v>61</v>
      </c>
      <c r="E31" s="5">
        <v>24</v>
      </c>
      <c r="F31" s="5">
        <v>23</v>
      </c>
      <c r="G31" s="3">
        <f>B31-SUM(C31:F31)</f>
        <v>1</v>
      </c>
      <c r="I31" s="4">
        <v>556</v>
      </c>
      <c r="J31" s="5">
        <v>188</v>
      </c>
      <c r="K31" s="5">
        <v>35</v>
      </c>
      <c r="L31" s="5">
        <v>313</v>
      </c>
      <c r="M31" s="5">
        <v>15</v>
      </c>
      <c r="N31" s="3">
        <f>I31-SUM(J31:M31)</f>
        <v>5</v>
      </c>
      <c r="P31" s="4">
        <v>556</v>
      </c>
      <c r="Q31" s="5">
        <v>87</v>
      </c>
      <c r="R31" s="5">
        <v>327</v>
      </c>
      <c r="S31" s="5">
        <v>105</v>
      </c>
      <c r="T31" s="5">
        <v>12</v>
      </c>
      <c r="U31" s="3">
        <f>P31-SUM(Q31:T31)</f>
        <v>25</v>
      </c>
    </row>
    <row r="32" spans="1:21" s="20" customFormat="1" x14ac:dyDescent="0.15">
      <c r="A32" s="23" t="s">
        <v>35</v>
      </c>
      <c r="B32" s="24"/>
      <c r="C32" s="24">
        <f>C31/B31</f>
        <v>0.8039568345323741</v>
      </c>
      <c r="D32" s="24">
        <f>D31/B31</f>
        <v>0.10971223021582734</v>
      </c>
      <c r="E32" s="24">
        <f>E31/B31</f>
        <v>4.3165467625899283E-2</v>
      </c>
      <c r="F32" s="24">
        <f>F31/B31</f>
        <v>4.1366906474820143E-2</v>
      </c>
      <c r="G32" s="25">
        <f>G31/B31</f>
        <v>1.7985611510791368E-3</v>
      </c>
      <c r="I32" s="23"/>
      <c r="J32" s="24">
        <f>J31/I31</f>
        <v>0.33812949640287771</v>
      </c>
      <c r="K32" s="24">
        <f>K31/I31</f>
        <v>6.2949640287769781E-2</v>
      </c>
      <c r="L32" s="24">
        <f>L31/I31</f>
        <v>0.56294964028776984</v>
      </c>
      <c r="M32" s="24">
        <f>M31/I31</f>
        <v>2.6978417266187049E-2</v>
      </c>
      <c r="N32" s="25">
        <f>N31/I31</f>
        <v>8.9928057553956831E-3</v>
      </c>
      <c r="P32" s="23"/>
      <c r="Q32" s="24">
        <f>Q31/P31</f>
        <v>0.15647482014388489</v>
      </c>
      <c r="R32" s="24">
        <f>R31/P31</f>
        <v>0.58812949640287771</v>
      </c>
      <c r="S32" s="24">
        <f>S31/P31</f>
        <v>0.18884892086330934</v>
      </c>
      <c r="T32" s="24">
        <f>T31/P31</f>
        <v>2.1582733812949641E-2</v>
      </c>
      <c r="U32" s="25">
        <f>U31/P31</f>
        <v>4.4964028776978415E-2</v>
      </c>
    </row>
  </sheetData>
  <phoneticPr fontId="2"/>
  <pageMargins left="0.78740157480314965" right="0.78740157480314965" top="0.78740157480314965" bottom="0.78740157480314965"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32"/>
  <sheetViews>
    <sheetView view="pageBreakPreview" zoomScale="60" zoomScaleNormal="100" workbookViewId="0">
      <pane xSplit="1" ySplit="3" topLeftCell="G4" activePane="bottomRight" state="frozen"/>
      <selection activeCell="U5" sqref="U5"/>
      <selection pane="topRight" activeCell="U5" sqref="U5"/>
      <selection pane="bottomLeft" activeCell="U5" sqref="U5"/>
      <selection pane="bottomRight" activeCell="U5" sqref="U5"/>
    </sheetView>
  </sheetViews>
  <sheetFormatPr defaultColWidth="6.125" defaultRowHeight="11.25" x14ac:dyDescent="0.15"/>
  <cols>
    <col min="1" max="1" width="23.375" style="1" customWidth="1"/>
    <col min="2" max="9" width="5" style="1" customWidth="1"/>
    <col min="10" max="10" width="6.25" style="1" customWidth="1"/>
    <col min="11" max="11" width="8.5" style="1" customWidth="1"/>
    <col min="12" max="15" width="5" style="1" customWidth="1"/>
    <col min="16" max="16" width="6.75" style="1" customWidth="1"/>
    <col min="17" max="32" width="5" style="1" customWidth="1"/>
    <col min="33" max="16384" width="6.125" style="1"/>
  </cols>
  <sheetData>
    <row r="1" spans="1:20" x14ac:dyDescent="0.15">
      <c r="A1" s="1" t="s">
        <v>222</v>
      </c>
      <c r="G1" s="1" t="s">
        <v>223</v>
      </c>
    </row>
    <row r="2" spans="1:20" x14ac:dyDescent="0.15">
      <c r="A2" s="1" t="s">
        <v>3</v>
      </c>
    </row>
    <row r="3" spans="1:20" s="2" customFormat="1" ht="127.5" customHeight="1" x14ac:dyDescent="0.15">
      <c r="A3" s="6" t="s">
        <v>4</v>
      </c>
      <c r="B3" s="7" t="s">
        <v>5</v>
      </c>
      <c r="C3" s="7" t="s">
        <v>106</v>
      </c>
      <c r="D3" s="7" t="s">
        <v>107</v>
      </c>
      <c r="E3" s="8" t="s">
        <v>9</v>
      </c>
      <c r="G3" s="6" t="s">
        <v>5</v>
      </c>
      <c r="H3" s="7" t="s">
        <v>108</v>
      </c>
      <c r="I3" s="7" t="s">
        <v>109</v>
      </c>
      <c r="J3" s="7" t="s">
        <v>110</v>
      </c>
      <c r="K3" s="7" t="s">
        <v>111</v>
      </c>
      <c r="L3" s="7" t="s">
        <v>112</v>
      </c>
      <c r="M3" s="7" t="s">
        <v>113</v>
      </c>
      <c r="N3" s="7" t="s">
        <v>114</v>
      </c>
      <c r="O3" s="7" t="s">
        <v>115</v>
      </c>
      <c r="P3" s="7" t="s">
        <v>116</v>
      </c>
      <c r="Q3" s="7" t="s">
        <v>117</v>
      </c>
      <c r="R3" s="7" t="s">
        <v>118</v>
      </c>
      <c r="S3" s="7" t="s">
        <v>8</v>
      </c>
      <c r="T3" s="8" t="s">
        <v>9</v>
      </c>
    </row>
    <row r="4" spans="1:20" x14ac:dyDescent="0.15">
      <c r="A4" s="4" t="s">
        <v>19</v>
      </c>
      <c r="B4" s="5">
        <v>1170</v>
      </c>
      <c r="C4" s="5">
        <f>'8'!Q4+'8'!R4</f>
        <v>901</v>
      </c>
      <c r="D4" s="5">
        <f>'8'!S4+'8'!T4</f>
        <v>227</v>
      </c>
      <c r="E4" s="3">
        <f>B4-C4-D4</f>
        <v>42</v>
      </c>
      <c r="G4" s="4">
        <f>C4</f>
        <v>901</v>
      </c>
      <c r="H4" s="5">
        <v>456</v>
      </c>
      <c r="I4" s="5">
        <v>512</v>
      </c>
      <c r="J4" s="5">
        <v>28</v>
      </c>
      <c r="K4" s="5">
        <v>540</v>
      </c>
      <c r="L4" s="5">
        <v>160</v>
      </c>
      <c r="M4" s="5">
        <v>51</v>
      </c>
      <c r="N4" s="5">
        <v>55</v>
      </c>
      <c r="O4" s="5">
        <v>40</v>
      </c>
      <c r="P4" s="5">
        <v>92</v>
      </c>
      <c r="Q4" s="5">
        <v>32</v>
      </c>
      <c r="R4" s="5">
        <v>142</v>
      </c>
      <c r="S4" s="5">
        <v>31</v>
      </c>
      <c r="T4" s="3">
        <v>38</v>
      </c>
    </row>
    <row r="5" spans="1:20" s="20" customFormat="1" x14ac:dyDescent="0.15">
      <c r="A5" s="21" t="s">
        <v>4</v>
      </c>
      <c r="B5" s="18"/>
      <c r="C5" s="18">
        <f>C4/B4</f>
        <v>0.77008547008547013</v>
      </c>
      <c r="D5" s="18">
        <f>D4/B4</f>
        <v>0.19401709401709402</v>
      </c>
      <c r="E5" s="19">
        <f>E4/B4</f>
        <v>3.5897435897435895E-2</v>
      </c>
      <c r="G5" s="21"/>
      <c r="H5" s="18">
        <f>H4/G4</f>
        <v>0.50610432852386233</v>
      </c>
      <c r="I5" s="18">
        <f>I4/G4</f>
        <v>0.56825749167591566</v>
      </c>
      <c r="J5" s="18">
        <f>J4/G4</f>
        <v>3.1076581576026639E-2</v>
      </c>
      <c r="K5" s="18">
        <f>K4/G4</f>
        <v>0.59933407325194232</v>
      </c>
      <c r="L5" s="18">
        <f>L4/G4</f>
        <v>0.17758046614872364</v>
      </c>
      <c r="M5" s="18">
        <f>M4/G4</f>
        <v>5.6603773584905662E-2</v>
      </c>
      <c r="N5" s="18">
        <f>N4/G4</f>
        <v>6.1043285238623748E-2</v>
      </c>
      <c r="O5" s="18">
        <f>O4/G4</f>
        <v>4.4395116537180909E-2</v>
      </c>
      <c r="P5" s="18">
        <f>P4/G4</f>
        <v>0.10210876803551609</v>
      </c>
      <c r="Q5" s="18">
        <f>Q4/G4</f>
        <v>3.5516093229744729E-2</v>
      </c>
      <c r="R5" s="18">
        <f>R4/G4</f>
        <v>0.15760266370699222</v>
      </c>
      <c r="S5" s="18">
        <f>S4/G4</f>
        <v>3.4406215316315207E-2</v>
      </c>
      <c r="T5" s="19">
        <f>T4/G4</f>
        <v>4.2175360710321866E-2</v>
      </c>
    </row>
    <row r="6" spans="1:20" x14ac:dyDescent="0.15">
      <c r="A6" s="4" t="s">
        <v>20</v>
      </c>
      <c r="B6" s="5">
        <v>200</v>
      </c>
      <c r="C6" s="5">
        <f>'8'!Q6+'8'!R6</f>
        <v>164</v>
      </c>
      <c r="D6" s="5">
        <f>'8'!S6+'8'!T6</f>
        <v>29</v>
      </c>
      <c r="E6" s="3">
        <f>B6-C6-D6</f>
        <v>7</v>
      </c>
      <c r="G6" s="4">
        <f>C6</f>
        <v>164</v>
      </c>
      <c r="H6" s="5">
        <v>58</v>
      </c>
      <c r="I6" s="5">
        <v>92</v>
      </c>
      <c r="J6" s="5">
        <v>4</v>
      </c>
      <c r="K6" s="5">
        <v>118</v>
      </c>
      <c r="L6" s="5">
        <v>30</v>
      </c>
      <c r="M6" s="5">
        <v>6</v>
      </c>
      <c r="N6" s="5">
        <v>12</v>
      </c>
      <c r="O6" s="5">
        <v>11</v>
      </c>
      <c r="P6" s="5">
        <v>18</v>
      </c>
      <c r="Q6" s="5">
        <v>3</v>
      </c>
      <c r="R6" s="5">
        <v>36</v>
      </c>
      <c r="S6" s="5">
        <v>3</v>
      </c>
      <c r="T6" s="3">
        <v>9</v>
      </c>
    </row>
    <row r="7" spans="1:20" s="20" customFormat="1" x14ac:dyDescent="0.15">
      <c r="A7" s="21" t="s">
        <v>4</v>
      </c>
      <c r="B7" s="18"/>
      <c r="C7" s="18">
        <f>C6/B6</f>
        <v>0.82</v>
      </c>
      <c r="D7" s="18">
        <f>D6/B6</f>
        <v>0.14499999999999999</v>
      </c>
      <c r="E7" s="19">
        <f>E6/B6</f>
        <v>3.5000000000000003E-2</v>
      </c>
      <c r="G7" s="21"/>
      <c r="H7" s="18">
        <f>H6/G6</f>
        <v>0.35365853658536583</v>
      </c>
      <c r="I7" s="18">
        <f>I6/G6</f>
        <v>0.56097560975609762</v>
      </c>
      <c r="J7" s="18">
        <f>J6/G6</f>
        <v>2.4390243902439025E-2</v>
      </c>
      <c r="K7" s="18">
        <f>K6/G6</f>
        <v>0.71951219512195119</v>
      </c>
      <c r="L7" s="18">
        <f>L6/G6</f>
        <v>0.18292682926829268</v>
      </c>
      <c r="M7" s="18">
        <f>M6/G6</f>
        <v>3.6585365853658534E-2</v>
      </c>
      <c r="N7" s="18">
        <f>N6/G6</f>
        <v>7.3170731707317069E-2</v>
      </c>
      <c r="O7" s="18">
        <f>O6/G6</f>
        <v>6.7073170731707321E-2</v>
      </c>
      <c r="P7" s="18">
        <f>P6/G6</f>
        <v>0.10975609756097561</v>
      </c>
      <c r="Q7" s="18">
        <f>Q6/G6</f>
        <v>1.8292682926829267E-2</v>
      </c>
      <c r="R7" s="18">
        <f>R6/G6</f>
        <v>0.21951219512195122</v>
      </c>
      <c r="S7" s="18">
        <f>S6/G6</f>
        <v>1.8292682926829267E-2</v>
      </c>
      <c r="T7" s="19">
        <f>T6/G6</f>
        <v>5.4878048780487805E-2</v>
      </c>
    </row>
    <row r="8" spans="1:20" x14ac:dyDescent="0.15">
      <c r="A8" s="4" t="s">
        <v>21</v>
      </c>
      <c r="B8" s="5">
        <v>208</v>
      </c>
      <c r="C8" s="5">
        <f>'8'!Q8+'8'!R8</f>
        <v>182</v>
      </c>
      <c r="D8" s="5">
        <f>'8'!S8+'8'!T8</f>
        <v>21</v>
      </c>
      <c r="E8" s="3">
        <f>B8-C8-D8</f>
        <v>5</v>
      </c>
      <c r="G8" s="4">
        <f>C8</f>
        <v>182</v>
      </c>
      <c r="H8" s="5">
        <v>69</v>
      </c>
      <c r="I8" s="5">
        <v>106</v>
      </c>
      <c r="J8" s="5">
        <v>8</v>
      </c>
      <c r="K8" s="5">
        <v>131</v>
      </c>
      <c r="L8" s="5">
        <v>31</v>
      </c>
      <c r="M8" s="5">
        <v>16</v>
      </c>
      <c r="N8" s="5">
        <v>12</v>
      </c>
      <c r="O8" s="5">
        <v>6</v>
      </c>
      <c r="P8" s="5">
        <v>17</v>
      </c>
      <c r="Q8" s="5">
        <v>5</v>
      </c>
      <c r="R8" s="5">
        <v>32</v>
      </c>
      <c r="S8" s="5">
        <v>4</v>
      </c>
      <c r="T8" s="3">
        <v>10</v>
      </c>
    </row>
    <row r="9" spans="1:20" s="20" customFormat="1" x14ac:dyDescent="0.15">
      <c r="A9" s="21" t="s">
        <v>4</v>
      </c>
      <c r="B9" s="18"/>
      <c r="C9" s="18">
        <f>C8/B8</f>
        <v>0.875</v>
      </c>
      <c r="D9" s="18">
        <f>D8/B8</f>
        <v>0.10096153846153846</v>
      </c>
      <c r="E9" s="19">
        <f>E8/B8</f>
        <v>2.403846153846154E-2</v>
      </c>
      <c r="G9" s="21"/>
      <c r="H9" s="18">
        <f>H8/G8</f>
        <v>0.37912087912087911</v>
      </c>
      <c r="I9" s="18">
        <f>I8/G8</f>
        <v>0.58241758241758246</v>
      </c>
      <c r="J9" s="18">
        <f>J8/G8</f>
        <v>4.3956043956043959E-2</v>
      </c>
      <c r="K9" s="18">
        <f>K8/G8</f>
        <v>0.71978021978021978</v>
      </c>
      <c r="L9" s="18">
        <f>L8/G8</f>
        <v>0.17032967032967034</v>
      </c>
      <c r="M9" s="18">
        <f>M8/G8</f>
        <v>8.7912087912087919E-2</v>
      </c>
      <c r="N9" s="18">
        <f>N8/G8</f>
        <v>6.5934065934065936E-2</v>
      </c>
      <c r="O9" s="18">
        <f>O8/G8</f>
        <v>3.2967032967032968E-2</v>
      </c>
      <c r="P9" s="18">
        <f>P8/G8</f>
        <v>9.3406593406593408E-2</v>
      </c>
      <c r="Q9" s="18">
        <f>Q8/G8</f>
        <v>2.7472527472527472E-2</v>
      </c>
      <c r="R9" s="18">
        <f>R8/G8</f>
        <v>0.17582417582417584</v>
      </c>
      <c r="S9" s="18">
        <f>S8/G8</f>
        <v>2.197802197802198E-2</v>
      </c>
      <c r="T9" s="19">
        <f>T8/G8</f>
        <v>5.4945054945054944E-2</v>
      </c>
    </row>
    <row r="10" spans="1:20" x14ac:dyDescent="0.15">
      <c r="A10" s="4" t="s">
        <v>22</v>
      </c>
      <c r="B10" s="5">
        <v>44</v>
      </c>
      <c r="C10" s="5">
        <f>'8'!Q10+'8'!R10</f>
        <v>34</v>
      </c>
      <c r="D10" s="5">
        <f>'8'!S10+'8'!T10</f>
        <v>9</v>
      </c>
      <c r="E10" s="3">
        <f>B10-C10-D10</f>
        <v>1</v>
      </c>
      <c r="G10" s="4">
        <f>C10</f>
        <v>34</v>
      </c>
      <c r="H10" s="5">
        <v>23</v>
      </c>
      <c r="I10" s="5">
        <v>22</v>
      </c>
      <c r="J10" s="5">
        <v>1</v>
      </c>
      <c r="K10" s="5">
        <v>20</v>
      </c>
      <c r="L10" s="5">
        <v>6</v>
      </c>
      <c r="M10" s="5">
        <v>1</v>
      </c>
      <c r="N10" s="5">
        <v>1</v>
      </c>
      <c r="O10" s="5">
        <v>1</v>
      </c>
      <c r="P10" s="5">
        <v>1</v>
      </c>
      <c r="Q10" s="5">
        <v>2</v>
      </c>
      <c r="R10" s="5">
        <v>4</v>
      </c>
      <c r="S10" s="5">
        <v>1</v>
      </c>
      <c r="T10" s="3">
        <v>1</v>
      </c>
    </row>
    <row r="11" spans="1:20" s="20" customFormat="1" x14ac:dyDescent="0.15">
      <c r="A11" s="21" t="s">
        <v>4</v>
      </c>
      <c r="B11" s="18"/>
      <c r="C11" s="18">
        <f>C10/B10</f>
        <v>0.77272727272727271</v>
      </c>
      <c r="D11" s="18">
        <f>D10/B10</f>
        <v>0.20454545454545456</v>
      </c>
      <c r="E11" s="19">
        <f>E10/B10</f>
        <v>2.2727272727272728E-2</v>
      </c>
      <c r="G11" s="21"/>
      <c r="H11" s="18">
        <f>H10/G10</f>
        <v>0.67647058823529416</v>
      </c>
      <c r="I11" s="18">
        <f>I10/G10</f>
        <v>0.6470588235294118</v>
      </c>
      <c r="J11" s="18">
        <f>J10/G10</f>
        <v>2.9411764705882353E-2</v>
      </c>
      <c r="K11" s="18">
        <f>K10/G10</f>
        <v>0.58823529411764708</v>
      </c>
      <c r="L11" s="18">
        <f>L10/G10</f>
        <v>0.17647058823529413</v>
      </c>
      <c r="M11" s="18">
        <f>M10/G10</f>
        <v>2.9411764705882353E-2</v>
      </c>
      <c r="N11" s="18">
        <f>N10/G10</f>
        <v>2.9411764705882353E-2</v>
      </c>
      <c r="O11" s="18">
        <f>O10/G10</f>
        <v>2.9411764705882353E-2</v>
      </c>
      <c r="P11" s="18">
        <f>P10/G10</f>
        <v>2.9411764705882353E-2</v>
      </c>
      <c r="Q11" s="18">
        <f>Q10/G10</f>
        <v>5.8823529411764705E-2</v>
      </c>
      <c r="R11" s="18">
        <f>R10/G10</f>
        <v>0.11764705882352941</v>
      </c>
      <c r="S11" s="18">
        <f>S10/G10</f>
        <v>2.9411764705882353E-2</v>
      </c>
      <c r="T11" s="19">
        <f>T10/G10</f>
        <v>2.9411764705882353E-2</v>
      </c>
    </row>
    <row r="12" spans="1:20" x14ac:dyDescent="0.15">
      <c r="A12" s="4" t="s">
        <v>23</v>
      </c>
      <c r="B12" s="5">
        <v>172</v>
      </c>
      <c r="C12" s="5">
        <f>'8'!Q12+'8'!R12</f>
        <v>137</v>
      </c>
      <c r="D12" s="5">
        <f>'8'!S12+'8'!T12</f>
        <v>26</v>
      </c>
      <c r="E12" s="3">
        <f>B12-C12-D12</f>
        <v>9</v>
      </c>
      <c r="G12" s="4">
        <f>C12</f>
        <v>137</v>
      </c>
      <c r="H12" s="5">
        <v>82</v>
      </c>
      <c r="I12" s="5">
        <v>77</v>
      </c>
      <c r="J12" s="5">
        <v>7</v>
      </c>
      <c r="K12" s="5">
        <v>90</v>
      </c>
      <c r="L12" s="5">
        <v>29</v>
      </c>
      <c r="M12" s="5">
        <v>9</v>
      </c>
      <c r="N12" s="5">
        <v>11</v>
      </c>
      <c r="O12" s="5">
        <v>2</v>
      </c>
      <c r="P12" s="5">
        <v>12</v>
      </c>
      <c r="Q12" s="5">
        <v>4</v>
      </c>
      <c r="R12" s="5">
        <v>20</v>
      </c>
      <c r="S12" s="5">
        <v>5</v>
      </c>
      <c r="T12" s="3">
        <v>2</v>
      </c>
    </row>
    <row r="13" spans="1:20" s="20" customFormat="1" x14ac:dyDescent="0.15">
      <c r="A13" s="21" t="s">
        <v>4</v>
      </c>
      <c r="B13" s="18"/>
      <c r="C13" s="18">
        <f>C12/B12</f>
        <v>0.79651162790697672</v>
      </c>
      <c r="D13" s="18">
        <f>D12/B12</f>
        <v>0.15116279069767441</v>
      </c>
      <c r="E13" s="19">
        <f>E12/B12</f>
        <v>5.232558139534884E-2</v>
      </c>
      <c r="G13" s="21"/>
      <c r="H13" s="18">
        <f>H12/G12</f>
        <v>0.59854014598540151</v>
      </c>
      <c r="I13" s="18">
        <f>I12/G12</f>
        <v>0.56204379562043794</v>
      </c>
      <c r="J13" s="18">
        <f>J12/G12</f>
        <v>5.1094890510948905E-2</v>
      </c>
      <c r="K13" s="18">
        <f>K12/G12</f>
        <v>0.65693430656934304</v>
      </c>
      <c r="L13" s="18">
        <f>L12/G12</f>
        <v>0.21167883211678831</v>
      </c>
      <c r="M13" s="18">
        <f>M12/G12</f>
        <v>6.569343065693431E-2</v>
      </c>
      <c r="N13" s="18">
        <f>N12/G12</f>
        <v>8.0291970802919707E-2</v>
      </c>
      <c r="O13" s="18">
        <f>O12/G12</f>
        <v>1.4598540145985401E-2</v>
      </c>
      <c r="P13" s="18">
        <f>P12/G12</f>
        <v>8.7591240875912413E-2</v>
      </c>
      <c r="Q13" s="18">
        <f>Q12/G12</f>
        <v>2.9197080291970802E-2</v>
      </c>
      <c r="R13" s="18">
        <f>R12/G12</f>
        <v>0.145985401459854</v>
      </c>
      <c r="S13" s="18">
        <f>S12/G12</f>
        <v>3.6496350364963501E-2</v>
      </c>
      <c r="T13" s="19">
        <f>T12/G12</f>
        <v>1.4598540145985401E-2</v>
      </c>
    </row>
    <row r="14" spans="1:20" x14ac:dyDescent="0.15">
      <c r="A14" s="4" t="s">
        <v>24</v>
      </c>
      <c r="B14" s="5">
        <v>42</v>
      </c>
      <c r="C14" s="5">
        <f>'8'!Q14+'8'!R14</f>
        <v>30</v>
      </c>
      <c r="D14" s="5">
        <f>'8'!S14+'8'!T14</f>
        <v>11</v>
      </c>
      <c r="E14" s="3">
        <f>B14-C14-D14</f>
        <v>1</v>
      </c>
      <c r="G14" s="4">
        <f>C14</f>
        <v>30</v>
      </c>
      <c r="H14" s="5">
        <v>17</v>
      </c>
      <c r="I14" s="5">
        <v>15</v>
      </c>
      <c r="J14" s="5">
        <v>3</v>
      </c>
      <c r="K14" s="5">
        <v>16</v>
      </c>
      <c r="L14" s="5">
        <v>8</v>
      </c>
      <c r="M14" s="5">
        <v>1</v>
      </c>
      <c r="N14" s="5">
        <v>2</v>
      </c>
      <c r="O14" s="36" t="s">
        <v>369</v>
      </c>
      <c r="P14" s="5">
        <v>4</v>
      </c>
      <c r="Q14" s="5">
        <v>2</v>
      </c>
      <c r="R14" s="5">
        <v>7</v>
      </c>
      <c r="S14" s="5">
        <v>1</v>
      </c>
      <c r="T14" s="41" t="s">
        <v>369</v>
      </c>
    </row>
    <row r="15" spans="1:20" s="20" customFormat="1" x14ac:dyDescent="0.15">
      <c r="A15" s="21" t="s">
        <v>4</v>
      </c>
      <c r="B15" s="18"/>
      <c r="C15" s="18">
        <f>C14/B14</f>
        <v>0.7142857142857143</v>
      </c>
      <c r="D15" s="18">
        <f>D14/B14</f>
        <v>0.26190476190476192</v>
      </c>
      <c r="E15" s="19">
        <f>E14/B14</f>
        <v>2.3809523809523808E-2</v>
      </c>
      <c r="G15" s="21"/>
      <c r="H15" s="18">
        <f>H14/G14</f>
        <v>0.56666666666666665</v>
      </c>
      <c r="I15" s="18">
        <f>I14/G14</f>
        <v>0.5</v>
      </c>
      <c r="J15" s="18">
        <f>J14/G14</f>
        <v>0.1</v>
      </c>
      <c r="K15" s="18">
        <f>K14/G14</f>
        <v>0.53333333333333333</v>
      </c>
      <c r="L15" s="18">
        <f>L14/G14</f>
        <v>0.26666666666666666</v>
      </c>
      <c r="M15" s="18">
        <f>M14/G14</f>
        <v>3.3333333333333333E-2</v>
      </c>
      <c r="N15" s="18">
        <f>N14/G14</f>
        <v>6.6666666666666666E-2</v>
      </c>
      <c r="O15" s="37" t="s">
        <v>369</v>
      </c>
      <c r="P15" s="18">
        <f>P14/G14</f>
        <v>0.13333333333333333</v>
      </c>
      <c r="Q15" s="18">
        <f>Q14/G14</f>
        <v>6.6666666666666666E-2</v>
      </c>
      <c r="R15" s="18">
        <f>R14/G14</f>
        <v>0.23333333333333334</v>
      </c>
      <c r="S15" s="18">
        <f>S14/G14</f>
        <v>3.3333333333333333E-2</v>
      </c>
      <c r="T15" s="45" t="s">
        <v>369</v>
      </c>
    </row>
    <row r="16" spans="1:20" x14ac:dyDescent="0.15">
      <c r="A16" s="4" t="s">
        <v>25</v>
      </c>
      <c r="B16" s="5">
        <v>147</v>
      </c>
      <c r="C16" s="5">
        <f>'8'!Q16+'8'!R16</f>
        <v>118</v>
      </c>
      <c r="D16" s="5">
        <f>'8'!S16+'8'!T16</f>
        <v>25</v>
      </c>
      <c r="E16" s="3">
        <f>B16-C16-D16</f>
        <v>4</v>
      </c>
      <c r="G16" s="4">
        <f>C16</f>
        <v>118</v>
      </c>
      <c r="H16" s="5">
        <v>65</v>
      </c>
      <c r="I16" s="5">
        <v>60</v>
      </c>
      <c r="J16" s="36" t="s">
        <v>369</v>
      </c>
      <c r="K16" s="5">
        <v>68</v>
      </c>
      <c r="L16" s="5">
        <v>16</v>
      </c>
      <c r="M16" s="5">
        <v>6</v>
      </c>
      <c r="N16" s="5">
        <v>9</v>
      </c>
      <c r="O16" s="5">
        <v>4</v>
      </c>
      <c r="P16" s="5">
        <v>18</v>
      </c>
      <c r="Q16" s="5">
        <v>4</v>
      </c>
      <c r="R16" s="5">
        <v>17</v>
      </c>
      <c r="S16" s="5">
        <v>5</v>
      </c>
      <c r="T16" s="3">
        <v>8</v>
      </c>
    </row>
    <row r="17" spans="1:20" s="20" customFormat="1" x14ac:dyDescent="0.15">
      <c r="A17" s="21" t="s">
        <v>4</v>
      </c>
      <c r="B17" s="18"/>
      <c r="C17" s="18">
        <f>C16/B16</f>
        <v>0.80272108843537415</v>
      </c>
      <c r="D17" s="18">
        <f>D16/B16</f>
        <v>0.17006802721088435</v>
      </c>
      <c r="E17" s="19">
        <f>E16/B16</f>
        <v>2.7210884353741496E-2</v>
      </c>
      <c r="G17" s="21"/>
      <c r="H17" s="18">
        <f>H16/G16</f>
        <v>0.55084745762711862</v>
      </c>
      <c r="I17" s="18">
        <f>I16/G16</f>
        <v>0.50847457627118642</v>
      </c>
      <c r="J17" s="37" t="s">
        <v>369</v>
      </c>
      <c r="K17" s="18">
        <f>K16/G16</f>
        <v>0.57627118644067798</v>
      </c>
      <c r="L17" s="18">
        <f>L16/G16</f>
        <v>0.13559322033898305</v>
      </c>
      <c r="M17" s="18">
        <f>M16/G16</f>
        <v>5.0847457627118647E-2</v>
      </c>
      <c r="N17" s="18">
        <f>N16/G16</f>
        <v>7.6271186440677971E-2</v>
      </c>
      <c r="O17" s="18">
        <f>O16/G16</f>
        <v>3.3898305084745763E-2</v>
      </c>
      <c r="P17" s="18">
        <f>P16/G16</f>
        <v>0.15254237288135594</v>
      </c>
      <c r="Q17" s="18">
        <f>Q16/G16</f>
        <v>3.3898305084745763E-2</v>
      </c>
      <c r="R17" s="18">
        <f>R16/G16</f>
        <v>0.1440677966101695</v>
      </c>
      <c r="S17" s="18">
        <f>S16/G16</f>
        <v>4.2372881355932202E-2</v>
      </c>
      <c r="T17" s="19">
        <f>T16/G16</f>
        <v>6.7796610169491525E-2</v>
      </c>
    </row>
    <row r="18" spans="1:20" x14ac:dyDescent="0.15">
      <c r="A18" s="4" t="s">
        <v>26</v>
      </c>
      <c r="B18" s="5">
        <v>103</v>
      </c>
      <c r="C18" s="5">
        <f>'8'!Q18+'8'!R18</f>
        <v>74</v>
      </c>
      <c r="D18" s="5">
        <f>'8'!S18</f>
        <v>24</v>
      </c>
      <c r="E18" s="3">
        <f>B18-C18-D18</f>
        <v>5</v>
      </c>
      <c r="G18" s="4">
        <f>C18</f>
        <v>74</v>
      </c>
      <c r="H18" s="5">
        <v>42</v>
      </c>
      <c r="I18" s="5">
        <v>49</v>
      </c>
      <c r="J18" s="36" t="s">
        <v>369</v>
      </c>
      <c r="K18" s="5">
        <v>28</v>
      </c>
      <c r="L18" s="5">
        <v>15</v>
      </c>
      <c r="M18" s="5">
        <v>5</v>
      </c>
      <c r="N18" s="5">
        <v>2</v>
      </c>
      <c r="O18" s="5">
        <v>8</v>
      </c>
      <c r="P18" s="5">
        <v>8</v>
      </c>
      <c r="Q18" s="5">
        <v>3</v>
      </c>
      <c r="R18" s="5">
        <v>4</v>
      </c>
      <c r="S18" s="5">
        <v>1</v>
      </c>
      <c r="T18" s="3">
        <v>5</v>
      </c>
    </row>
    <row r="19" spans="1:20" s="20" customFormat="1" x14ac:dyDescent="0.15">
      <c r="A19" s="21" t="s">
        <v>4</v>
      </c>
      <c r="B19" s="18"/>
      <c r="C19" s="18">
        <f>C18/B18</f>
        <v>0.71844660194174759</v>
      </c>
      <c r="D19" s="18">
        <f>D18/B18</f>
        <v>0.23300970873786409</v>
      </c>
      <c r="E19" s="19">
        <f>E18/B18</f>
        <v>4.8543689320388349E-2</v>
      </c>
      <c r="G19" s="21"/>
      <c r="H19" s="18">
        <f>H18/G18</f>
        <v>0.56756756756756754</v>
      </c>
      <c r="I19" s="18">
        <f>I18/G18</f>
        <v>0.66216216216216217</v>
      </c>
      <c r="J19" s="37" t="s">
        <v>369</v>
      </c>
      <c r="K19" s="18">
        <f>K18/G18</f>
        <v>0.3783783783783784</v>
      </c>
      <c r="L19" s="18">
        <f>L18/G18</f>
        <v>0.20270270270270271</v>
      </c>
      <c r="M19" s="18">
        <f>M18/G18</f>
        <v>6.7567567567567571E-2</v>
      </c>
      <c r="N19" s="18">
        <f>N18/G18</f>
        <v>2.7027027027027029E-2</v>
      </c>
      <c r="O19" s="18">
        <f>O18/G18</f>
        <v>0.10810810810810811</v>
      </c>
      <c r="P19" s="18">
        <f>P18/G18</f>
        <v>0.10810810810810811</v>
      </c>
      <c r="Q19" s="18">
        <f>Q18/G18</f>
        <v>4.0540540540540543E-2</v>
      </c>
      <c r="R19" s="18">
        <f>R18/G18</f>
        <v>5.4054054054054057E-2</v>
      </c>
      <c r="S19" s="18">
        <f>S18/G18</f>
        <v>1.3513513513513514E-2</v>
      </c>
      <c r="T19" s="19">
        <f>T18/G18</f>
        <v>6.7567567567567571E-2</v>
      </c>
    </row>
    <row r="20" spans="1:20" x14ac:dyDescent="0.15">
      <c r="A20" s="4" t="s">
        <v>27</v>
      </c>
      <c r="B20" s="5">
        <v>74</v>
      </c>
      <c r="C20" s="5">
        <f>'8'!Q20+'8'!R20</f>
        <v>50</v>
      </c>
      <c r="D20" s="5">
        <f>'8'!S20+'8'!T20</f>
        <v>22</v>
      </c>
      <c r="E20" s="3">
        <f>B20-C20-D20</f>
        <v>2</v>
      </c>
      <c r="G20" s="4">
        <f>C20</f>
        <v>50</v>
      </c>
      <c r="H20" s="5">
        <v>36</v>
      </c>
      <c r="I20" s="5">
        <v>26</v>
      </c>
      <c r="J20" s="36" t="s">
        <v>369</v>
      </c>
      <c r="K20" s="5">
        <v>26</v>
      </c>
      <c r="L20" s="5">
        <v>9</v>
      </c>
      <c r="M20" s="5">
        <v>3</v>
      </c>
      <c r="N20" s="36" t="s">
        <v>369</v>
      </c>
      <c r="O20" s="5">
        <v>4</v>
      </c>
      <c r="P20" s="5">
        <v>1</v>
      </c>
      <c r="Q20" s="5">
        <v>4</v>
      </c>
      <c r="R20" s="5">
        <v>9</v>
      </c>
      <c r="S20" s="5">
        <v>3</v>
      </c>
      <c r="T20" s="3">
        <v>1</v>
      </c>
    </row>
    <row r="21" spans="1:20" s="20" customFormat="1" x14ac:dyDescent="0.15">
      <c r="A21" s="21" t="s">
        <v>4</v>
      </c>
      <c r="B21" s="18"/>
      <c r="C21" s="18">
        <f>C20/B20</f>
        <v>0.67567567567567566</v>
      </c>
      <c r="D21" s="18">
        <f>D20/B20</f>
        <v>0.29729729729729731</v>
      </c>
      <c r="E21" s="19">
        <f>E20/B20</f>
        <v>2.7027027027027029E-2</v>
      </c>
      <c r="G21" s="21"/>
      <c r="H21" s="18">
        <f>H20/G20</f>
        <v>0.72</v>
      </c>
      <c r="I21" s="18">
        <f>I20/G20</f>
        <v>0.52</v>
      </c>
      <c r="J21" s="37" t="s">
        <v>369</v>
      </c>
      <c r="K21" s="18">
        <f>K20/G20</f>
        <v>0.52</v>
      </c>
      <c r="L21" s="18">
        <f>L20/G20</f>
        <v>0.18</v>
      </c>
      <c r="M21" s="18">
        <f>M20/G20</f>
        <v>0.06</v>
      </c>
      <c r="N21" s="37" t="s">
        <v>369</v>
      </c>
      <c r="O21" s="18">
        <f>O20/G20</f>
        <v>0.08</v>
      </c>
      <c r="P21" s="18">
        <f>P20/G20</f>
        <v>0.02</v>
      </c>
      <c r="Q21" s="18">
        <f>Q20/G20</f>
        <v>0.08</v>
      </c>
      <c r="R21" s="18">
        <f>R20/G20</f>
        <v>0.18</v>
      </c>
      <c r="S21" s="18">
        <f>S20/G20</f>
        <v>0.06</v>
      </c>
      <c r="T21" s="19">
        <f>T20/G20</f>
        <v>0.02</v>
      </c>
    </row>
    <row r="22" spans="1:20" x14ac:dyDescent="0.15">
      <c r="A22" s="4" t="s">
        <v>28</v>
      </c>
      <c r="B22" s="5">
        <v>111</v>
      </c>
      <c r="C22" s="5">
        <f>'8'!Q22+'8'!R22</f>
        <v>57</v>
      </c>
      <c r="D22" s="5">
        <f>'8'!S22+'8'!T22</f>
        <v>51</v>
      </c>
      <c r="E22" s="3">
        <f>B22-C22-D22</f>
        <v>3</v>
      </c>
      <c r="G22" s="4">
        <f>C22</f>
        <v>57</v>
      </c>
      <c r="H22" s="5">
        <v>39</v>
      </c>
      <c r="I22" s="5">
        <v>37</v>
      </c>
      <c r="J22" s="36" t="s">
        <v>369</v>
      </c>
      <c r="K22" s="5">
        <v>11</v>
      </c>
      <c r="L22" s="5">
        <v>14</v>
      </c>
      <c r="M22" s="5">
        <v>1</v>
      </c>
      <c r="N22" s="5">
        <v>5</v>
      </c>
      <c r="O22" s="36" t="s">
        <v>369</v>
      </c>
      <c r="P22" s="5">
        <v>2</v>
      </c>
      <c r="Q22" s="5">
        <v>3</v>
      </c>
      <c r="R22" s="5">
        <v>4</v>
      </c>
      <c r="S22" s="5">
        <v>4</v>
      </c>
      <c r="T22" s="3">
        <v>1</v>
      </c>
    </row>
    <row r="23" spans="1:20" s="20" customFormat="1" x14ac:dyDescent="0.15">
      <c r="A23" s="21" t="s">
        <v>4</v>
      </c>
      <c r="B23" s="18"/>
      <c r="C23" s="18">
        <f>C22/B22</f>
        <v>0.51351351351351349</v>
      </c>
      <c r="D23" s="18">
        <f>D22/B22</f>
        <v>0.45945945945945948</v>
      </c>
      <c r="E23" s="19">
        <f>E22/B22</f>
        <v>2.7027027027027029E-2</v>
      </c>
      <c r="G23" s="21"/>
      <c r="H23" s="18">
        <f>H22/G22</f>
        <v>0.68421052631578949</v>
      </c>
      <c r="I23" s="18">
        <f>I22/G22</f>
        <v>0.64912280701754388</v>
      </c>
      <c r="J23" s="37" t="s">
        <v>369</v>
      </c>
      <c r="K23" s="18">
        <f>K22/G22</f>
        <v>0.19298245614035087</v>
      </c>
      <c r="L23" s="18">
        <f>L22/G22</f>
        <v>0.24561403508771928</v>
      </c>
      <c r="M23" s="18">
        <f>M22/G22</f>
        <v>1.7543859649122806E-2</v>
      </c>
      <c r="N23" s="18">
        <f>N22/G22</f>
        <v>8.771929824561403E-2</v>
      </c>
      <c r="O23" s="37" t="s">
        <v>369</v>
      </c>
      <c r="P23" s="18">
        <f>P22/G22</f>
        <v>3.5087719298245612E-2</v>
      </c>
      <c r="Q23" s="18">
        <f>Q22/G22</f>
        <v>5.2631578947368418E-2</v>
      </c>
      <c r="R23" s="18">
        <f>R22/G22</f>
        <v>7.0175438596491224E-2</v>
      </c>
      <c r="S23" s="18">
        <f>S22/G22</f>
        <v>7.0175438596491224E-2</v>
      </c>
      <c r="T23" s="19">
        <f>T22/G22</f>
        <v>1.7543859649122806E-2</v>
      </c>
    </row>
    <row r="24" spans="1:20" x14ac:dyDescent="0.15">
      <c r="A24" s="4" t="s">
        <v>29</v>
      </c>
      <c r="B24" s="5">
        <v>55</v>
      </c>
      <c r="C24" s="5">
        <f>'8'!Q24+'8'!R24</f>
        <v>45</v>
      </c>
      <c r="D24" s="5">
        <f>'8'!S24+'8'!T24</f>
        <v>8</v>
      </c>
      <c r="E24" s="3">
        <f>B24-C24-D24</f>
        <v>2</v>
      </c>
      <c r="G24" s="4">
        <f>C24</f>
        <v>45</v>
      </c>
      <c r="H24" s="5">
        <v>20</v>
      </c>
      <c r="I24" s="5">
        <v>23</v>
      </c>
      <c r="J24" s="5">
        <v>2</v>
      </c>
      <c r="K24" s="5">
        <v>27</v>
      </c>
      <c r="L24" s="36" t="s">
        <v>369</v>
      </c>
      <c r="M24" s="5">
        <v>3</v>
      </c>
      <c r="N24" s="5">
        <v>1</v>
      </c>
      <c r="O24" s="5">
        <v>3</v>
      </c>
      <c r="P24" s="5">
        <v>11</v>
      </c>
      <c r="Q24" s="5">
        <v>2</v>
      </c>
      <c r="R24" s="5">
        <v>7</v>
      </c>
      <c r="S24" s="5">
        <v>4</v>
      </c>
      <c r="T24" s="3">
        <v>1</v>
      </c>
    </row>
    <row r="25" spans="1:20" s="20" customFormat="1" x14ac:dyDescent="0.15">
      <c r="A25" s="23" t="s">
        <v>4</v>
      </c>
      <c r="B25" s="24"/>
      <c r="C25" s="24">
        <f>C24/B24</f>
        <v>0.81818181818181823</v>
      </c>
      <c r="D25" s="24">
        <f>D24/B24</f>
        <v>0.14545454545454545</v>
      </c>
      <c r="E25" s="25">
        <f>E24/B24</f>
        <v>3.6363636363636362E-2</v>
      </c>
      <c r="G25" s="23"/>
      <c r="H25" s="24">
        <f>H24/G24</f>
        <v>0.44444444444444442</v>
      </c>
      <c r="I25" s="24">
        <f>I24/G24</f>
        <v>0.51111111111111107</v>
      </c>
      <c r="J25" s="24">
        <f>J24/G24</f>
        <v>4.4444444444444446E-2</v>
      </c>
      <c r="K25" s="24">
        <f>K24/G24</f>
        <v>0.6</v>
      </c>
      <c r="L25" s="38" t="s">
        <v>369</v>
      </c>
      <c r="M25" s="24">
        <f>M24/G24</f>
        <v>6.6666666666666666E-2</v>
      </c>
      <c r="N25" s="24">
        <f>N24/G24</f>
        <v>2.2222222222222223E-2</v>
      </c>
      <c r="O25" s="24">
        <f>O24/G24</f>
        <v>6.6666666666666666E-2</v>
      </c>
      <c r="P25" s="24">
        <f>P24/G24</f>
        <v>0.24444444444444444</v>
      </c>
      <c r="Q25" s="24">
        <f>Q24/G24</f>
        <v>4.4444444444444446E-2</v>
      </c>
      <c r="R25" s="24">
        <f>R24/G24</f>
        <v>0.15555555555555556</v>
      </c>
      <c r="S25" s="24">
        <f>S24/G24</f>
        <v>8.8888888888888892E-2</v>
      </c>
      <c r="T25" s="25">
        <f>T24/G24</f>
        <v>2.2222222222222223E-2</v>
      </c>
    </row>
    <row r="26" spans="1:20" x14ac:dyDescent="0.15">
      <c r="A26" s="1" t="s">
        <v>212</v>
      </c>
    </row>
    <row r="27" spans="1:20" x14ac:dyDescent="0.15">
      <c r="A27" s="9" t="s">
        <v>30</v>
      </c>
      <c r="B27" s="10">
        <v>411</v>
      </c>
      <c r="C27" s="10">
        <f>'8'!Q27+'8'!R27</f>
        <v>329</v>
      </c>
      <c r="D27" s="10">
        <f>'8'!S27+'8'!T27</f>
        <v>75</v>
      </c>
      <c r="E27" s="11">
        <f>B27-C27-D27</f>
        <v>7</v>
      </c>
      <c r="G27" s="9">
        <f>C27</f>
        <v>329</v>
      </c>
      <c r="H27" s="10">
        <v>182</v>
      </c>
      <c r="I27" s="10">
        <v>197</v>
      </c>
      <c r="J27" s="10">
        <v>9</v>
      </c>
      <c r="K27" s="10">
        <v>190</v>
      </c>
      <c r="L27" s="10">
        <v>69</v>
      </c>
      <c r="M27" s="10">
        <v>11</v>
      </c>
      <c r="N27" s="10">
        <v>12</v>
      </c>
      <c r="O27" s="10">
        <v>10</v>
      </c>
      <c r="P27" s="10">
        <v>21</v>
      </c>
      <c r="Q27" s="10">
        <v>16</v>
      </c>
      <c r="R27" s="10">
        <v>55</v>
      </c>
      <c r="S27" s="10">
        <v>17</v>
      </c>
      <c r="T27" s="11">
        <v>12</v>
      </c>
    </row>
    <row r="28" spans="1:20" s="20" customFormat="1" x14ac:dyDescent="0.15">
      <c r="A28" s="21" t="s">
        <v>31</v>
      </c>
      <c r="B28" s="18"/>
      <c r="C28" s="18">
        <f>C27/B27</f>
        <v>0.8004866180048662</v>
      </c>
      <c r="D28" s="18">
        <f>D27/B27</f>
        <v>0.18248175182481752</v>
      </c>
      <c r="E28" s="19">
        <f>E27/B27</f>
        <v>1.7031630170316302E-2</v>
      </c>
      <c r="G28" s="21"/>
      <c r="H28" s="18">
        <f>H27/G27</f>
        <v>0.55319148936170215</v>
      </c>
      <c r="I28" s="18">
        <f>I27/G27</f>
        <v>0.59878419452887544</v>
      </c>
      <c r="J28" s="18">
        <f>J27/G27</f>
        <v>2.7355623100303952E-2</v>
      </c>
      <c r="K28" s="18">
        <f>K27/G27</f>
        <v>0.57750759878419455</v>
      </c>
      <c r="L28" s="18">
        <f>L27/G27</f>
        <v>0.20972644376899696</v>
      </c>
      <c r="M28" s="18">
        <f>M27/G27</f>
        <v>3.3434650455927049E-2</v>
      </c>
      <c r="N28" s="18">
        <f>N27/G27</f>
        <v>3.64741641337386E-2</v>
      </c>
      <c r="O28" s="18">
        <f>O27/G27</f>
        <v>3.0395136778115502E-2</v>
      </c>
      <c r="P28" s="18">
        <f>P27/G27</f>
        <v>6.3829787234042548E-2</v>
      </c>
      <c r="Q28" s="18">
        <f>Q27/G27</f>
        <v>4.8632218844984802E-2</v>
      </c>
      <c r="R28" s="18">
        <f>R27/G27</f>
        <v>0.16717325227963525</v>
      </c>
      <c r="S28" s="18">
        <f>S27/G27</f>
        <v>5.1671732522796353E-2</v>
      </c>
      <c r="T28" s="19">
        <f>T27/G27</f>
        <v>3.64741641337386E-2</v>
      </c>
    </row>
    <row r="29" spans="1:20" x14ac:dyDescent="0.15">
      <c r="A29" s="4" t="s">
        <v>32</v>
      </c>
      <c r="B29" s="5">
        <v>196</v>
      </c>
      <c r="C29" s="5">
        <f>'8'!Q29+'8'!R29</f>
        <v>156</v>
      </c>
      <c r="D29" s="5">
        <f>'8'!S29+'8'!T29</f>
        <v>33</v>
      </c>
      <c r="E29" s="3">
        <f>B29-C29-D29</f>
        <v>7</v>
      </c>
      <c r="G29" s="4">
        <f>C29</f>
        <v>156</v>
      </c>
      <c r="H29" s="5">
        <v>78</v>
      </c>
      <c r="I29" s="5">
        <v>97</v>
      </c>
      <c r="J29" s="5">
        <v>3</v>
      </c>
      <c r="K29" s="5">
        <v>91</v>
      </c>
      <c r="L29" s="5">
        <v>27</v>
      </c>
      <c r="M29" s="5">
        <v>11</v>
      </c>
      <c r="N29" s="5">
        <v>14</v>
      </c>
      <c r="O29" s="5">
        <v>8</v>
      </c>
      <c r="P29" s="5">
        <v>18</v>
      </c>
      <c r="Q29" s="5">
        <v>4</v>
      </c>
      <c r="R29" s="5">
        <v>26</v>
      </c>
      <c r="S29" s="5">
        <v>4</v>
      </c>
      <c r="T29" s="3">
        <v>6</v>
      </c>
    </row>
    <row r="30" spans="1:20" s="20" customFormat="1" x14ac:dyDescent="0.15">
      <c r="A30" s="21" t="s">
        <v>33</v>
      </c>
      <c r="B30" s="18"/>
      <c r="C30" s="18">
        <f>C29/B29</f>
        <v>0.79591836734693877</v>
      </c>
      <c r="D30" s="18">
        <f>D29/B29</f>
        <v>0.1683673469387755</v>
      </c>
      <c r="E30" s="19">
        <f>E29/B29</f>
        <v>3.5714285714285712E-2</v>
      </c>
      <c r="G30" s="21"/>
      <c r="H30" s="18">
        <f>H29/G29</f>
        <v>0.5</v>
      </c>
      <c r="I30" s="18">
        <f>I29/G29</f>
        <v>0.62179487179487181</v>
      </c>
      <c r="J30" s="18">
        <f>J29/G29</f>
        <v>1.9230769230769232E-2</v>
      </c>
      <c r="K30" s="18">
        <f>K29/G29</f>
        <v>0.58333333333333337</v>
      </c>
      <c r="L30" s="18">
        <f>L29/G29</f>
        <v>0.17307692307692307</v>
      </c>
      <c r="M30" s="18">
        <f>M29/G29</f>
        <v>7.0512820512820512E-2</v>
      </c>
      <c r="N30" s="18">
        <f>N29/G29</f>
        <v>8.9743589743589744E-2</v>
      </c>
      <c r="O30" s="18">
        <f>O29/G29</f>
        <v>5.128205128205128E-2</v>
      </c>
      <c r="P30" s="18">
        <f>P29/G29</f>
        <v>0.11538461538461539</v>
      </c>
      <c r="Q30" s="18">
        <f>Q29/G29</f>
        <v>2.564102564102564E-2</v>
      </c>
      <c r="R30" s="18">
        <f>R29/G29</f>
        <v>0.16666666666666666</v>
      </c>
      <c r="S30" s="18">
        <f>S29/G29</f>
        <v>2.564102564102564E-2</v>
      </c>
      <c r="T30" s="19">
        <f>T29/G29</f>
        <v>3.8461538461538464E-2</v>
      </c>
    </row>
    <row r="31" spans="1:20" x14ac:dyDescent="0.15">
      <c r="A31" s="4" t="s">
        <v>34</v>
      </c>
      <c r="B31" s="5">
        <v>556</v>
      </c>
      <c r="C31" s="5">
        <f>'8'!Q31+'8'!R31</f>
        <v>414</v>
      </c>
      <c r="D31" s="5">
        <f>'8'!S31+'8'!T31</f>
        <v>117</v>
      </c>
      <c r="E31" s="3">
        <f>B31-C31-D31</f>
        <v>25</v>
      </c>
      <c r="G31" s="4">
        <f>C31</f>
        <v>414</v>
      </c>
      <c r="H31" s="5">
        <v>196</v>
      </c>
      <c r="I31" s="5">
        <v>217</v>
      </c>
      <c r="J31" s="5">
        <v>15</v>
      </c>
      <c r="K31" s="5">
        <v>259</v>
      </c>
      <c r="L31" s="5">
        <v>63</v>
      </c>
      <c r="M31" s="5">
        <v>29</v>
      </c>
      <c r="N31" s="5">
        <v>29</v>
      </c>
      <c r="O31" s="5">
        <v>21</v>
      </c>
      <c r="P31" s="5">
        <v>53</v>
      </c>
      <c r="Q31" s="5">
        <v>12</v>
      </c>
      <c r="R31" s="5">
        <v>61</v>
      </c>
      <c r="S31" s="5">
        <v>10</v>
      </c>
      <c r="T31" s="3">
        <v>20</v>
      </c>
    </row>
    <row r="32" spans="1:20" s="20" customFormat="1" x14ac:dyDescent="0.15">
      <c r="A32" s="23" t="s">
        <v>35</v>
      </c>
      <c r="B32" s="24"/>
      <c r="C32" s="24">
        <f>C31/B31</f>
        <v>0.74460431654676262</v>
      </c>
      <c r="D32" s="24">
        <f>D31/B31</f>
        <v>0.21043165467625899</v>
      </c>
      <c r="E32" s="25">
        <f>E31/B31</f>
        <v>4.4964028776978415E-2</v>
      </c>
      <c r="G32" s="23"/>
      <c r="H32" s="24">
        <f>H31/G31</f>
        <v>0.47342995169082125</v>
      </c>
      <c r="I32" s="24">
        <f>I31/G31</f>
        <v>0.52415458937198067</v>
      </c>
      <c r="J32" s="24">
        <f>J31/G31</f>
        <v>3.6231884057971016E-2</v>
      </c>
      <c r="K32" s="24">
        <f>K31/G31</f>
        <v>0.62560386473429952</v>
      </c>
      <c r="L32" s="24">
        <f>L31/G31</f>
        <v>0.15217391304347827</v>
      </c>
      <c r="M32" s="24">
        <f>M31/G31</f>
        <v>7.0048309178743967E-2</v>
      </c>
      <c r="N32" s="24">
        <f>N31/G31</f>
        <v>7.0048309178743967E-2</v>
      </c>
      <c r="O32" s="24">
        <f>O31/G31</f>
        <v>5.0724637681159424E-2</v>
      </c>
      <c r="P32" s="24">
        <f>P31/G31</f>
        <v>0.1280193236714976</v>
      </c>
      <c r="Q32" s="24">
        <f>Q31/G31</f>
        <v>2.8985507246376812E-2</v>
      </c>
      <c r="R32" s="24">
        <f>R31/G31</f>
        <v>0.14734299516908211</v>
      </c>
      <c r="S32" s="24">
        <f>S31/G31</f>
        <v>2.4154589371980676E-2</v>
      </c>
      <c r="T32" s="25">
        <f>T31/G31</f>
        <v>4.8309178743961352E-2</v>
      </c>
    </row>
  </sheetData>
  <phoneticPr fontId="2"/>
  <pageMargins left="0.78740157480314965" right="0.78740157480314965"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70</vt:i4>
      </vt:variant>
      <vt:variant>
        <vt:lpstr>名前付き一覧</vt:lpstr>
      </vt:variant>
      <vt:variant>
        <vt:i4>1</vt:i4>
      </vt:variant>
    </vt:vector>
  </HeadingPairs>
  <TitlesOfParts>
    <vt:vector size="71"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辻野 和香</dc:creator>
  <cp:lastModifiedBy>雪山 早紀</cp:lastModifiedBy>
  <cp:lastPrinted>2022-07-21T05:19:08Z</cp:lastPrinted>
  <dcterms:created xsi:type="dcterms:W3CDTF">2021-07-12T06:38:54Z</dcterms:created>
  <dcterms:modified xsi:type="dcterms:W3CDTF">2022-07-21T05:22:47Z</dcterms:modified>
</cp:coreProperties>
</file>