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J:\企画政策課\企画調整\09総合計画\22市民意識調査（H17～）\R4市民意識調査\集計結果（委託先から）\20220715成果品\02集計表\"/>
    </mc:Choice>
  </mc:AlternateContent>
  <xr:revisionPtr revIDLastSave="0" documentId="13_ncr:1_{15815647-D01D-4163-B72C-6E6658827D53}" xr6:coauthVersionLast="47" xr6:coauthVersionMax="47" xr10:uidLastSave="{00000000-0000-0000-0000-000000000000}"/>
  <bookViews>
    <workbookView xWindow="-120" yWindow="-120" windowWidth="20730" windowHeight="11160" tabRatio="969" firstSheet="44"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 name="24" sheetId="24" r:id="rId24"/>
    <sheet name="25" sheetId="25" r:id="rId25"/>
    <sheet name="26" sheetId="26" r:id="rId26"/>
    <sheet name="27" sheetId="27" r:id="rId27"/>
    <sheet name="28" sheetId="28" r:id="rId28"/>
    <sheet name="29" sheetId="29" r:id="rId29"/>
    <sheet name="30" sheetId="30" r:id="rId30"/>
    <sheet name="31" sheetId="31" r:id="rId31"/>
    <sheet name="32" sheetId="32" r:id="rId32"/>
    <sheet name="33" sheetId="33" r:id="rId33"/>
    <sheet name="34" sheetId="34" r:id="rId34"/>
    <sheet name="35" sheetId="35" r:id="rId35"/>
    <sheet name="36" sheetId="36" r:id="rId36"/>
    <sheet name="37" sheetId="37" r:id="rId37"/>
    <sheet name="38" sheetId="38" r:id="rId38"/>
    <sheet name="39" sheetId="39" r:id="rId39"/>
    <sheet name="40" sheetId="40" r:id="rId40"/>
    <sheet name="41" sheetId="41" r:id="rId41"/>
    <sheet name="42" sheetId="42" r:id="rId42"/>
    <sheet name="43" sheetId="43" r:id="rId43"/>
    <sheet name="44" sheetId="44" r:id="rId44"/>
    <sheet name="45" sheetId="45" r:id="rId45"/>
    <sheet name="46" sheetId="46" r:id="rId46"/>
    <sheet name="47" sheetId="47" r:id="rId47"/>
    <sheet name="48" sheetId="48" r:id="rId48"/>
    <sheet name="49" sheetId="49" r:id="rId49"/>
    <sheet name="50" sheetId="50" r:id="rId50"/>
    <sheet name="51" sheetId="51" r:id="rId51"/>
    <sheet name="52" sheetId="52" r:id="rId52"/>
    <sheet name="53" sheetId="53" r:id="rId53"/>
    <sheet name="54" sheetId="54" r:id="rId54"/>
    <sheet name="55" sheetId="55" r:id="rId55"/>
    <sheet name="56" sheetId="56" r:id="rId56"/>
    <sheet name="57" sheetId="57" r:id="rId57"/>
    <sheet name="58" sheetId="58" r:id="rId58"/>
    <sheet name="59" sheetId="59" r:id="rId59"/>
    <sheet name="60" sheetId="60" r:id="rId60"/>
    <sheet name="61" sheetId="61" r:id="rId61"/>
    <sheet name="62" sheetId="62" r:id="rId62"/>
    <sheet name="63" sheetId="63" r:id="rId63"/>
    <sheet name="64" sheetId="64" r:id="rId64"/>
    <sheet name="65" sheetId="65" r:id="rId65"/>
    <sheet name="66" sheetId="66" r:id="rId66"/>
    <sheet name="67" sheetId="67" r:id="rId67"/>
    <sheet name="68" sheetId="68" r:id="rId68"/>
    <sheet name="69" sheetId="69" r:id="rId69"/>
  </sheets>
  <definedNames>
    <definedName name="_xlnm.Print_Area" localSheetId="26">'27'!$A$1:$T$35</definedName>
    <definedName name="_xlnm.Print_Area" localSheetId="5">'6'!$A$1:$W$27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65" l="1"/>
  <c r="G25" i="55"/>
  <c r="E15" i="9"/>
  <c r="K11" i="8"/>
  <c r="N6" i="3"/>
  <c r="M6" i="3"/>
  <c r="N5" i="3"/>
  <c r="F5" i="2"/>
  <c r="L11" i="2"/>
  <c r="Q13" i="63"/>
  <c r="V25" i="10"/>
  <c r="H25" i="11"/>
  <c r="V23" i="10"/>
  <c r="H23" i="11"/>
  <c r="H21" i="11"/>
  <c r="V21" i="10"/>
  <c r="V19" i="10"/>
  <c r="H19" i="11"/>
  <c r="T20" i="9"/>
  <c r="R20" i="9"/>
  <c r="P20" i="9"/>
  <c r="L20" i="9"/>
  <c r="J20" i="9"/>
  <c r="H20" i="9"/>
  <c r="K28" i="21"/>
  <c r="C28" i="21"/>
  <c r="P27" i="50"/>
  <c r="P28" i="50" s="1"/>
  <c r="N27" i="60"/>
  <c r="N28" i="60" s="1"/>
  <c r="E27" i="68"/>
  <c r="G27" i="69"/>
  <c r="G28" i="69" s="1"/>
  <c r="P27" i="12"/>
  <c r="K26" i="21"/>
  <c r="K26" i="22"/>
  <c r="K26" i="23"/>
  <c r="K26" i="24"/>
  <c r="P25" i="27"/>
  <c r="P26" i="27" s="1"/>
  <c r="E25" i="68"/>
  <c r="E26" i="68" s="1"/>
  <c r="G25" i="69"/>
  <c r="G26" i="69" s="1"/>
  <c r="P25" i="12"/>
  <c r="K24" i="21"/>
  <c r="C24" i="21"/>
  <c r="P23" i="50"/>
  <c r="P24" i="50" s="1"/>
  <c r="C24" i="63"/>
  <c r="E23" i="68"/>
  <c r="E24" i="68" s="1"/>
  <c r="G23" i="69"/>
  <c r="G24" i="69" s="1"/>
  <c r="P23" i="12"/>
  <c r="K22" i="22"/>
  <c r="P21" i="26"/>
  <c r="P22" i="26" s="1"/>
  <c r="K22" i="30"/>
  <c r="P21" i="32"/>
  <c r="P22" i="32" s="1"/>
  <c r="K22" i="34"/>
  <c r="K22" i="36"/>
  <c r="P21" i="38"/>
  <c r="P22" i="38" s="1"/>
  <c r="P21" i="40"/>
  <c r="P22" i="40" s="1"/>
  <c r="K22" i="42"/>
  <c r="K22" i="44"/>
  <c r="P21" i="46"/>
  <c r="P22" i="46" s="1"/>
  <c r="K22" i="48"/>
  <c r="K22" i="50"/>
  <c r="E21" i="68"/>
  <c r="E22" i="68" s="1"/>
  <c r="G21" i="69"/>
  <c r="G22" i="69" s="1"/>
  <c r="P21" i="12"/>
  <c r="K20" i="14"/>
  <c r="K20" i="21"/>
  <c r="C20" i="21"/>
  <c r="P19" i="50"/>
  <c r="P20" i="50" s="1"/>
  <c r="E19" i="68"/>
  <c r="E20" i="68" s="1"/>
  <c r="G19" i="69"/>
  <c r="G20" i="69" s="1"/>
  <c r="S20" i="9"/>
  <c r="Q20" i="9"/>
  <c r="M20" i="9"/>
  <c r="K20" i="9"/>
  <c r="P19" i="12"/>
  <c r="P20" i="12" s="1"/>
  <c r="O20" i="9"/>
  <c r="I20" i="9"/>
  <c r="V17" i="10"/>
  <c r="H17" i="11"/>
  <c r="G17" i="69"/>
  <c r="G18" i="69" s="1"/>
  <c r="E17" i="68"/>
  <c r="E18" i="68" s="1"/>
  <c r="K18" i="51"/>
  <c r="K18" i="49"/>
  <c r="P17" i="47"/>
  <c r="P18" i="47" s="1"/>
  <c r="K18" i="45"/>
  <c r="K18" i="43"/>
  <c r="P17" i="41"/>
  <c r="P18" i="41" s="1"/>
  <c r="P17" i="39"/>
  <c r="P18" i="39" s="1"/>
  <c r="K18" i="37"/>
  <c r="K18" i="35"/>
  <c r="K18" i="33"/>
  <c r="K18" i="31"/>
  <c r="K18" i="29"/>
  <c r="P17" i="27"/>
  <c r="P18" i="27" s="1"/>
  <c r="K18" i="23"/>
  <c r="C18" i="21"/>
  <c r="P17" i="12"/>
  <c r="H15" i="11"/>
  <c r="V15" i="10"/>
  <c r="G15" i="69"/>
  <c r="G16" i="69" s="1"/>
  <c r="C16" i="63"/>
  <c r="P15" i="50"/>
  <c r="P16" i="50" s="1"/>
  <c r="C16" i="21"/>
  <c r="L13" i="36"/>
  <c r="G10" i="69"/>
  <c r="G11" i="69" s="1"/>
  <c r="I28" i="68"/>
  <c r="I26" i="68"/>
  <c r="I20" i="68"/>
  <c r="I11" i="68"/>
  <c r="E10" i="68"/>
  <c r="E11" i="68" s="1"/>
  <c r="J28" i="67"/>
  <c r="M28" i="67"/>
  <c r="L26" i="67"/>
  <c r="J22" i="67"/>
  <c r="L20" i="67"/>
  <c r="J20" i="67"/>
  <c r="M20" i="67"/>
  <c r="M18" i="67"/>
  <c r="L18" i="67"/>
  <c r="R28" i="66"/>
  <c r="U28" i="66"/>
  <c r="R26" i="66"/>
  <c r="T26" i="66"/>
  <c r="S24" i="66"/>
  <c r="R22" i="66"/>
  <c r="R20" i="66"/>
  <c r="U20" i="66"/>
  <c r="U18" i="66"/>
  <c r="R18" i="66"/>
  <c r="T18" i="66"/>
  <c r="L23" i="66"/>
  <c r="L24" i="66" s="1"/>
  <c r="W13" i="63"/>
  <c r="G24" i="63"/>
  <c r="F24" i="63"/>
  <c r="E24" i="63"/>
  <c r="D24" i="63"/>
  <c r="G22" i="63"/>
  <c r="F22" i="63"/>
  <c r="E22" i="63"/>
  <c r="G16" i="63"/>
  <c r="F16" i="63"/>
  <c r="E16" i="63"/>
  <c r="D16" i="63"/>
  <c r="D24" i="61"/>
  <c r="F24" i="61"/>
  <c r="J16" i="60"/>
  <c r="L16" i="60"/>
  <c r="R24" i="59"/>
  <c r="F28" i="53"/>
  <c r="O11" i="50"/>
  <c r="M11" i="47"/>
  <c r="O26" i="45"/>
  <c r="M11" i="42"/>
  <c r="O26" i="30"/>
  <c r="D16" i="29"/>
  <c r="N22" i="27"/>
  <c r="O26" i="25"/>
  <c r="M18" i="25"/>
  <c r="M28" i="51"/>
  <c r="G28" i="51"/>
  <c r="F28" i="51"/>
  <c r="D28" i="51"/>
  <c r="L28" i="51"/>
  <c r="E28" i="51"/>
  <c r="D26" i="51"/>
  <c r="M24" i="51"/>
  <c r="L24" i="51"/>
  <c r="M20" i="51"/>
  <c r="G20" i="51"/>
  <c r="F20" i="51"/>
  <c r="D20" i="51"/>
  <c r="L20" i="51"/>
  <c r="E20" i="51"/>
  <c r="O18" i="51"/>
  <c r="L18" i="51"/>
  <c r="N18" i="51"/>
  <c r="F11" i="51"/>
  <c r="D11" i="51"/>
  <c r="E11" i="51"/>
  <c r="O28" i="50"/>
  <c r="M28" i="50"/>
  <c r="L28" i="50"/>
  <c r="N28" i="50"/>
  <c r="O24" i="50"/>
  <c r="M24" i="50"/>
  <c r="L24" i="50"/>
  <c r="N24" i="50"/>
  <c r="O22" i="50"/>
  <c r="M22" i="50"/>
  <c r="N22" i="50"/>
  <c r="O20" i="50"/>
  <c r="M20" i="50"/>
  <c r="L20" i="50"/>
  <c r="N20" i="50"/>
  <c r="D18" i="50"/>
  <c r="O16" i="50"/>
  <c r="M16" i="50"/>
  <c r="L16" i="50"/>
  <c r="M28" i="49"/>
  <c r="G28" i="49"/>
  <c r="F28" i="49"/>
  <c r="D28" i="49"/>
  <c r="L28" i="49"/>
  <c r="E28" i="49"/>
  <c r="D26" i="49"/>
  <c r="M24" i="49"/>
  <c r="L24" i="49"/>
  <c r="M20" i="49"/>
  <c r="G20" i="49"/>
  <c r="F20" i="49"/>
  <c r="D20" i="49"/>
  <c r="L20" i="49"/>
  <c r="E20" i="49"/>
  <c r="O18" i="49"/>
  <c r="L18" i="49"/>
  <c r="N18" i="49"/>
  <c r="L16" i="49"/>
  <c r="G11" i="49"/>
  <c r="F11" i="49"/>
  <c r="D11" i="49"/>
  <c r="E11" i="49"/>
  <c r="M28" i="48"/>
  <c r="L28" i="48"/>
  <c r="D26" i="48"/>
  <c r="M24" i="48"/>
  <c r="L24" i="48"/>
  <c r="O22" i="48"/>
  <c r="M22" i="48"/>
  <c r="L22" i="48"/>
  <c r="N22" i="48"/>
  <c r="M20" i="48"/>
  <c r="L20" i="48"/>
  <c r="D18" i="48"/>
  <c r="M16" i="48"/>
  <c r="L16" i="48"/>
  <c r="N13" i="48"/>
  <c r="M28" i="47"/>
  <c r="L28" i="47"/>
  <c r="G28" i="47"/>
  <c r="F28" i="47"/>
  <c r="D28" i="47"/>
  <c r="O28" i="47"/>
  <c r="E28" i="47"/>
  <c r="D26" i="47"/>
  <c r="M24" i="47"/>
  <c r="L24" i="47"/>
  <c r="O24" i="47"/>
  <c r="M20" i="47"/>
  <c r="L20" i="47"/>
  <c r="G20" i="47"/>
  <c r="F20" i="47"/>
  <c r="D20" i="47"/>
  <c r="O20" i="47"/>
  <c r="E20" i="47"/>
  <c r="O18" i="47"/>
  <c r="N18" i="47"/>
  <c r="M16" i="47"/>
  <c r="G11" i="47"/>
  <c r="F11" i="47"/>
  <c r="D11" i="47"/>
  <c r="E11" i="47"/>
  <c r="M28" i="46"/>
  <c r="L28" i="46"/>
  <c r="M24" i="46"/>
  <c r="L24" i="46"/>
  <c r="E24" i="46"/>
  <c r="O22" i="46"/>
  <c r="L22" i="46"/>
  <c r="N22" i="46"/>
  <c r="M20" i="46"/>
  <c r="L20" i="46"/>
  <c r="D18" i="46"/>
  <c r="G16" i="46"/>
  <c r="L16" i="46"/>
  <c r="D13" i="46"/>
  <c r="M28" i="45"/>
  <c r="G28" i="45"/>
  <c r="D28" i="45"/>
  <c r="L28" i="45"/>
  <c r="F28" i="45"/>
  <c r="D26" i="45"/>
  <c r="M24" i="45"/>
  <c r="L24" i="45"/>
  <c r="M20" i="45"/>
  <c r="G20" i="45"/>
  <c r="D20" i="45"/>
  <c r="L20" i="45"/>
  <c r="F20" i="45"/>
  <c r="O18" i="45"/>
  <c r="M18" i="45"/>
  <c r="L18" i="45"/>
  <c r="N18" i="45"/>
  <c r="L11" i="45"/>
  <c r="F11" i="45"/>
  <c r="M28" i="44"/>
  <c r="L28" i="44"/>
  <c r="M24" i="44"/>
  <c r="L24" i="44"/>
  <c r="F24" i="44"/>
  <c r="O22" i="44"/>
  <c r="M22" i="44"/>
  <c r="L22" i="44"/>
  <c r="N22" i="44"/>
  <c r="M20" i="44"/>
  <c r="L20" i="44"/>
  <c r="D18" i="44"/>
  <c r="M16" i="44"/>
  <c r="L16" i="44"/>
  <c r="M11" i="44"/>
  <c r="F11" i="44"/>
  <c r="M28" i="43"/>
  <c r="L28" i="43"/>
  <c r="G28" i="43"/>
  <c r="F28" i="43"/>
  <c r="D28" i="43"/>
  <c r="O28" i="43"/>
  <c r="E28" i="43"/>
  <c r="D26" i="43"/>
  <c r="M24" i="43"/>
  <c r="L24" i="43"/>
  <c r="O24" i="43"/>
  <c r="M20" i="43"/>
  <c r="L20" i="43"/>
  <c r="G20" i="43"/>
  <c r="F20" i="43"/>
  <c r="D20" i="43"/>
  <c r="O20" i="43"/>
  <c r="E20" i="43"/>
  <c r="O18" i="43"/>
  <c r="N18" i="43"/>
  <c r="L16" i="43"/>
  <c r="F11" i="43"/>
  <c r="M28" i="42"/>
  <c r="L28" i="42"/>
  <c r="M24" i="42"/>
  <c r="D24" i="42"/>
  <c r="L24" i="42"/>
  <c r="O22" i="42"/>
  <c r="M22" i="42"/>
  <c r="L22" i="42"/>
  <c r="N22" i="42"/>
  <c r="M20" i="42"/>
  <c r="L20" i="42"/>
  <c r="D18" i="42"/>
  <c r="M16" i="42"/>
  <c r="L16" i="42"/>
  <c r="F11" i="42"/>
  <c r="M28" i="41"/>
  <c r="L28" i="41"/>
  <c r="G28" i="41"/>
  <c r="F28" i="41"/>
  <c r="O28" i="41"/>
  <c r="E28" i="41"/>
  <c r="D26" i="41"/>
  <c r="M24" i="41"/>
  <c r="L24" i="41"/>
  <c r="G24" i="41"/>
  <c r="O24" i="41"/>
  <c r="M20" i="41"/>
  <c r="L20" i="41"/>
  <c r="G20" i="41"/>
  <c r="F20" i="41"/>
  <c r="O20" i="41"/>
  <c r="E20" i="41"/>
  <c r="O18" i="41"/>
  <c r="N18" i="41"/>
  <c r="O16" i="41"/>
  <c r="G11" i="41"/>
  <c r="M28" i="40"/>
  <c r="L28" i="40"/>
  <c r="M24" i="40"/>
  <c r="L24" i="40"/>
  <c r="O22" i="40"/>
  <c r="M22" i="40"/>
  <c r="L22" i="40"/>
  <c r="N22" i="40"/>
  <c r="M20" i="40"/>
  <c r="L20" i="40"/>
  <c r="D18" i="40"/>
  <c r="M16" i="40"/>
  <c r="L16" i="40"/>
  <c r="M28" i="39"/>
  <c r="G28" i="39"/>
  <c r="D28" i="39"/>
  <c r="L28" i="39"/>
  <c r="F28" i="39"/>
  <c r="D26" i="39"/>
  <c r="M24" i="39"/>
  <c r="L24" i="39"/>
  <c r="M20" i="39"/>
  <c r="G20" i="39"/>
  <c r="D20" i="39"/>
  <c r="L20" i="39"/>
  <c r="F20" i="39"/>
  <c r="O18" i="39"/>
  <c r="M18" i="39"/>
  <c r="L18" i="39"/>
  <c r="N18" i="39"/>
  <c r="L16" i="39"/>
  <c r="M13" i="39"/>
  <c r="G11" i="39"/>
  <c r="D11" i="39"/>
  <c r="F11" i="39"/>
  <c r="M28" i="38"/>
  <c r="L28" i="38"/>
  <c r="M24" i="38"/>
  <c r="L24" i="38"/>
  <c r="O22" i="38"/>
  <c r="L22" i="38"/>
  <c r="N22" i="38"/>
  <c r="M20" i="38"/>
  <c r="L20" i="38"/>
  <c r="D18" i="38"/>
  <c r="M16" i="38"/>
  <c r="D16" i="38"/>
  <c r="L16" i="38"/>
  <c r="M28" i="37"/>
  <c r="G28" i="37"/>
  <c r="D28" i="37"/>
  <c r="L28" i="37"/>
  <c r="F28" i="37"/>
  <c r="D26" i="37"/>
  <c r="M24" i="37"/>
  <c r="L24" i="37"/>
  <c r="L22" i="37"/>
  <c r="M20" i="37"/>
  <c r="G20" i="37"/>
  <c r="D20" i="37"/>
  <c r="L20" i="37"/>
  <c r="F20" i="37"/>
  <c r="O18" i="37"/>
  <c r="M18" i="37"/>
  <c r="L18" i="37"/>
  <c r="N18" i="37"/>
  <c r="G11" i="37"/>
  <c r="D11" i="37"/>
  <c r="F11" i="37"/>
  <c r="M28" i="36"/>
  <c r="L28" i="36"/>
  <c r="M24" i="36"/>
  <c r="L24" i="36"/>
  <c r="E24" i="36"/>
  <c r="O22" i="36"/>
  <c r="L22" i="36"/>
  <c r="N22" i="36"/>
  <c r="M20" i="36"/>
  <c r="L20" i="36"/>
  <c r="D18" i="36"/>
  <c r="L16" i="36"/>
  <c r="L11" i="36"/>
  <c r="M28" i="35"/>
  <c r="G28" i="35"/>
  <c r="D28" i="35"/>
  <c r="L28" i="35"/>
  <c r="F28" i="35"/>
  <c r="D26" i="35"/>
  <c r="M24" i="35"/>
  <c r="L24" i="35"/>
  <c r="N22" i="35"/>
  <c r="M20" i="35"/>
  <c r="G20" i="35"/>
  <c r="D20" i="35"/>
  <c r="L20" i="35"/>
  <c r="F20" i="35"/>
  <c r="O18" i="35"/>
  <c r="L18" i="35"/>
  <c r="N18" i="35"/>
  <c r="M16" i="35"/>
  <c r="G16" i="35"/>
  <c r="G11" i="35"/>
  <c r="D11" i="35"/>
  <c r="F11" i="35"/>
  <c r="M28" i="34"/>
  <c r="L28" i="34"/>
  <c r="M24" i="34"/>
  <c r="L24" i="34"/>
  <c r="O22" i="34"/>
  <c r="M22" i="34"/>
  <c r="L22" i="34"/>
  <c r="N22" i="34"/>
  <c r="M20" i="34"/>
  <c r="L20" i="34"/>
  <c r="D18" i="34"/>
  <c r="D16" i="34"/>
  <c r="L16" i="34"/>
  <c r="M28" i="33"/>
  <c r="G28" i="33"/>
  <c r="D28" i="33"/>
  <c r="L28" i="33"/>
  <c r="F28" i="33"/>
  <c r="D26" i="33"/>
  <c r="M24" i="33"/>
  <c r="L24" i="33"/>
  <c r="M20" i="33"/>
  <c r="G20" i="33"/>
  <c r="D20" i="33"/>
  <c r="L20" i="33"/>
  <c r="F20" i="33"/>
  <c r="O18" i="33"/>
  <c r="M18" i="33"/>
  <c r="L18" i="33"/>
  <c r="N18" i="33"/>
  <c r="L16" i="33"/>
  <c r="G11" i="33"/>
  <c r="D11" i="33"/>
  <c r="F11" i="33"/>
  <c r="M28" i="32"/>
  <c r="L28" i="32"/>
  <c r="M24" i="32"/>
  <c r="L24" i="32"/>
  <c r="O22" i="32"/>
  <c r="M22" i="32"/>
  <c r="L22" i="32"/>
  <c r="N22" i="32"/>
  <c r="M20" i="32"/>
  <c r="L20" i="32"/>
  <c r="D18" i="32"/>
  <c r="M16" i="32"/>
  <c r="L16" i="32"/>
  <c r="M28" i="31"/>
  <c r="G28" i="31"/>
  <c r="F28" i="31"/>
  <c r="D28" i="31"/>
  <c r="L28" i="31"/>
  <c r="E28" i="31"/>
  <c r="D26" i="31"/>
  <c r="M24" i="31"/>
  <c r="L24" i="31"/>
  <c r="N22" i="31"/>
  <c r="M20" i="31"/>
  <c r="G20" i="31"/>
  <c r="F20" i="31"/>
  <c r="D20" i="31"/>
  <c r="L20" i="31"/>
  <c r="E20" i="31"/>
  <c r="O18" i="31"/>
  <c r="L18" i="31"/>
  <c r="N18" i="31"/>
  <c r="L16" i="31"/>
  <c r="G11" i="31"/>
  <c r="F11" i="31"/>
  <c r="D11" i="31"/>
  <c r="E11" i="31"/>
  <c r="M28" i="30"/>
  <c r="L28" i="30"/>
  <c r="M24" i="30"/>
  <c r="L24" i="30"/>
  <c r="O22" i="30"/>
  <c r="M22" i="30"/>
  <c r="L22" i="30"/>
  <c r="N22" i="30"/>
  <c r="M20" i="30"/>
  <c r="L20" i="30"/>
  <c r="D18" i="30"/>
  <c r="M16" i="30"/>
  <c r="L16" i="30"/>
  <c r="F16" i="30"/>
  <c r="M28" i="29"/>
  <c r="G28" i="29"/>
  <c r="D28" i="29"/>
  <c r="L28" i="29"/>
  <c r="F28" i="29"/>
  <c r="D26" i="29"/>
  <c r="M24" i="29"/>
  <c r="D24" i="29"/>
  <c r="L24" i="29"/>
  <c r="M20" i="29"/>
  <c r="G20" i="29"/>
  <c r="F20" i="29"/>
  <c r="D20" i="29"/>
  <c r="L20" i="29"/>
  <c r="E20" i="29"/>
  <c r="O18" i="29"/>
  <c r="L18" i="29"/>
  <c r="N18" i="29"/>
  <c r="D18" i="29"/>
  <c r="G11" i="29"/>
  <c r="F11" i="29"/>
  <c r="D11" i="29"/>
  <c r="E11" i="29"/>
  <c r="M24" i="28"/>
  <c r="L24" i="28"/>
  <c r="O22" i="28"/>
  <c r="M22" i="28"/>
  <c r="L22" i="28"/>
  <c r="N22" i="28"/>
  <c r="D18" i="28"/>
  <c r="M16" i="28"/>
  <c r="L16" i="28"/>
  <c r="D13" i="28"/>
  <c r="G28" i="27"/>
  <c r="F28" i="27"/>
  <c r="D28" i="27"/>
  <c r="E28" i="27"/>
  <c r="O26" i="27"/>
  <c r="L26" i="27"/>
  <c r="N26" i="27"/>
  <c r="D26" i="27"/>
  <c r="M24" i="27"/>
  <c r="G24" i="27"/>
  <c r="F24" i="27"/>
  <c r="D24" i="27"/>
  <c r="L24" i="27"/>
  <c r="E24" i="27"/>
  <c r="G20" i="27"/>
  <c r="F20" i="27"/>
  <c r="D20" i="27"/>
  <c r="E20" i="27"/>
  <c r="O18" i="27"/>
  <c r="L18" i="27"/>
  <c r="N18" i="27"/>
  <c r="G16" i="27"/>
  <c r="D16" i="27"/>
  <c r="E16" i="27"/>
  <c r="G11" i="27"/>
  <c r="F11" i="27"/>
  <c r="D11" i="27"/>
  <c r="E11" i="27"/>
  <c r="M28" i="26"/>
  <c r="G28" i="26"/>
  <c r="L28" i="26"/>
  <c r="O22" i="26"/>
  <c r="M22" i="26"/>
  <c r="L22" i="26"/>
  <c r="N22" i="26"/>
  <c r="M20" i="26"/>
  <c r="L20" i="26"/>
  <c r="L18" i="26"/>
  <c r="D18" i="26"/>
  <c r="N13" i="26"/>
  <c r="M26" i="25"/>
  <c r="L26" i="25"/>
  <c r="O24" i="25"/>
  <c r="N24" i="25"/>
  <c r="O18" i="25"/>
  <c r="N18" i="25"/>
  <c r="N11" i="25"/>
  <c r="G28" i="25"/>
  <c r="D28" i="25"/>
  <c r="F28" i="25"/>
  <c r="G24" i="25"/>
  <c r="D24" i="25"/>
  <c r="F24" i="25"/>
  <c r="D22" i="25"/>
  <c r="D20" i="25"/>
  <c r="G16" i="25"/>
  <c r="D16" i="25"/>
  <c r="G11" i="25"/>
  <c r="D11" i="25"/>
  <c r="F11" i="25"/>
  <c r="M28" i="24"/>
  <c r="L28" i="24"/>
  <c r="O26" i="24"/>
  <c r="N26" i="24"/>
  <c r="M20" i="24"/>
  <c r="L20" i="24"/>
  <c r="O20" i="24"/>
  <c r="O18" i="24"/>
  <c r="L16" i="24"/>
  <c r="O16" i="24"/>
  <c r="D13" i="24"/>
  <c r="M11" i="24"/>
  <c r="L11" i="23"/>
  <c r="G28" i="23"/>
  <c r="F28" i="23"/>
  <c r="O26" i="23"/>
  <c r="M26" i="23"/>
  <c r="L26" i="23"/>
  <c r="N26" i="23"/>
  <c r="M24" i="23"/>
  <c r="G24" i="23"/>
  <c r="L24" i="23"/>
  <c r="G20" i="23"/>
  <c r="F20" i="23"/>
  <c r="O18" i="23"/>
  <c r="M18" i="23"/>
  <c r="L18" i="23"/>
  <c r="N18" i="23"/>
  <c r="D18" i="23"/>
  <c r="M16" i="23"/>
  <c r="F16" i="23"/>
  <c r="P10" i="22"/>
  <c r="P11" i="22" s="1"/>
  <c r="M28" i="22"/>
  <c r="O26" i="22"/>
  <c r="O24" i="22"/>
  <c r="O22" i="22"/>
  <c r="M22" i="22"/>
  <c r="N22" i="22"/>
  <c r="M20" i="22"/>
  <c r="N18" i="22"/>
  <c r="D13" i="22"/>
  <c r="O11" i="22"/>
  <c r="M11" i="22"/>
  <c r="L11" i="22"/>
  <c r="K11" i="21"/>
  <c r="C11" i="21"/>
  <c r="L20" i="18"/>
  <c r="K11" i="17"/>
  <c r="E26" i="17"/>
  <c r="M28" i="16"/>
  <c r="E13" i="16"/>
  <c r="P10" i="12"/>
  <c r="D11" i="12"/>
  <c r="F26" i="12"/>
  <c r="D26" i="12"/>
  <c r="G24" i="12"/>
  <c r="E24" i="12"/>
  <c r="F22" i="12"/>
  <c r="D22" i="12"/>
  <c r="F18" i="12"/>
  <c r="D18" i="12"/>
  <c r="F13" i="12"/>
  <c r="H8" i="11"/>
  <c r="V8" i="10"/>
  <c r="R7" i="10"/>
  <c r="P14" i="9"/>
  <c r="M14" i="9"/>
  <c r="K14" i="9"/>
  <c r="I14" i="9"/>
  <c r="H14" i="9"/>
  <c r="S9" i="9"/>
  <c r="Q9" i="9"/>
  <c r="P9" i="9"/>
  <c r="N9" i="9"/>
  <c r="M9" i="9"/>
  <c r="L9" i="9"/>
  <c r="J9" i="9"/>
  <c r="I9" i="9"/>
  <c r="H9" i="9"/>
  <c r="N20" i="9"/>
  <c r="R14" i="9"/>
  <c r="J14" i="9"/>
  <c r="O9" i="9"/>
  <c r="K9" i="12"/>
  <c r="L9" i="12"/>
  <c r="M9" i="12"/>
  <c r="N9" i="12"/>
  <c r="O9" i="12"/>
  <c r="B25" i="10"/>
  <c r="B23" i="10"/>
  <c r="B21" i="10"/>
  <c r="B19" i="10"/>
  <c r="C20" i="10" s="1"/>
  <c r="B15" i="10"/>
  <c r="B13" i="10"/>
  <c r="B10" i="10"/>
  <c r="B8" i="10"/>
  <c r="B6" i="10"/>
  <c r="B4" i="10"/>
  <c r="G25" i="9"/>
  <c r="G23" i="9"/>
  <c r="G21" i="9"/>
  <c r="G19" i="9"/>
  <c r="G17" i="9"/>
  <c r="G15" i="9"/>
  <c r="G13" i="9"/>
  <c r="G8" i="9"/>
  <c r="G6" i="9"/>
  <c r="G4" i="9"/>
  <c r="D25" i="9"/>
  <c r="C25" i="9"/>
  <c r="D23" i="9"/>
  <c r="C23" i="9"/>
  <c r="D21" i="9"/>
  <c r="C21" i="9"/>
  <c r="D19" i="9"/>
  <c r="C19" i="9"/>
  <c r="D17" i="9"/>
  <c r="B17" i="10" s="1"/>
  <c r="C17" i="9"/>
  <c r="D15" i="9"/>
  <c r="C15" i="9"/>
  <c r="D13" i="9"/>
  <c r="C13" i="9"/>
  <c r="D10" i="9"/>
  <c r="G10" i="9"/>
  <c r="D8" i="9"/>
  <c r="C8" i="9"/>
  <c r="D6" i="9"/>
  <c r="C6" i="9"/>
  <c r="D4" i="9"/>
  <c r="C4" i="9"/>
  <c r="E27" i="67"/>
  <c r="D27" i="67"/>
  <c r="E25" i="67"/>
  <c r="D25" i="67"/>
  <c r="D23" i="67"/>
  <c r="D21" i="67"/>
  <c r="E19" i="67"/>
  <c r="D19" i="67"/>
  <c r="E17" i="67"/>
  <c r="D17" i="67"/>
  <c r="E10" i="67"/>
  <c r="D10" i="67"/>
  <c r="E8" i="67"/>
  <c r="D8" i="67"/>
  <c r="C8" i="67"/>
  <c r="F8" i="67" s="1"/>
  <c r="F9" i="67" s="1"/>
  <c r="E6" i="67"/>
  <c r="D6" i="67"/>
  <c r="C6" i="67"/>
  <c r="S27" i="67"/>
  <c r="S28" i="67" s="1"/>
  <c r="R27" i="67"/>
  <c r="R28" i="67" s="1"/>
  <c r="S25" i="67"/>
  <c r="S26" i="67" s="1"/>
  <c r="R25" i="67"/>
  <c r="R26" i="67" s="1"/>
  <c r="S21" i="67"/>
  <c r="S22" i="67" s="1"/>
  <c r="S19" i="67"/>
  <c r="S20" i="67" s="1"/>
  <c r="R19" i="67"/>
  <c r="R20" i="67" s="1"/>
  <c r="S17" i="67"/>
  <c r="S18" i="67" s="1"/>
  <c r="R17" i="67"/>
  <c r="R18" i="67" s="1"/>
  <c r="S10" i="67"/>
  <c r="S11" i="67" s="1"/>
  <c r="R10" i="67"/>
  <c r="R11" i="67" s="1"/>
  <c r="S8" i="67"/>
  <c r="S9" i="67" s="1"/>
  <c r="R8" i="67"/>
  <c r="R9" i="67" s="1"/>
  <c r="Q8" i="67"/>
  <c r="T8" i="67" s="1"/>
  <c r="T9" i="67" s="1"/>
  <c r="S6" i="67"/>
  <c r="S7" i="67" s="1"/>
  <c r="R6" i="67"/>
  <c r="R7" i="67" s="1"/>
  <c r="Q6" i="67"/>
  <c r="T6" i="67" s="1"/>
  <c r="T7" i="67" s="1"/>
  <c r="M27" i="66"/>
  <c r="M28" i="66" s="1"/>
  <c r="L27" i="66"/>
  <c r="L28" i="66" s="1"/>
  <c r="M25" i="66"/>
  <c r="M26" i="66" s="1"/>
  <c r="L25" i="66"/>
  <c r="L26" i="66" s="1"/>
  <c r="M21" i="66"/>
  <c r="M22" i="66" s="1"/>
  <c r="L21" i="66"/>
  <c r="L22" i="66" s="1"/>
  <c r="M19" i="66"/>
  <c r="M20" i="66" s="1"/>
  <c r="L19" i="66"/>
  <c r="L20" i="66" s="1"/>
  <c r="M15" i="66"/>
  <c r="M16" i="66" s="1"/>
  <c r="L15" i="66"/>
  <c r="L16" i="66" s="1"/>
  <c r="L12" i="66"/>
  <c r="M10" i="66"/>
  <c r="M11" i="66" s="1"/>
  <c r="L10" i="66"/>
  <c r="L11" i="66" s="1"/>
  <c r="M8" i="66"/>
  <c r="M9" i="66" s="1"/>
  <c r="L8" i="66"/>
  <c r="L9" i="66" s="1"/>
  <c r="K8" i="66"/>
  <c r="M6" i="66"/>
  <c r="M7" i="66" s="1"/>
  <c r="L6" i="66"/>
  <c r="L7" i="66" s="1"/>
  <c r="K6" i="66"/>
  <c r="L23" i="65"/>
  <c r="L24" i="65" s="1"/>
  <c r="M17" i="65"/>
  <c r="M18" i="65" s="1"/>
  <c r="L17" i="65"/>
  <c r="L18" i="65" s="1"/>
  <c r="L10" i="65"/>
  <c r="L11" i="65" s="1"/>
  <c r="M8" i="65"/>
  <c r="M9" i="65" s="1"/>
  <c r="L8" i="65"/>
  <c r="L9" i="65" s="1"/>
  <c r="K8" i="65"/>
  <c r="N8" i="65" s="1"/>
  <c r="N9" i="65" s="1"/>
  <c r="M6" i="65"/>
  <c r="M7" i="65" s="1"/>
  <c r="L6" i="65"/>
  <c r="L7" i="65" s="1"/>
  <c r="K6" i="65"/>
  <c r="N6" i="65" s="1"/>
  <c r="N7" i="65" s="1"/>
  <c r="K6" i="64"/>
  <c r="J6" i="64"/>
  <c r="J7" i="64" s="1"/>
  <c r="K25" i="64"/>
  <c r="K26" i="64" s="1"/>
  <c r="K23" i="64"/>
  <c r="K24" i="64" s="1"/>
  <c r="K19" i="64"/>
  <c r="K20" i="64" s="1"/>
  <c r="K15" i="64"/>
  <c r="K16" i="64" s="1"/>
  <c r="K10" i="64"/>
  <c r="K11" i="64" s="1"/>
  <c r="K8" i="64"/>
  <c r="K9" i="64" s="1"/>
  <c r="J8" i="64"/>
  <c r="J9" i="64" s="1"/>
  <c r="K7" i="64"/>
  <c r="M7" i="63"/>
  <c r="K6" i="63"/>
  <c r="N6" i="63" s="1"/>
  <c r="N7" i="63" s="1"/>
  <c r="M27" i="63"/>
  <c r="M28" i="63" s="1"/>
  <c r="L27" i="63"/>
  <c r="L28" i="63" s="1"/>
  <c r="M23" i="63"/>
  <c r="M24" i="63" s="1"/>
  <c r="L23" i="63"/>
  <c r="L24" i="63" s="1"/>
  <c r="M21" i="63"/>
  <c r="M22" i="63" s="1"/>
  <c r="L21" i="63"/>
  <c r="L22" i="63" s="1"/>
  <c r="M19" i="63"/>
  <c r="M20" i="63" s="1"/>
  <c r="L19" i="63"/>
  <c r="L20" i="63" s="1"/>
  <c r="M15" i="63"/>
  <c r="M16" i="63" s="1"/>
  <c r="L15" i="63"/>
  <c r="L16" i="63" s="1"/>
  <c r="L12" i="63"/>
  <c r="M10" i="63"/>
  <c r="M11" i="63" s="1"/>
  <c r="L10" i="63"/>
  <c r="L11" i="63" s="1"/>
  <c r="M8" i="63"/>
  <c r="M9" i="63" s="1"/>
  <c r="L8" i="63"/>
  <c r="L9" i="63" s="1"/>
  <c r="K8" i="63"/>
  <c r="N8" i="63" s="1"/>
  <c r="N9" i="63" s="1"/>
  <c r="M6" i="63"/>
  <c r="L6" i="63"/>
  <c r="L7" i="63" s="1"/>
  <c r="E27" i="62"/>
  <c r="D27" i="62"/>
  <c r="E25" i="62"/>
  <c r="D25" i="62"/>
  <c r="E23" i="62"/>
  <c r="D23" i="62"/>
  <c r="E21" i="62"/>
  <c r="E19" i="62"/>
  <c r="D19" i="62"/>
  <c r="E17" i="62"/>
  <c r="D17" i="62"/>
  <c r="D12" i="62"/>
  <c r="E10" i="62"/>
  <c r="D10" i="62"/>
  <c r="E8" i="62"/>
  <c r="D8" i="62"/>
  <c r="C8" i="62"/>
  <c r="F8" i="62" s="1"/>
  <c r="F9" i="62" s="1"/>
  <c r="E6" i="62"/>
  <c r="D6" i="62"/>
  <c r="C6" i="62"/>
  <c r="Q6" i="62"/>
  <c r="R25" i="62"/>
  <c r="R26" i="62" s="1"/>
  <c r="S17" i="62"/>
  <c r="S18" i="62" s="1"/>
  <c r="R17" i="62"/>
  <c r="R18" i="62" s="1"/>
  <c r="S15" i="62"/>
  <c r="S16" i="62" s="1"/>
  <c r="R15" i="62"/>
  <c r="R16" i="62" s="1"/>
  <c r="S10" i="62"/>
  <c r="S11" i="62" s="1"/>
  <c r="R10" i="62"/>
  <c r="R11" i="62" s="1"/>
  <c r="S8" i="62"/>
  <c r="S9" i="62" s="1"/>
  <c r="R8" i="62"/>
  <c r="R9" i="62" s="1"/>
  <c r="Q8" i="62"/>
  <c r="T8" i="62" s="1"/>
  <c r="T9" i="62" s="1"/>
  <c r="S6" i="62"/>
  <c r="S7" i="62" s="1"/>
  <c r="R6" i="62"/>
  <c r="R7" i="62" s="1"/>
  <c r="T6" i="62"/>
  <c r="T7" i="62" s="1"/>
  <c r="K6" i="61"/>
  <c r="K7" i="61" s="1"/>
  <c r="M6" i="61"/>
  <c r="M27" i="61"/>
  <c r="M28" i="61" s="1"/>
  <c r="L27" i="61"/>
  <c r="L28" i="61" s="1"/>
  <c r="M25" i="61"/>
  <c r="M26" i="61" s="1"/>
  <c r="L25" i="61"/>
  <c r="L26" i="61" s="1"/>
  <c r="M23" i="61"/>
  <c r="M24" i="61" s="1"/>
  <c r="L23" i="61"/>
  <c r="L24" i="61" s="1"/>
  <c r="M21" i="61"/>
  <c r="M22" i="61" s="1"/>
  <c r="L21" i="61"/>
  <c r="L22" i="61" s="1"/>
  <c r="M19" i="61"/>
  <c r="M20" i="61" s="1"/>
  <c r="L19" i="61"/>
  <c r="L20" i="61" s="1"/>
  <c r="M17" i="61"/>
  <c r="M18" i="61" s="1"/>
  <c r="L17" i="61"/>
  <c r="L18" i="61" s="1"/>
  <c r="M15" i="61"/>
  <c r="M16" i="61" s="1"/>
  <c r="L15" i="61"/>
  <c r="L16" i="61" s="1"/>
  <c r="M10" i="61"/>
  <c r="M11" i="61" s="1"/>
  <c r="L10" i="61"/>
  <c r="L11" i="61" s="1"/>
  <c r="M8" i="61"/>
  <c r="M9" i="61" s="1"/>
  <c r="L8" i="61"/>
  <c r="L9" i="61" s="1"/>
  <c r="K8" i="61"/>
  <c r="M7" i="61"/>
  <c r="L6" i="61"/>
  <c r="L7" i="61" s="1"/>
  <c r="N6" i="61"/>
  <c r="N7" i="61" s="1"/>
  <c r="D27" i="60"/>
  <c r="E17" i="60"/>
  <c r="D17" i="60"/>
  <c r="D12" i="60"/>
  <c r="D10" i="60"/>
  <c r="E8" i="60"/>
  <c r="D8" i="60"/>
  <c r="C8" i="60"/>
  <c r="E6" i="60"/>
  <c r="D6" i="60"/>
  <c r="C6" i="60"/>
  <c r="R6" i="60"/>
  <c r="R7" i="60" s="1"/>
  <c r="S27" i="60"/>
  <c r="S28" i="60" s="1"/>
  <c r="S25" i="60"/>
  <c r="S26" i="60" s="1"/>
  <c r="R25" i="60"/>
  <c r="R26" i="60" s="1"/>
  <c r="S23" i="60"/>
  <c r="S24" i="60" s="1"/>
  <c r="R23" i="60"/>
  <c r="R24" i="60" s="1"/>
  <c r="S21" i="60"/>
  <c r="S22" i="60" s="1"/>
  <c r="R21" i="60"/>
  <c r="R22" i="60" s="1"/>
  <c r="S15" i="60"/>
  <c r="S16" i="60" s="1"/>
  <c r="R15" i="60"/>
  <c r="R16" i="60" s="1"/>
  <c r="R12" i="60"/>
  <c r="S10" i="60"/>
  <c r="S11" i="60" s="1"/>
  <c r="R10" i="60"/>
  <c r="R11" i="60" s="1"/>
  <c r="S8" i="60"/>
  <c r="S9" i="60" s="1"/>
  <c r="R8" i="60"/>
  <c r="R9" i="60" s="1"/>
  <c r="Q8" i="60"/>
  <c r="T8" i="60" s="1"/>
  <c r="T9" i="60" s="1"/>
  <c r="S6" i="60"/>
  <c r="S7" i="60" s="1"/>
  <c r="Q6" i="60"/>
  <c r="Q7" i="60" s="1"/>
  <c r="K6" i="59"/>
  <c r="N6" i="59" s="1"/>
  <c r="N7" i="59" s="1"/>
  <c r="L25" i="59"/>
  <c r="L26" i="59" s="1"/>
  <c r="M17" i="59"/>
  <c r="M18" i="59" s="1"/>
  <c r="L17" i="59"/>
  <c r="L18" i="59" s="1"/>
  <c r="L12" i="59"/>
  <c r="M8" i="59"/>
  <c r="M9" i="59" s="1"/>
  <c r="L8" i="59"/>
  <c r="L9" i="59" s="1"/>
  <c r="K8" i="59"/>
  <c r="M6" i="59"/>
  <c r="M7" i="59" s="1"/>
  <c r="L6" i="59"/>
  <c r="L7" i="59" s="1"/>
  <c r="S6" i="58"/>
  <c r="S7" i="58" s="1"/>
  <c r="Q6" i="58"/>
  <c r="S25" i="58"/>
  <c r="S26" i="58" s="1"/>
  <c r="R25" i="58"/>
  <c r="R26" i="58" s="1"/>
  <c r="S23" i="58"/>
  <c r="S24" i="58" s="1"/>
  <c r="R23" i="58"/>
  <c r="R24" i="58" s="1"/>
  <c r="S21" i="58"/>
  <c r="S22" i="58" s="1"/>
  <c r="R21" i="58"/>
  <c r="R22" i="58" s="1"/>
  <c r="S19" i="58"/>
  <c r="S20" i="58" s="1"/>
  <c r="R19" i="58"/>
  <c r="R20" i="58" s="1"/>
  <c r="S17" i="58"/>
  <c r="S18" i="58" s="1"/>
  <c r="R17" i="58"/>
  <c r="R18" i="58" s="1"/>
  <c r="R15" i="58"/>
  <c r="R16" i="58" s="1"/>
  <c r="S8" i="58"/>
  <c r="S9" i="58" s="1"/>
  <c r="R8" i="58"/>
  <c r="R9" i="58" s="1"/>
  <c r="Q8" i="58"/>
  <c r="R6" i="58"/>
  <c r="R7" i="58" s="1"/>
  <c r="E25" i="58"/>
  <c r="E26" i="58" s="1"/>
  <c r="E17" i="58"/>
  <c r="E18" i="58" s="1"/>
  <c r="D15" i="58"/>
  <c r="D12" i="58"/>
  <c r="E10" i="58"/>
  <c r="E11" i="58" s="1"/>
  <c r="D10" i="58"/>
  <c r="E8" i="58"/>
  <c r="D8" i="58"/>
  <c r="C8" i="58"/>
  <c r="C9" i="58" s="1"/>
  <c r="E6" i="58"/>
  <c r="E7" i="58" s="1"/>
  <c r="D6" i="58"/>
  <c r="C6" i="58"/>
  <c r="C7" i="58"/>
  <c r="E27" i="57"/>
  <c r="D27" i="57"/>
  <c r="E25" i="57"/>
  <c r="D25" i="57"/>
  <c r="E23" i="57"/>
  <c r="D23" i="57"/>
  <c r="E21" i="57"/>
  <c r="D21" i="57"/>
  <c r="E19" i="57"/>
  <c r="D19" i="57"/>
  <c r="E17" i="57"/>
  <c r="D17" i="57"/>
  <c r="D12" i="57"/>
  <c r="E10" i="57"/>
  <c r="D10" i="57"/>
  <c r="E8" i="57"/>
  <c r="F8" i="57" s="1"/>
  <c r="F9" i="57" s="1"/>
  <c r="D8" i="57"/>
  <c r="C8" i="57"/>
  <c r="C6" i="57"/>
  <c r="D6" i="57"/>
  <c r="F6" i="57" s="1"/>
  <c r="F7" i="57" s="1"/>
  <c r="E6" i="57"/>
  <c r="M27" i="56"/>
  <c r="M28" i="56" s="1"/>
  <c r="L27" i="56"/>
  <c r="L28" i="56" s="1"/>
  <c r="M25" i="56"/>
  <c r="M26" i="56" s="1"/>
  <c r="L25" i="56"/>
  <c r="L26" i="56" s="1"/>
  <c r="M23" i="56"/>
  <c r="M24" i="56" s="1"/>
  <c r="L23" i="56"/>
  <c r="L24" i="56" s="1"/>
  <c r="M21" i="56"/>
  <c r="M22" i="56" s="1"/>
  <c r="L21" i="56"/>
  <c r="L22" i="56" s="1"/>
  <c r="M19" i="56"/>
  <c r="M20" i="56" s="1"/>
  <c r="L19" i="56"/>
  <c r="L20" i="56" s="1"/>
  <c r="M17" i="56"/>
  <c r="M18" i="56" s="1"/>
  <c r="L17" i="56"/>
  <c r="L18" i="56" s="1"/>
  <c r="L15" i="56"/>
  <c r="L16" i="56" s="1"/>
  <c r="M8" i="56"/>
  <c r="M9" i="56" s="1"/>
  <c r="L8" i="56"/>
  <c r="L9" i="56" s="1"/>
  <c r="K8" i="56"/>
  <c r="M6" i="56"/>
  <c r="M7" i="56" s="1"/>
  <c r="L6" i="56"/>
  <c r="L7" i="56" s="1"/>
  <c r="K6" i="56"/>
  <c r="W6" i="55"/>
  <c r="V6" i="55"/>
  <c r="X6" i="55" s="1"/>
  <c r="X7" i="55" s="1"/>
  <c r="W21" i="55"/>
  <c r="W22" i="55" s="1"/>
  <c r="W15" i="55"/>
  <c r="W16" i="55" s="1"/>
  <c r="W12" i="55"/>
  <c r="W13" i="55" s="1"/>
  <c r="W10" i="55"/>
  <c r="W11" i="55" s="1"/>
  <c r="W8" i="55"/>
  <c r="W9" i="55" s="1"/>
  <c r="V8" i="55"/>
  <c r="V9" i="55" s="1"/>
  <c r="V7" i="55"/>
  <c r="W7" i="55"/>
  <c r="K27" i="55"/>
  <c r="K28" i="55" s="1"/>
  <c r="K25" i="55"/>
  <c r="K26" i="55" s="1"/>
  <c r="K23" i="55"/>
  <c r="K24" i="55" s="1"/>
  <c r="K21" i="55"/>
  <c r="K19" i="55"/>
  <c r="K20" i="55" s="1"/>
  <c r="K17" i="55"/>
  <c r="K15" i="55"/>
  <c r="K16" i="55" s="1"/>
  <c r="K12" i="55"/>
  <c r="K13" i="55" s="1"/>
  <c r="K10" i="55"/>
  <c r="K8" i="55"/>
  <c r="J8" i="55"/>
  <c r="K6" i="55"/>
  <c r="J6" i="55"/>
  <c r="J7" i="55" s="1"/>
  <c r="R27" i="54"/>
  <c r="Q27" i="54"/>
  <c r="Q28" i="54" s="1"/>
  <c r="R25" i="54"/>
  <c r="R26" i="54" s="1"/>
  <c r="Q25" i="54"/>
  <c r="R23" i="54"/>
  <c r="R24" i="54" s="1"/>
  <c r="Q23" i="54"/>
  <c r="R21" i="54"/>
  <c r="R22" i="54" s="1"/>
  <c r="Q21" i="54"/>
  <c r="Q22" i="54" s="1"/>
  <c r="R19" i="54"/>
  <c r="Q19" i="54"/>
  <c r="Q20" i="54" s="1"/>
  <c r="R17" i="54"/>
  <c r="R18" i="54" s="1"/>
  <c r="Q17" i="54"/>
  <c r="Q12" i="54"/>
  <c r="Q10" i="54"/>
  <c r="Q11" i="54" s="1"/>
  <c r="R8" i="54"/>
  <c r="R9" i="54" s="1"/>
  <c r="Q8" i="54"/>
  <c r="P8" i="54"/>
  <c r="R6" i="54"/>
  <c r="Q6" i="54"/>
  <c r="P6" i="54"/>
  <c r="P7" i="54" s="1"/>
  <c r="D27" i="54"/>
  <c r="D25" i="54"/>
  <c r="D26" i="54" s="1"/>
  <c r="D23" i="54"/>
  <c r="D21" i="54"/>
  <c r="D19" i="54"/>
  <c r="D20" i="54" s="1"/>
  <c r="D17" i="54"/>
  <c r="D18" i="54" s="1"/>
  <c r="D15" i="54"/>
  <c r="D12" i="54"/>
  <c r="D10" i="54"/>
  <c r="D8" i="54"/>
  <c r="D9" i="54" s="1"/>
  <c r="C8" i="54"/>
  <c r="C9" i="54" s="1"/>
  <c r="D6" i="54"/>
  <c r="C6" i="54"/>
  <c r="M27" i="53"/>
  <c r="M28" i="53" s="1"/>
  <c r="L27" i="53"/>
  <c r="M25" i="53"/>
  <c r="L25" i="53"/>
  <c r="M23" i="53"/>
  <c r="M24" i="53" s="1"/>
  <c r="L23" i="53"/>
  <c r="M21" i="53"/>
  <c r="L21" i="53"/>
  <c r="L22" i="53" s="1"/>
  <c r="M17" i="53"/>
  <c r="M18" i="53" s="1"/>
  <c r="M15" i="53"/>
  <c r="M16" i="53" s="1"/>
  <c r="L15" i="53"/>
  <c r="M10" i="53"/>
  <c r="L10" i="53"/>
  <c r="L11" i="53" s="1"/>
  <c r="M8" i="53"/>
  <c r="M9" i="53" s="1"/>
  <c r="L8" i="53"/>
  <c r="L9" i="53" s="1"/>
  <c r="K8" i="53"/>
  <c r="K6" i="53"/>
  <c r="L6" i="53"/>
  <c r="M6" i="53"/>
  <c r="W6" i="52"/>
  <c r="V6" i="52"/>
  <c r="X6" i="52" s="1"/>
  <c r="X7" i="52" s="1"/>
  <c r="W27" i="52"/>
  <c r="W28" i="52" s="1"/>
  <c r="W25" i="52"/>
  <c r="W26" i="52" s="1"/>
  <c r="W21" i="52"/>
  <c r="W22" i="52" s="1"/>
  <c r="W19" i="52"/>
  <c r="W20" i="52" s="1"/>
  <c r="W17" i="52"/>
  <c r="W18" i="52" s="1"/>
  <c r="W15" i="52"/>
  <c r="W16" i="52" s="1"/>
  <c r="W10" i="52"/>
  <c r="W11" i="52" s="1"/>
  <c r="W8" i="52"/>
  <c r="W9" i="52" s="1"/>
  <c r="V8" i="52"/>
  <c r="V9" i="52" s="1"/>
  <c r="V7" i="52"/>
  <c r="W7" i="52"/>
  <c r="G7" i="52"/>
  <c r="J9" i="52"/>
  <c r="L7" i="52"/>
  <c r="K7" i="52"/>
  <c r="J7" i="52"/>
  <c r="K23" i="52"/>
  <c r="K24" i="52" s="1"/>
  <c r="K17" i="52"/>
  <c r="K18" i="52" s="1"/>
  <c r="K10" i="52"/>
  <c r="K11" i="52" s="1"/>
  <c r="K8" i="52"/>
  <c r="K9" i="52" s="1"/>
  <c r="J8" i="52"/>
  <c r="J6" i="52"/>
  <c r="K6" i="52"/>
  <c r="P6" i="32"/>
  <c r="P8" i="32"/>
  <c r="H5" i="9"/>
  <c r="I5" i="9"/>
  <c r="J5" i="9"/>
  <c r="K5" i="9"/>
  <c r="L5" i="9"/>
  <c r="M5" i="9"/>
  <c r="N5" i="9"/>
  <c r="O5" i="9"/>
  <c r="P5" i="9"/>
  <c r="Q5" i="9"/>
  <c r="R5" i="9"/>
  <c r="S5" i="9"/>
  <c r="H7" i="9"/>
  <c r="I7" i="9"/>
  <c r="J7" i="9"/>
  <c r="K7" i="9"/>
  <c r="L7" i="9"/>
  <c r="M7" i="9"/>
  <c r="N7" i="9"/>
  <c r="O7" i="9"/>
  <c r="P7" i="9"/>
  <c r="Q7" i="9"/>
  <c r="R7" i="9"/>
  <c r="S7" i="9"/>
  <c r="K9" i="9"/>
  <c r="R9" i="9"/>
  <c r="L14" i="9"/>
  <c r="K28" i="69"/>
  <c r="K26" i="69"/>
  <c r="K24" i="69"/>
  <c r="K22" i="69"/>
  <c r="K20" i="69"/>
  <c r="K18" i="69"/>
  <c r="K16" i="69"/>
  <c r="K11" i="69"/>
  <c r="K9" i="69"/>
  <c r="J9" i="69"/>
  <c r="L8" i="69"/>
  <c r="L9" i="69" s="1"/>
  <c r="K7" i="69"/>
  <c r="J7" i="69"/>
  <c r="L6" i="69"/>
  <c r="L7" i="69" s="1"/>
  <c r="G8" i="69"/>
  <c r="G9" i="69" s="1"/>
  <c r="G6" i="69"/>
  <c r="G7" i="69" s="1"/>
  <c r="P28" i="68"/>
  <c r="P26" i="68"/>
  <c r="P24" i="68"/>
  <c r="P20" i="68"/>
  <c r="Q18" i="68"/>
  <c r="P18" i="68"/>
  <c r="O18" i="68"/>
  <c r="N18" i="68"/>
  <c r="Q16" i="68"/>
  <c r="P16" i="68"/>
  <c r="N16" i="68"/>
  <c r="P13" i="68"/>
  <c r="Q11" i="68"/>
  <c r="P11" i="68"/>
  <c r="O11" i="68"/>
  <c r="N11" i="68"/>
  <c r="R9" i="68"/>
  <c r="Q9" i="68"/>
  <c r="P9" i="68"/>
  <c r="O9" i="68"/>
  <c r="N9" i="68"/>
  <c r="M9" i="68"/>
  <c r="R8" i="68"/>
  <c r="R7" i="68"/>
  <c r="Q7" i="68"/>
  <c r="P7" i="68"/>
  <c r="O7" i="68"/>
  <c r="N7" i="68"/>
  <c r="M7" i="68"/>
  <c r="R6" i="68"/>
  <c r="I9" i="68"/>
  <c r="H9" i="68"/>
  <c r="J8" i="68"/>
  <c r="J9" i="68" s="1"/>
  <c r="I7" i="68"/>
  <c r="H7" i="68"/>
  <c r="J6" i="68"/>
  <c r="J7" i="68" s="1"/>
  <c r="E8" i="68"/>
  <c r="E9" i="68" s="1"/>
  <c r="E6" i="68"/>
  <c r="E7" i="68" s="1"/>
  <c r="F6" i="67"/>
  <c r="F7" i="67" s="1"/>
  <c r="M9" i="67"/>
  <c r="L9" i="67"/>
  <c r="K9" i="67"/>
  <c r="J9" i="67"/>
  <c r="I9" i="67"/>
  <c r="N8" i="67"/>
  <c r="N9" i="67" s="1"/>
  <c r="M7" i="67"/>
  <c r="L7" i="67"/>
  <c r="K7" i="67"/>
  <c r="J7" i="67"/>
  <c r="I7" i="67"/>
  <c r="N6" i="67"/>
  <c r="N7" i="67" s="1"/>
  <c r="U9" i="66"/>
  <c r="T9" i="66"/>
  <c r="S9" i="66"/>
  <c r="R9" i="66"/>
  <c r="Q9" i="66"/>
  <c r="V8" i="66"/>
  <c r="V9" i="66" s="1"/>
  <c r="U7" i="66"/>
  <c r="T7" i="66"/>
  <c r="S7" i="66"/>
  <c r="R7" i="66"/>
  <c r="Q7" i="66"/>
  <c r="V6" i="66"/>
  <c r="V7" i="66" s="1"/>
  <c r="G28" i="66"/>
  <c r="F28" i="66"/>
  <c r="E28" i="66"/>
  <c r="D28" i="66"/>
  <c r="G26" i="66"/>
  <c r="F26" i="66"/>
  <c r="E26" i="66"/>
  <c r="D26" i="66"/>
  <c r="G24" i="66"/>
  <c r="F24" i="66"/>
  <c r="E24" i="66"/>
  <c r="D24" i="66"/>
  <c r="G22" i="66"/>
  <c r="F22" i="66"/>
  <c r="E22" i="66"/>
  <c r="D22" i="66"/>
  <c r="G20" i="66"/>
  <c r="F20" i="66"/>
  <c r="E20" i="66"/>
  <c r="D20" i="66"/>
  <c r="E18" i="66"/>
  <c r="G16" i="66"/>
  <c r="F16" i="66"/>
  <c r="E16" i="66"/>
  <c r="D16" i="66"/>
  <c r="F13" i="66"/>
  <c r="E13" i="66"/>
  <c r="G11" i="66"/>
  <c r="F11" i="66"/>
  <c r="E11" i="66"/>
  <c r="D11" i="66"/>
  <c r="G9" i="66"/>
  <c r="F9" i="66"/>
  <c r="E9" i="66"/>
  <c r="D9" i="66"/>
  <c r="C9" i="66"/>
  <c r="H8" i="66"/>
  <c r="H9" i="66" s="1"/>
  <c r="G7" i="66"/>
  <c r="F7" i="66"/>
  <c r="E7" i="66"/>
  <c r="D7" i="66"/>
  <c r="C7" i="66"/>
  <c r="H6" i="66"/>
  <c r="H7" i="66" s="1"/>
  <c r="R28" i="65"/>
  <c r="R26" i="65"/>
  <c r="R22" i="65"/>
  <c r="R20" i="65"/>
  <c r="R11" i="65"/>
  <c r="R9" i="65"/>
  <c r="Q9" i="65"/>
  <c r="S8" i="65"/>
  <c r="S9" i="65" s="1"/>
  <c r="R7" i="65"/>
  <c r="Q7" i="65"/>
  <c r="S6" i="65"/>
  <c r="S7" i="65" s="1"/>
  <c r="F28" i="65"/>
  <c r="E28" i="65"/>
  <c r="G22" i="65"/>
  <c r="G18" i="65"/>
  <c r="F18" i="65"/>
  <c r="E18" i="65"/>
  <c r="D18" i="65"/>
  <c r="G16" i="65"/>
  <c r="F13" i="65"/>
  <c r="E13" i="65"/>
  <c r="F11" i="65"/>
  <c r="E11" i="65"/>
  <c r="D11" i="65"/>
  <c r="H9" i="65"/>
  <c r="G9" i="65"/>
  <c r="F9" i="65"/>
  <c r="E9" i="65"/>
  <c r="D9" i="65"/>
  <c r="C9" i="65"/>
  <c r="H8" i="65"/>
  <c r="H7" i="65"/>
  <c r="G7" i="65"/>
  <c r="F7" i="65"/>
  <c r="E7" i="65"/>
  <c r="D7" i="65"/>
  <c r="C7" i="65"/>
  <c r="H6" i="65"/>
  <c r="G8" i="64"/>
  <c r="G9" i="64" s="1"/>
  <c r="G6" i="64"/>
  <c r="G7" i="64" s="1"/>
  <c r="P28" i="64"/>
  <c r="P26" i="64"/>
  <c r="P24" i="64"/>
  <c r="P20" i="64"/>
  <c r="P16" i="64"/>
  <c r="P9" i="64"/>
  <c r="O9" i="64"/>
  <c r="Q8" i="64"/>
  <c r="Q9" i="64" s="1"/>
  <c r="P7" i="64"/>
  <c r="O7" i="64"/>
  <c r="Q6" i="64"/>
  <c r="Q7" i="64" s="1"/>
  <c r="U9" i="64"/>
  <c r="T9" i="64"/>
  <c r="V8" i="64"/>
  <c r="V9" i="64" s="1"/>
  <c r="U7" i="64"/>
  <c r="T7" i="64"/>
  <c r="V6" i="64"/>
  <c r="V7" i="64" s="1"/>
  <c r="W9" i="63"/>
  <c r="V9" i="63"/>
  <c r="X8" i="63"/>
  <c r="X9" i="63" s="1"/>
  <c r="W7" i="63"/>
  <c r="V7" i="63"/>
  <c r="X6" i="63"/>
  <c r="X7" i="63" s="1"/>
  <c r="R28" i="63"/>
  <c r="R26" i="63"/>
  <c r="R24" i="63"/>
  <c r="R22" i="63"/>
  <c r="R20" i="63"/>
  <c r="R18" i="63"/>
  <c r="R16" i="63"/>
  <c r="R13" i="63"/>
  <c r="R9" i="63"/>
  <c r="Q9" i="63"/>
  <c r="S8" i="63"/>
  <c r="S9" i="63" s="1"/>
  <c r="R7" i="63"/>
  <c r="Q7" i="63"/>
  <c r="S6" i="63"/>
  <c r="S7" i="63" s="1"/>
  <c r="H8" i="63"/>
  <c r="H9" i="63" s="1"/>
  <c r="H6" i="63"/>
  <c r="H7" i="63" s="1"/>
  <c r="M28" i="62"/>
  <c r="L28" i="62"/>
  <c r="M26" i="62"/>
  <c r="L26" i="62"/>
  <c r="K26" i="62"/>
  <c r="J26" i="62"/>
  <c r="M24" i="62"/>
  <c r="K24" i="62"/>
  <c r="J24" i="62"/>
  <c r="M22" i="62"/>
  <c r="K22" i="62"/>
  <c r="J22" i="62"/>
  <c r="M20" i="62"/>
  <c r="M18" i="62"/>
  <c r="L18" i="62"/>
  <c r="K18" i="62"/>
  <c r="J18" i="62"/>
  <c r="M16" i="62"/>
  <c r="K16" i="62"/>
  <c r="J16" i="62"/>
  <c r="J13" i="62"/>
  <c r="M11" i="62"/>
  <c r="L11" i="62"/>
  <c r="K11" i="62"/>
  <c r="J11" i="62"/>
  <c r="M9" i="62"/>
  <c r="L9" i="62"/>
  <c r="K9" i="62"/>
  <c r="J9" i="62"/>
  <c r="I9" i="62"/>
  <c r="N8" i="62"/>
  <c r="N9" i="62" s="1"/>
  <c r="N7" i="62"/>
  <c r="M7" i="62"/>
  <c r="L7" i="62"/>
  <c r="K7" i="62"/>
  <c r="J7" i="62"/>
  <c r="I7" i="62"/>
  <c r="N6" i="62"/>
  <c r="F6" i="62"/>
  <c r="F7" i="62" s="1"/>
  <c r="U28" i="61"/>
  <c r="T28" i="61"/>
  <c r="S28" i="61"/>
  <c r="R28" i="61"/>
  <c r="U26" i="61"/>
  <c r="T26" i="61"/>
  <c r="S26" i="61"/>
  <c r="R26" i="61"/>
  <c r="U24" i="61"/>
  <c r="T24" i="61"/>
  <c r="S24" i="61"/>
  <c r="R24" i="61"/>
  <c r="U22" i="61"/>
  <c r="T22" i="61"/>
  <c r="S22" i="61"/>
  <c r="R22" i="61"/>
  <c r="U20" i="61"/>
  <c r="T20" i="61"/>
  <c r="S20" i="61"/>
  <c r="R20" i="61"/>
  <c r="U18" i="61"/>
  <c r="T18" i="61"/>
  <c r="S18" i="61"/>
  <c r="R18" i="61"/>
  <c r="S16" i="61"/>
  <c r="T13" i="61"/>
  <c r="S13" i="61"/>
  <c r="U11" i="61"/>
  <c r="T11" i="61"/>
  <c r="S11" i="61"/>
  <c r="R11" i="61"/>
  <c r="V9" i="61"/>
  <c r="U9" i="61"/>
  <c r="T9" i="61"/>
  <c r="S9" i="61"/>
  <c r="R9" i="61"/>
  <c r="Q9" i="61"/>
  <c r="V8" i="61"/>
  <c r="U7" i="61"/>
  <c r="T7" i="61"/>
  <c r="S7" i="61"/>
  <c r="R7" i="61"/>
  <c r="Q7" i="61"/>
  <c r="V6" i="61"/>
  <c r="V7" i="61" s="1"/>
  <c r="H8" i="61"/>
  <c r="H9" i="61" s="1"/>
  <c r="H6" i="61"/>
  <c r="H7" i="61" s="1"/>
  <c r="K28" i="60"/>
  <c r="M26" i="60"/>
  <c r="L26" i="60"/>
  <c r="K26" i="60"/>
  <c r="J26" i="60"/>
  <c r="M24" i="60"/>
  <c r="L24" i="60"/>
  <c r="K24" i="60"/>
  <c r="J24" i="60"/>
  <c r="M22" i="60"/>
  <c r="L22" i="60"/>
  <c r="K22" i="60"/>
  <c r="J22" i="60"/>
  <c r="M20" i="60"/>
  <c r="L18" i="60"/>
  <c r="L13" i="60"/>
  <c r="K13" i="60"/>
  <c r="M11" i="60"/>
  <c r="L11" i="60"/>
  <c r="K11" i="60"/>
  <c r="J11" i="60"/>
  <c r="M9" i="60"/>
  <c r="L9" i="60"/>
  <c r="K9" i="60"/>
  <c r="J9" i="60"/>
  <c r="I9" i="60"/>
  <c r="N8" i="60"/>
  <c r="N9" i="60" s="1"/>
  <c r="M7" i="60"/>
  <c r="L7" i="60"/>
  <c r="K7" i="60"/>
  <c r="J7" i="60"/>
  <c r="I7" i="60"/>
  <c r="N6" i="60"/>
  <c r="N7" i="60" s="1"/>
  <c r="F8" i="60"/>
  <c r="F9" i="60" s="1"/>
  <c r="F6" i="60"/>
  <c r="F7" i="60" s="1"/>
  <c r="T28" i="59"/>
  <c r="U26" i="59"/>
  <c r="T26" i="59"/>
  <c r="S26" i="59"/>
  <c r="R26" i="59"/>
  <c r="U22" i="59"/>
  <c r="T22" i="59"/>
  <c r="S22" i="59"/>
  <c r="R22" i="59"/>
  <c r="U20" i="59"/>
  <c r="T20" i="59"/>
  <c r="S20" i="59"/>
  <c r="R20" i="59"/>
  <c r="U18" i="59"/>
  <c r="T18" i="59"/>
  <c r="S18" i="59"/>
  <c r="R18" i="59"/>
  <c r="U16" i="59"/>
  <c r="T16" i="59"/>
  <c r="S16" i="59"/>
  <c r="R16" i="59"/>
  <c r="T13" i="59"/>
  <c r="S13" i="59"/>
  <c r="U11" i="59"/>
  <c r="T11" i="59"/>
  <c r="S11" i="59"/>
  <c r="R11" i="59"/>
  <c r="V9" i="59"/>
  <c r="U9" i="59"/>
  <c r="T9" i="59"/>
  <c r="S9" i="59"/>
  <c r="R9" i="59"/>
  <c r="Q9" i="59"/>
  <c r="V8" i="59"/>
  <c r="V7" i="59"/>
  <c r="U7" i="59"/>
  <c r="T7" i="59"/>
  <c r="S7" i="59"/>
  <c r="R7" i="59"/>
  <c r="Q7" i="59"/>
  <c r="V6" i="59"/>
  <c r="H8" i="59"/>
  <c r="H9" i="59" s="1"/>
  <c r="H6" i="59"/>
  <c r="H7" i="59" s="1"/>
  <c r="J28" i="58"/>
  <c r="M26" i="58"/>
  <c r="L26" i="58"/>
  <c r="K26" i="58"/>
  <c r="J26" i="58"/>
  <c r="M24" i="58"/>
  <c r="L24" i="58"/>
  <c r="K24" i="58"/>
  <c r="J24" i="58"/>
  <c r="K22" i="58"/>
  <c r="J22" i="58"/>
  <c r="M20" i="58"/>
  <c r="L20" i="58"/>
  <c r="K20" i="58"/>
  <c r="J20" i="58"/>
  <c r="M18" i="58"/>
  <c r="L18" i="58"/>
  <c r="K18" i="58"/>
  <c r="J18" i="58"/>
  <c r="L16" i="58"/>
  <c r="K16" i="58"/>
  <c r="J16" i="58"/>
  <c r="M11" i="58"/>
  <c r="N9" i="58"/>
  <c r="M9" i="58"/>
  <c r="L9" i="58"/>
  <c r="K9" i="58"/>
  <c r="J9" i="58"/>
  <c r="I9" i="58"/>
  <c r="N8" i="58"/>
  <c r="M7" i="58"/>
  <c r="L7" i="58"/>
  <c r="K7" i="58"/>
  <c r="J7" i="58"/>
  <c r="I7" i="58"/>
  <c r="N6" i="58"/>
  <c r="N7" i="58" s="1"/>
  <c r="D16" i="58"/>
  <c r="D11" i="58"/>
  <c r="E9" i="58"/>
  <c r="D9" i="58"/>
  <c r="D7" i="58"/>
  <c r="S7" i="57"/>
  <c r="S8" i="57"/>
  <c r="S9" i="57" s="1"/>
  <c r="S6" i="57"/>
  <c r="K8" i="57"/>
  <c r="K9" i="57" s="1"/>
  <c r="K6" i="57"/>
  <c r="K7" i="57" s="1"/>
  <c r="I7" i="57"/>
  <c r="J7" i="57"/>
  <c r="I9" i="57"/>
  <c r="J9" i="57"/>
  <c r="J11" i="57"/>
  <c r="J16" i="57"/>
  <c r="J18" i="57"/>
  <c r="H7" i="56"/>
  <c r="H8" i="56"/>
  <c r="H9" i="56" s="1"/>
  <c r="H6" i="56"/>
  <c r="U28" i="56"/>
  <c r="T28" i="56"/>
  <c r="S28" i="56"/>
  <c r="R28" i="56"/>
  <c r="U26" i="56"/>
  <c r="T26" i="56"/>
  <c r="S26" i="56"/>
  <c r="R26" i="56"/>
  <c r="U24" i="56"/>
  <c r="T24" i="56"/>
  <c r="S24" i="56"/>
  <c r="R24" i="56"/>
  <c r="U22" i="56"/>
  <c r="T22" i="56"/>
  <c r="S22" i="56"/>
  <c r="R22" i="56"/>
  <c r="U20" i="56"/>
  <c r="T20" i="56"/>
  <c r="S20" i="56"/>
  <c r="R20" i="56"/>
  <c r="U18" i="56"/>
  <c r="T18" i="56"/>
  <c r="S18" i="56"/>
  <c r="R18" i="56"/>
  <c r="R16" i="56"/>
  <c r="T13" i="56"/>
  <c r="S13" i="56"/>
  <c r="U11" i="56"/>
  <c r="T11" i="56"/>
  <c r="S11" i="56"/>
  <c r="R11" i="56"/>
  <c r="U9" i="56"/>
  <c r="T9" i="56"/>
  <c r="S9" i="56"/>
  <c r="R9" i="56"/>
  <c r="Q9" i="56"/>
  <c r="V8" i="56"/>
  <c r="V9" i="56" s="1"/>
  <c r="U7" i="56"/>
  <c r="T7" i="56"/>
  <c r="S7" i="56"/>
  <c r="R7" i="56"/>
  <c r="Q7" i="56"/>
  <c r="V6" i="56"/>
  <c r="V7" i="56" s="1"/>
  <c r="F28" i="55"/>
  <c r="E28" i="55"/>
  <c r="D28" i="55"/>
  <c r="F26" i="55"/>
  <c r="E26" i="55"/>
  <c r="D26" i="55"/>
  <c r="F24" i="55"/>
  <c r="E24" i="55"/>
  <c r="D24" i="55"/>
  <c r="F22" i="55"/>
  <c r="E22" i="55"/>
  <c r="D22" i="55"/>
  <c r="F20" i="55"/>
  <c r="E20" i="55"/>
  <c r="D20" i="55"/>
  <c r="F18" i="55"/>
  <c r="E18" i="55"/>
  <c r="D18" i="55"/>
  <c r="F16" i="55"/>
  <c r="E16" i="55"/>
  <c r="D16" i="55"/>
  <c r="F13" i="55"/>
  <c r="D13" i="55"/>
  <c r="F11" i="55"/>
  <c r="E11" i="55"/>
  <c r="D11" i="55"/>
  <c r="F9" i="55"/>
  <c r="E9" i="55"/>
  <c r="D9" i="55"/>
  <c r="C9" i="55"/>
  <c r="G8" i="55"/>
  <c r="G9" i="55" s="1"/>
  <c r="G7" i="55"/>
  <c r="F7" i="55"/>
  <c r="E7" i="55"/>
  <c r="D7" i="55"/>
  <c r="C7" i="55"/>
  <c r="G6" i="55"/>
  <c r="R28" i="54"/>
  <c r="L28" i="54"/>
  <c r="K28" i="54"/>
  <c r="J28" i="54"/>
  <c r="I28" i="54"/>
  <c r="D28" i="54"/>
  <c r="Q26" i="54"/>
  <c r="L26" i="54"/>
  <c r="K26" i="54"/>
  <c r="J26" i="54"/>
  <c r="I26" i="54"/>
  <c r="Q24" i="54"/>
  <c r="L24" i="54"/>
  <c r="K24" i="54"/>
  <c r="J24" i="54"/>
  <c r="I24" i="54"/>
  <c r="D24" i="54"/>
  <c r="L22" i="54"/>
  <c r="K22" i="54"/>
  <c r="J22" i="54"/>
  <c r="I22" i="54"/>
  <c r="D22" i="54"/>
  <c r="R20" i="54"/>
  <c r="L20" i="54"/>
  <c r="K20" i="54"/>
  <c r="J20" i="54"/>
  <c r="I20" i="54"/>
  <c r="Q18" i="54"/>
  <c r="L18" i="54"/>
  <c r="K18" i="54"/>
  <c r="J18" i="54"/>
  <c r="I18" i="54"/>
  <c r="I16" i="54"/>
  <c r="D16" i="54"/>
  <c r="Q13" i="54"/>
  <c r="K13" i="54"/>
  <c r="I13" i="54"/>
  <c r="D13" i="54"/>
  <c r="L11" i="54"/>
  <c r="K11" i="54"/>
  <c r="J11" i="54"/>
  <c r="I11" i="54"/>
  <c r="D11" i="54"/>
  <c r="Q9" i="54"/>
  <c r="P9" i="54"/>
  <c r="M9" i="54"/>
  <c r="L9" i="54"/>
  <c r="K9" i="54"/>
  <c r="J9" i="54"/>
  <c r="I9" i="54"/>
  <c r="H9" i="54"/>
  <c r="R7" i="54"/>
  <c r="Q7" i="54"/>
  <c r="M7" i="54"/>
  <c r="L7" i="54"/>
  <c r="K7" i="54"/>
  <c r="J7" i="54"/>
  <c r="I7" i="54"/>
  <c r="H7" i="54"/>
  <c r="D7" i="54"/>
  <c r="C7" i="54"/>
  <c r="R26" i="55"/>
  <c r="Q26" i="55"/>
  <c r="P26" i="55"/>
  <c r="R24" i="55"/>
  <c r="Q24" i="55"/>
  <c r="P24" i="55"/>
  <c r="R22" i="55"/>
  <c r="Q22" i="55"/>
  <c r="P22" i="55"/>
  <c r="Q20" i="55"/>
  <c r="P20" i="55"/>
  <c r="R18" i="55"/>
  <c r="R16" i="55"/>
  <c r="Q16" i="55"/>
  <c r="P16" i="55"/>
  <c r="Q13" i="55"/>
  <c r="R11" i="55"/>
  <c r="Q11" i="55"/>
  <c r="P11" i="55"/>
  <c r="R9" i="55"/>
  <c r="Q9" i="55"/>
  <c r="P9" i="55"/>
  <c r="O9" i="55"/>
  <c r="S8" i="55"/>
  <c r="S9" i="55" s="1"/>
  <c r="R7" i="55"/>
  <c r="Q7" i="55"/>
  <c r="P7" i="55"/>
  <c r="O7" i="55"/>
  <c r="S6" i="55"/>
  <c r="S7" i="55" s="1"/>
  <c r="L8" i="55"/>
  <c r="L9" i="55" s="1"/>
  <c r="K18" i="55"/>
  <c r="K11" i="55"/>
  <c r="K9" i="55"/>
  <c r="J9" i="55"/>
  <c r="K7" i="55"/>
  <c r="S8" i="54"/>
  <c r="S9" i="54" s="1"/>
  <c r="S6" i="54"/>
  <c r="S7" i="54" s="1"/>
  <c r="M8" i="54"/>
  <c r="M6" i="54"/>
  <c r="E8" i="54"/>
  <c r="E9" i="54" s="1"/>
  <c r="E6" i="54"/>
  <c r="E7" i="54" s="1"/>
  <c r="U8" i="53"/>
  <c r="U6" i="53"/>
  <c r="U7" i="53" s="1"/>
  <c r="N6" i="53"/>
  <c r="N7" i="53" s="1"/>
  <c r="H6" i="53"/>
  <c r="H7" i="53" s="1"/>
  <c r="H8" i="53"/>
  <c r="H9" i="53" s="1"/>
  <c r="S8" i="52"/>
  <c r="S6" i="52"/>
  <c r="S7" i="52" s="1"/>
  <c r="L8" i="52"/>
  <c r="L9" i="52" s="1"/>
  <c r="G8" i="52"/>
  <c r="G9" i="52" s="1"/>
  <c r="G6" i="52"/>
  <c r="G7" i="51"/>
  <c r="O7" i="51"/>
  <c r="O9" i="51"/>
  <c r="N9" i="51"/>
  <c r="M9" i="51"/>
  <c r="L9" i="51"/>
  <c r="K9" i="51"/>
  <c r="G9" i="51"/>
  <c r="F9" i="51"/>
  <c r="E9" i="51"/>
  <c r="D9" i="51"/>
  <c r="C9" i="51"/>
  <c r="P8" i="51"/>
  <c r="P9" i="51" s="1"/>
  <c r="H8" i="51"/>
  <c r="H9" i="51" s="1"/>
  <c r="N7" i="51"/>
  <c r="M7" i="51"/>
  <c r="L7" i="51"/>
  <c r="K7" i="51"/>
  <c r="F7" i="51"/>
  <c r="E7" i="51"/>
  <c r="D7" i="51"/>
  <c r="C7" i="51"/>
  <c r="P6" i="51"/>
  <c r="P7" i="51" s="1"/>
  <c r="H6" i="51"/>
  <c r="H7" i="51" s="1"/>
  <c r="O7" i="52"/>
  <c r="P7" i="52"/>
  <c r="Q7" i="52"/>
  <c r="R7" i="52"/>
  <c r="O9" i="52"/>
  <c r="P9" i="52"/>
  <c r="Q9" i="52"/>
  <c r="R9" i="52"/>
  <c r="S9" i="52"/>
  <c r="P11" i="52"/>
  <c r="Q11" i="52"/>
  <c r="R11" i="52"/>
  <c r="P13" i="52"/>
  <c r="P16" i="52"/>
  <c r="Q16" i="52"/>
  <c r="R16" i="52"/>
  <c r="P18" i="52"/>
  <c r="Q18" i="52"/>
  <c r="R18" i="52"/>
  <c r="P20" i="52"/>
  <c r="Q20" i="52"/>
  <c r="R20" i="52"/>
  <c r="P22" i="52"/>
  <c r="Q22" i="52"/>
  <c r="R22" i="52"/>
  <c r="Q24" i="52"/>
  <c r="P26" i="52"/>
  <c r="Q26" i="52"/>
  <c r="R26" i="52"/>
  <c r="P28" i="52"/>
  <c r="Q28" i="52"/>
  <c r="R28" i="52"/>
  <c r="C7" i="53"/>
  <c r="D7" i="53"/>
  <c r="E7" i="53"/>
  <c r="F7" i="53"/>
  <c r="G7" i="53"/>
  <c r="C9" i="53"/>
  <c r="D9" i="53"/>
  <c r="E9" i="53"/>
  <c r="F9" i="53"/>
  <c r="G9" i="53"/>
  <c r="D11" i="53"/>
  <c r="E11" i="53"/>
  <c r="F11" i="53"/>
  <c r="G11" i="53"/>
  <c r="D13" i="53"/>
  <c r="D16" i="53"/>
  <c r="E16" i="53"/>
  <c r="F16" i="53"/>
  <c r="G16" i="53"/>
  <c r="D18" i="53"/>
  <c r="F20" i="53"/>
  <c r="D22" i="53"/>
  <c r="E22" i="53"/>
  <c r="F22" i="53"/>
  <c r="G22" i="53"/>
  <c r="D24" i="53"/>
  <c r="E24" i="53"/>
  <c r="F24" i="53"/>
  <c r="G24" i="53"/>
  <c r="D26" i="53"/>
  <c r="E26" i="53"/>
  <c r="F26" i="53"/>
  <c r="G26" i="53"/>
  <c r="Q7" i="53"/>
  <c r="R7" i="53"/>
  <c r="S7" i="53"/>
  <c r="T7" i="53"/>
  <c r="Q9" i="53"/>
  <c r="R9" i="53"/>
  <c r="S9" i="53"/>
  <c r="T9" i="53"/>
  <c r="U9" i="53"/>
  <c r="R11" i="53"/>
  <c r="S11" i="53"/>
  <c r="T11" i="53"/>
  <c r="R13" i="53"/>
  <c r="T13" i="53"/>
  <c r="R16" i="53"/>
  <c r="S16" i="53"/>
  <c r="T16" i="53"/>
  <c r="R18" i="53"/>
  <c r="S18" i="53"/>
  <c r="T18" i="53"/>
  <c r="R20" i="53"/>
  <c r="S20" i="53"/>
  <c r="T20" i="53"/>
  <c r="R22" i="53"/>
  <c r="S22" i="53"/>
  <c r="T22" i="53"/>
  <c r="R24" i="53"/>
  <c r="S24" i="53"/>
  <c r="T24" i="53"/>
  <c r="R26" i="53"/>
  <c r="S26" i="53"/>
  <c r="T26" i="53"/>
  <c r="R28" i="53"/>
  <c r="S28" i="53"/>
  <c r="T28" i="53"/>
  <c r="C7" i="56"/>
  <c r="D7" i="56"/>
  <c r="E7" i="56"/>
  <c r="F7" i="56"/>
  <c r="G7" i="56"/>
  <c r="C9" i="56"/>
  <c r="D9" i="56"/>
  <c r="E9" i="56"/>
  <c r="F9" i="56"/>
  <c r="G9" i="56"/>
  <c r="E11" i="56"/>
  <c r="D16" i="56"/>
  <c r="E16" i="56"/>
  <c r="F16" i="56"/>
  <c r="D18" i="56"/>
  <c r="E18" i="56"/>
  <c r="F18" i="56"/>
  <c r="G18" i="56"/>
  <c r="D20" i="56"/>
  <c r="E20" i="56"/>
  <c r="F20" i="56"/>
  <c r="G20" i="56"/>
  <c r="D22" i="56"/>
  <c r="E22" i="56"/>
  <c r="F22" i="56"/>
  <c r="G22" i="56"/>
  <c r="D24" i="56"/>
  <c r="E24" i="56"/>
  <c r="F24" i="56"/>
  <c r="G24" i="56"/>
  <c r="D26" i="56"/>
  <c r="E26" i="56"/>
  <c r="F26" i="56"/>
  <c r="G26" i="56"/>
  <c r="D28" i="56"/>
  <c r="E28" i="56"/>
  <c r="F28" i="56"/>
  <c r="G28" i="56"/>
  <c r="N7" i="57"/>
  <c r="O7" i="57"/>
  <c r="P7" i="57"/>
  <c r="Q7" i="57"/>
  <c r="R7" i="57"/>
  <c r="N9" i="57"/>
  <c r="O9" i="57"/>
  <c r="P9" i="57"/>
  <c r="Q9" i="57"/>
  <c r="R9" i="57"/>
  <c r="O11" i="57"/>
  <c r="P11" i="57"/>
  <c r="Q11" i="57"/>
  <c r="R11" i="57"/>
  <c r="P13" i="57"/>
  <c r="Q13" i="57"/>
  <c r="O16" i="57"/>
  <c r="P16" i="57"/>
  <c r="Q16" i="57"/>
  <c r="P18" i="57"/>
  <c r="Q18" i="57"/>
  <c r="R18" i="57"/>
  <c r="J20" i="57"/>
  <c r="O20" i="57"/>
  <c r="P20" i="57"/>
  <c r="Q20" i="57"/>
  <c r="J22" i="57"/>
  <c r="O22" i="57"/>
  <c r="P22" i="57"/>
  <c r="Q22" i="57"/>
  <c r="R22" i="57"/>
  <c r="J24" i="57"/>
  <c r="O24" i="57"/>
  <c r="P24" i="57"/>
  <c r="Q24" i="57"/>
  <c r="R24" i="57"/>
  <c r="O26" i="57"/>
  <c r="P26" i="57"/>
  <c r="Q26" i="57"/>
  <c r="R26" i="57"/>
  <c r="J28" i="57"/>
  <c r="O28" i="57"/>
  <c r="P28" i="57"/>
  <c r="Q28" i="57"/>
  <c r="R28" i="57"/>
  <c r="C7" i="52"/>
  <c r="D7" i="52"/>
  <c r="E7" i="52"/>
  <c r="F7" i="52"/>
  <c r="C9" i="52"/>
  <c r="D9" i="52"/>
  <c r="E9" i="52"/>
  <c r="F9" i="52"/>
  <c r="D11" i="52"/>
  <c r="E11" i="52"/>
  <c r="F11" i="52"/>
  <c r="E16" i="52"/>
  <c r="D18" i="52"/>
  <c r="E18" i="52"/>
  <c r="F18" i="52"/>
  <c r="D22" i="52"/>
  <c r="E22" i="52"/>
  <c r="F22" i="52"/>
  <c r="D24" i="52"/>
  <c r="E24" i="52"/>
  <c r="F24" i="52"/>
  <c r="D26" i="52"/>
  <c r="E26" i="52"/>
  <c r="F26" i="52"/>
  <c r="D28" i="52"/>
  <c r="E28" i="52"/>
  <c r="F28" i="52"/>
  <c r="K7" i="53"/>
  <c r="L7" i="53"/>
  <c r="M7" i="53"/>
  <c r="K9" i="53"/>
  <c r="M11" i="53"/>
  <c r="L16" i="53"/>
  <c r="M22" i="53"/>
  <c r="L24" i="53"/>
  <c r="L26" i="53"/>
  <c r="M26" i="53"/>
  <c r="L28" i="53"/>
  <c r="O9" i="50"/>
  <c r="N9" i="50"/>
  <c r="M9" i="50"/>
  <c r="L9" i="50"/>
  <c r="K9" i="50"/>
  <c r="G9" i="50"/>
  <c r="F9" i="50"/>
  <c r="E9" i="50"/>
  <c r="D9" i="50"/>
  <c r="C9" i="50"/>
  <c r="P8" i="50"/>
  <c r="P9" i="50" s="1"/>
  <c r="H8" i="50"/>
  <c r="H9" i="50" s="1"/>
  <c r="O7" i="50"/>
  <c r="N7" i="50"/>
  <c r="M7" i="50"/>
  <c r="L7" i="50"/>
  <c r="K7" i="50"/>
  <c r="H7" i="50"/>
  <c r="G7" i="50"/>
  <c r="F7" i="50"/>
  <c r="E7" i="50"/>
  <c r="D7" i="50"/>
  <c r="C7" i="50"/>
  <c r="P6" i="50"/>
  <c r="P7" i="50" s="1"/>
  <c r="H6" i="50"/>
  <c r="O9" i="49"/>
  <c r="N9" i="49"/>
  <c r="M9" i="49"/>
  <c r="L9" i="49"/>
  <c r="K9" i="49"/>
  <c r="G9" i="49"/>
  <c r="F9" i="49"/>
  <c r="E9" i="49"/>
  <c r="D9" i="49"/>
  <c r="C9" i="49"/>
  <c r="P8" i="49"/>
  <c r="P9" i="49" s="1"/>
  <c r="H8" i="49"/>
  <c r="H9" i="49" s="1"/>
  <c r="O7" i="49"/>
  <c r="N7" i="49"/>
  <c r="M7" i="49"/>
  <c r="L7" i="49"/>
  <c r="K7" i="49"/>
  <c r="G7" i="49"/>
  <c r="F7" i="49"/>
  <c r="E7" i="49"/>
  <c r="D7" i="49"/>
  <c r="C7" i="49"/>
  <c r="P6" i="49"/>
  <c r="P7" i="49" s="1"/>
  <c r="H6" i="49"/>
  <c r="H7" i="49" s="1"/>
  <c r="O9" i="48"/>
  <c r="N9" i="48"/>
  <c r="M9" i="48"/>
  <c r="L9" i="48"/>
  <c r="K9" i="48"/>
  <c r="G9" i="48"/>
  <c r="F9" i="48"/>
  <c r="E9" i="48"/>
  <c r="D9" i="48"/>
  <c r="C9" i="48"/>
  <c r="P8" i="48"/>
  <c r="P9" i="48" s="1"/>
  <c r="H8" i="48"/>
  <c r="H9" i="48" s="1"/>
  <c r="O7" i="48"/>
  <c r="N7" i="48"/>
  <c r="M7" i="48"/>
  <c r="L7" i="48"/>
  <c r="K7" i="48"/>
  <c r="H7" i="48"/>
  <c r="G7" i="48"/>
  <c r="F7" i="48"/>
  <c r="E7" i="48"/>
  <c r="D7" i="48"/>
  <c r="C7" i="48"/>
  <c r="P6" i="48"/>
  <c r="P7" i="48" s="1"/>
  <c r="H6" i="48"/>
  <c r="O9" i="47"/>
  <c r="N9" i="47"/>
  <c r="M9" i="47"/>
  <c r="L9" i="47"/>
  <c r="K9" i="47"/>
  <c r="G9" i="47"/>
  <c r="F9" i="47"/>
  <c r="E9" i="47"/>
  <c r="D9" i="47"/>
  <c r="C9" i="47"/>
  <c r="P8" i="47"/>
  <c r="P9" i="47" s="1"/>
  <c r="H8" i="47"/>
  <c r="H9" i="47" s="1"/>
  <c r="O7" i="47"/>
  <c r="N7" i="47"/>
  <c r="M7" i="47"/>
  <c r="L7" i="47"/>
  <c r="K7" i="47"/>
  <c r="G7" i="47"/>
  <c r="F7" i="47"/>
  <c r="E7" i="47"/>
  <c r="D7" i="47"/>
  <c r="C7" i="47"/>
  <c r="P6" i="47"/>
  <c r="P7" i="47" s="1"/>
  <c r="H6" i="47"/>
  <c r="H7" i="47" s="1"/>
  <c r="O9" i="46"/>
  <c r="N9" i="46"/>
  <c r="M9" i="46"/>
  <c r="L9" i="46"/>
  <c r="K9" i="46"/>
  <c r="G9" i="46"/>
  <c r="F9" i="46"/>
  <c r="E9" i="46"/>
  <c r="D9" i="46"/>
  <c r="C9" i="46"/>
  <c r="P8" i="46"/>
  <c r="P9" i="46" s="1"/>
  <c r="H8" i="46"/>
  <c r="H9" i="46" s="1"/>
  <c r="O7" i="46"/>
  <c r="N7" i="46"/>
  <c r="M7" i="46"/>
  <c r="L7" i="46"/>
  <c r="K7" i="46"/>
  <c r="H7" i="46"/>
  <c r="G7" i="46"/>
  <c r="F7" i="46"/>
  <c r="E7" i="46"/>
  <c r="D7" i="46"/>
  <c r="C7" i="46"/>
  <c r="P6" i="46"/>
  <c r="P7" i="46" s="1"/>
  <c r="H6" i="46"/>
  <c r="O9" i="45"/>
  <c r="N9" i="45"/>
  <c r="M9" i="45"/>
  <c r="L9" i="45"/>
  <c r="K9" i="45"/>
  <c r="G9" i="45"/>
  <c r="F9" i="45"/>
  <c r="E9" i="45"/>
  <c r="D9" i="45"/>
  <c r="C9" i="45"/>
  <c r="P8" i="45"/>
  <c r="P9" i="45" s="1"/>
  <c r="H8" i="45"/>
  <c r="H9" i="45" s="1"/>
  <c r="O7" i="45"/>
  <c r="N7" i="45"/>
  <c r="M7" i="45"/>
  <c r="L7" i="45"/>
  <c r="K7" i="45"/>
  <c r="G7" i="45"/>
  <c r="F7" i="45"/>
  <c r="E7" i="45"/>
  <c r="D7" i="45"/>
  <c r="C7" i="45"/>
  <c r="P6" i="45"/>
  <c r="P7" i="45" s="1"/>
  <c r="H6" i="45"/>
  <c r="H7" i="45" s="1"/>
  <c r="O9" i="44"/>
  <c r="N9" i="44"/>
  <c r="M9" i="44"/>
  <c r="L9" i="44"/>
  <c r="K9" i="44"/>
  <c r="G9" i="44"/>
  <c r="F9" i="44"/>
  <c r="E9" i="44"/>
  <c r="D9" i="44"/>
  <c r="C9" i="44"/>
  <c r="P8" i="44"/>
  <c r="P9" i="44" s="1"/>
  <c r="H8" i="44"/>
  <c r="H9" i="44" s="1"/>
  <c r="O7" i="44"/>
  <c r="N7" i="44"/>
  <c r="M7" i="44"/>
  <c r="L7" i="44"/>
  <c r="K7" i="44"/>
  <c r="H7" i="44"/>
  <c r="G7" i="44"/>
  <c r="F7" i="44"/>
  <c r="E7" i="44"/>
  <c r="D7" i="44"/>
  <c r="C7" i="44"/>
  <c r="P6" i="44"/>
  <c r="P7" i="44" s="1"/>
  <c r="H6" i="44"/>
  <c r="O9" i="43"/>
  <c r="N9" i="43"/>
  <c r="M9" i="43"/>
  <c r="L9" i="43"/>
  <c r="K9" i="43"/>
  <c r="G9" i="43"/>
  <c r="F9" i="43"/>
  <c r="E9" i="43"/>
  <c r="D9" i="43"/>
  <c r="C9" i="43"/>
  <c r="P8" i="43"/>
  <c r="P9" i="43" s="1"/>
  <c r="H8" i="43"/>
  <c r="H9" i="43" s="1"/>
  <c r="O7" i="43"/>
  <c r="N7" i="43"/>
  <c r="M7" i="43"/>
  <c r="L7" i="43"/>
  <c r="K7" i="43"/>
  <c r="G7" i="43"/>
  <c r="F7" i="43"/>
  <c r="E7" i="43"/>
  <c r="D7" i="43"/>
  <c r="C7" i="43"/>
  <c r="P6" i="43"/>
  <c r="P7" i="43" s="1"/>
  <c r="H6" i="43"/>
  <c r="H7" i="43" s="1"/>
  <c r="O9" i="42"/>
  <c r="N9" i="42"/>
  <c r="M9" i="42"/>
  <c r="L9" i="42"/>
  <c r="K9" i="42"/>
  <c r="G9" i="42"/>
  <c r="F9" i="42"/>
  <c r="E9" i="42"/>
  <c r="D9" i="42"/>
  <c r="C9" i="42"/>
  <c r="P8" i="42"/>
  <c r="P9" i="42" s="1"/>
  <c r="H8" i="42"/>
  <c r="H9" i="42" s="1"/>
  <c r="O7" i="42"/>
  <c r="N7" i="42"/>
  <c r="M7" i="42"/>
  <c r="L7" i="42"/>
  <c r="K7" i="42"/>
  <c r="H7" i="42"/>
  <c r="G7" i="42"/>
  <c r="F7" i="42"/>
  <c r="E7" i="42"/>
  <c r="D7" i="42"/>
  <c r="C7" i="42"/>
  <c r="P6" i="42"/>
  <c r="P7" i="42" s="1"/>
  <c r="H6" i="42"/>
  <c r="O9" i="41"/>
  <c r="N9" i="41"/>
  <c r="M9" i="41"/>
  <c r="L9" i="41"/>
  <c r="K9" i="41"/>
  <c r="G9" i="41"/>
  <c r="F9" i="41"/>
  <c r="E9" i="41"/>
  <c r="D9" i="41"/>
  <c r="C9" i="41"/>
  <c r="P8" i="41"/>
  <c r="P9" i="41" s="1"/>
  <c r="H8" i="41"/>
  <c r="H9" i="41" s="1"/>
  <c r="O7" i="41"/>
  <c r="N7" i="41"/>
  <c r="M7" i="41"/>
  <c r="L7" i="41"/>
  <c r="K7" i="41"/>
  <c r="G7" i="41"/>
  <c r="F7" i="41"/>
  <c r="E7" i="41"/>
  <c r="D7" i="41"/>
  <c r="C7" i="41"/>
  <c r="P6" i="41"/>
  <c r="P7" i="41" s="1"/>
  <c r="H6" i="41"/>
  <c r="H7" i="41" s="1"/>
  <c r="O9" i="40"/>
  <c r="N9" i="40"/>
  <c r="M9" i="40"/>
  <c r="L9" i="40"/>
  <c r="K9" i="40"/>
  <c r="G9" i="40"/>
  <c r="F9" i="40"/>
  <c r="E9" i="40"/>
  <c r="D9" i="40"/>
  <c r="C9" i="40"/>
  <c r="P8" i="40"/>
  <c r="P9" i="40" s="1"/>
  <c r="H8" i="40"/>
  <c r="H9" i="40" s="1"/>
  <c r="O7" i="40"/>
  <c r="N7" i="40"/>
  <c r="M7" i="40"/>
  <c r="L7" i="40"/>
  <c r="K7" i="40"/>
  <c r="H7" i="40"/>
  <c r="G7" i="40"/>
  <c r="F7" i="40"/>
  <c r="E7" i="40"/>
  <c r="D7" i="40"/>
  <c r="C7" i="40"/>
  <c r="P6" i="40"/>
  <c r="P7" i="40" s="1"/>
  <c r="H6" i="40"/>
  <c r="O9" i="39"/>
  <c r="N9" i="39"/>
  <c r="M9" i="39"/>
  <c r="L9" i="39"/>
  <c r="K9" i="39"/>
  <c r="G9" i="39"/>
  <c r="F9" i="39"/>
  <c r="E9" i="39"/>
  <c r="D9" i="39"/>
  <c r="C9" i="39"/>
  <c r="P8" i="39"/>
  <c r="P9" i="39" s="1"/>
  <c r="H8" i="39"/>
  <c r="H9" i="39" s="1"/>
  <c r="O7" i="39"/>
  <c r="N7" i="39"/>
  <c r="M7" i="39"/>
  <c r="L7" i="39"/>
  <c r="K7" i="39"/>
  <c r="G7" i="39"/>
  <c r="F7" i="39"/>
  <c r="E7" i="39"/>
  <c r="D7" i="39"/>
  <c r="C7" i="39"/>
  <c r="P6" i="39"/>
  <c r="P7" i="39" s="1"/>
  <c r="H6" i="39"/>
  <c r="H7" i="39" s="1"/>
  <c r="O9" i="38"/>
  <c r="N9" i="38"/>
  <c r="M9" i="38"/>
  <c r="L9" i="38"/>
  <c r="K9" i="38"/>
  <c r="G9" i="38"/>
  <c r="F9" i="38"/>
  <c r="E9" i="38"/>
  <c r="D9" i="38"/>
  <c r="C9" i="38"/>
  <c r="P8" i="38"/>
  <c r="P9" i="38" s="1"/>
  <c r="H8" i="38"/>
  <c r="H9" i="38" s="1"/>
  <c r="O7" i="38"/>
  <c r="N7" i="38"/>
  <c r="M7" i="38"/>
  <c r="L7" i="38"/>
  <c r="K7" i="38"/>
  <c r="H7" i="38"/>
  <c r="G7" i="38"/>
  <c r="F7" i="38"/>
  <c r="E7" i="38"/>
  <c r="D7" i="38"/>
  <c r="C7" i="38"/>
  <c r="P6" i="38"/>
  <c r="P7" i="38" s="1"/>
  <c r="H6" i="38"/>
  <c r="O9" i="37"/>
  <c r="N9" i="37"/>
  <c r="M9" i="37"/>
  <c r="L9" i="37"/>
  <c r="K9" i="37"/>
  <c r="G9" i="37"/>
  <c r="F9" i="37"/>
  <c r="E9" i="37"/>
  <c r="D9" i="37"/>
  <c r="C9" i="37"/>
  <c r="P8" i="37"/>
  <c r="P9" i="37" s="1"/>
  <c r="H8" i="37"/>
  <c r="H9" i="37" s="1"/>
  <c r="O7" i="37"/>
  <c r="N7" i="37"/>
  <c r="M7" i="37"/>
  <c r="L7" i="37"/>
  <c r="K7" i="37"/>
  <c r="G7" i="37"/>
  <c r="F7" i="37"/>
  <c r="E7" i="37"/>
  <c r="D7" i="37"/>
  <c r="C7" i="37"/>
  <c r="P6" i="37"/>
  <c r="P7" i="37" s="1"/>
  <c r="H6" i="37"/>
  <c r="H7" i="37" s="1"/>
  <c r="O9" i="36"/>
  <c r="N9" i="36"/>
  <c r="M9" i="36"/>
  <c r="L9" i="36"/>
  <c r="K9" i="36"/>
  <c r="G9" i="36"/>
  <c r="F9" i="36"/>
  <c r="E9" i="36"/>
  <c r="D9" i="36"/>
  <c r="C9" i="36"/>
  <c r="P8" i="36"/>
  <c r="P9" i="36" s="1"/>
  <c r="H8" i="36"/>
  <c r="H9" i="36" s="1"/>
  <c r="O7" i="36"/>
  <c r="N7" i="36"/>
  <c r="M7" i="36"/>
  <c r="L7" i="36"/>
  <c r="K7" i="36"/>
  <c r="G7" i="36"/>
  <c r="F7" i="36"/>
  <c r="E7" i="36"/>
  <c r="D7" i="36"/>
  <c r="C7" i="36"/>
  <c r="P6" i="36"/>
  <c r="P7" i="36" s="1"/>
  <c r="H6" i="36"/>
  <c r="H7" i="36" s="1"/>
  <c r="O9" i="35"/>
  <c r="N9" i="35"/>
  <c r="M9" i="35"/>
  <c r="L9" i="35"/>
  <c r="K9" i="35"/>
  <c r="G9" i="35"/>
  <c r="F9" i="35"/>
  <c r="E9" i="35"/>
  <c r="D9" i="35"/>
  <c r="C9" i="35"/>
  <c r="P8" i="35"/>
  <c r="P9" i="35" s="1"/>
  <c r="H8" i="35"/>
  <c r="H9" i="35" s="1"/>
  <c r="O7" i="35"/>
  <c r="N7" i="35"/>
  <c r="M7" i="35"/>
  <c r="L7" i="35"/>
  <c r="K7" i="35"/>
  <c r="G7" i="35"/>
  <c r="F7" i="35"/>
  <c r="E7" i="35"/>
  <c r="D7" i="35"/>
  <c r="C7" i="35"/>
  <c r="P6" i="35"/>
  <c r="P7" i="35" s="1"/>
  <c r="H6" i="35"/>
  <c r="H7" i="35" s="1"/>
  <c r="O9" i="34"/>
  <c r="N9" i="34"/>
  <c r="M9" i="34"/>
  <c r="L9" i="34"/>
  <c r="K9" i="34"/>
  <c r="G9" i="34"/>
  <c r="F9" i="34"/>
  <c r="E9" i="34"/>
  <c r="D9" i="34"/>
  <c r="C9" i="34"/>
  <c r="P8" i="34"/>
  <c r="P9" i="34" s="1"/>
  <c r="H8" i="34"/>
  <c r="H9" i="34" s="1"/>
  <c r="O7" i="34"/>
  <c r="N7" i="34"/>
  <c r="M7" i="34"/>
  <c r="L7" i="34"/>
  <c r="K7" i="34"/>
  <c r="G7" i="34"/>
  <c r="F7" i="34"/>
  <c r="E7" i="34"/>
  <c r="D7" i="34"/>
  <c r="C7" i="34"/>
  <c r="P6" i="34"/>
  <c r="P7" i="34" s="1"/>
  <c r="H6" i="34"/>
  <c r="H7" i="34" s="1"/>
  <c r="O9" i="33"/>
  <c r="N9" i="33"/>
  <c r="M9" i="33"/>
  <c r="L9" i="33"/>
  <c r="K9" i="33"/>
  <c r="G9" i="33"/>
  <c r="F9" i="33"/>
  <c r="E9" i="33"/>
  <c r="D9" i="33"/>
  <c r="C9" i="33"/>
  <c r="P8" i="33"/>
  <c r="P9" i="33" s="1"/>
  <c r="H8" i="33"/>
  <c r="H9" i="33" s="1"/>
  <c r="O7" i="33"/>
  <c r="N7" i="33"/>
  <c r="M7" i="33"/>
  <c r="L7" i="33"/>
  <c r="K7" i="33"/>
  <c r="G7" i="33"/>
  <c r="F7" i="33"/>
  <c r="E7" i="33"/>
  <c r="D7" i="33"/>
  <c r="C7" i="33"/>
  <c r="P6" i="33"/>
  <c r="P7" i="33" s="1"/>
  <c r="H6" i="33"/>
  <c r="H7" i="33" s="1"/>
  <c r="O9" i="32"/>
  <c r="N9" i="32"/>
  <c r="M9" i="32"/>
  <c r="L9" i="32"/>
  <c r="K9" i="32"/>
  <c r="G9" i="32"/>
  <c r="F9" i="32"/>
  <c r="E9" i="32"/>
  <c r="D9" i="32"/>
  <c r="C9" i="32"/>
  <c r="P9" i="32"/>
  <c r="H8" i="32"/>
  <c r="H9" i="32" s="1"/>
  <c r="O7" i="32"/>
  <c r="N7" i="32"/>
  <c r="M7" i="32"/>
  <c r="L7" i="32"/>
  <c r="K7" i="32"/>
  <c r="G7" i="32"/>
  <c r="F7" i="32"/>
  <c r="E7" i="32"/>
  <c r="D7" i="32"/>
  <c r="C7" i="32"/>
  <c r="P7" i="32"/>
  <c r="H6" i="32"/>
  <c r="H7" i="32" s="1"/>
  <c r="O9" i="31"/>
  <c r="N9" i="31"/>
  <c r="M9" i="31"/>
  <c r="L9" i="31"/>
  <c r="K9" i="31"/>
  <c r="G9" i="31"/>
  <c r="F9" i="31"/>
  <c r="E9" i="31"/>
  <c r="D9" i="31"/>
  <c r="C9" i="31"/>
  <c r="P8" i="31"/>
  <c r="P9" i="31" s="1"/>
  <c r="H8" i="31"/>
  <c r="H9" i="31" s="1"/>
  <c r="O7" i="31"/>
  <c r="N7" i="31"/>
  <c r="M7" i="31"/>
  <c r="L7" i="31"/>
  <c r="K7" i="31"/>
  <c r="G7" i="31"/>
  <c r="F7" i="31"/>
  <c r="E7" i="31"/>
  <c r="D7" i="31"/>
  <c r="C7" i="31"/>
  <c r="P6" i="31"/>
  <c r="P7" i="31" s="1"/>
  <c r="H6" i="31"/>
  <c r="H7" i="31" s="1"/>
  <c r="O9" i="30"/>
  <c r="N9" i="30"/>
  <c r="M9" i="30"/>
  <c r="L9" i="30"/>
  <c r="K9" i="30"/>
  <c r="G9" i="30"/>
  <c r="F9" i="30"/>
  <c r="E9" i="30"/>
  <c r="D9" i="30"/>
  <c r="C9" i="30"/>
  <c r="P8" i="30"/>
  <c r="P9" i="30" s="1"/>
  <c r="H8" i="30"/>
  <c r="H9" i="30" s="1"/>
  <c r="O7" i="30"/>
  <c r="N7" i="30"/>
  <c r="M7" i="30"/>
  <c r="L7" i="30"/>
  <c r="K7" i="30"/>
  <c r="H7" i="30"/>
  <c r="G7" i="30"/>
  <c r="F7" i="30"/>
  <c r="E7" i="30"/>
  <c r="D7" i="30"/>
  <c r="C7" i="30"/>
  <c r="P6" i="30"/>
  <c r="P7" i="30" s="1"/>
  <c r="H6" i="30"/>
  <c r="O9" i="29"/>
  <c r="N9" i="29"/>
  <c r="M9" i="29"/>
  <c r="L9" i="29"/>
  <c r="K9" i="29"/>
  <c r="G9" i="29"/>
  <c r="F9" i="29"/>
  <c r="E9" i="29"/>
  <c r="D9" i="29"/>
  <c r="C9" i="29"/>
  <c r="P8" i="29"/>
  <c r="P9" i="29" s="1"/>
  <c r="H8" i="29"/>
  <c r="H9" i="29" s="1"/>
  <c r="O7" i="29"/>
  <c r="N7" i="29"/>
  <c r="M7" i="29"/>
  <c r="L7" i="29"/>
  <c r="K7" i="29"/>
  <c r="G7" i="29"/>
  <c r="F7" i="29"/>
  <c r="E7" i="29"/>
  <c r="D7" i="29"/>
  <c r="C7" i="29"/>
  <c r="P6" i="29"/>
  <c r="P7" i="29" s="1"/>
  <c r="H6" i="29"/>
  <c r="H7" i="29" s="1"/>
  <c r="O9" i="28"/>
  <c r="N9" i="28"/>
  <c r="M9" i="28"/>
  <c r="L9" i="28"/>
  <c r="K9" i="28"/>
  <c r="G9" i="28"/>
  <c r="F9" i="28"/>
  <c r="E9" i="28"/>
  <c r="D9" i="28"/>
  <c r="C9" i="28"/>
  <c r="P8" i="28"/>
  <c r="P9" i="28" s="1"/>
  <c r="H8" i="28"/>
  <c r="H9" i="28" s="1"/>
  <c r="O7" i="28"/>
  <c r="N7" i="28"/>
  <c r="M7" i="28"/>
  <c r="L7" i="28"/>
  <c r="K7" i="28"/>
  <c r="G7" i="28"/>
  <c r="F7" i="28"/>
  <c r="E7" i="28"/>
  <c r="D7" i="28"/>
  <c r="C7" i="28"/>
  <c r="P6" i="28"/>
  <c r="P7" i="28" s="1"/>
  <c r="H6" i="28"/>
  <c r="H7" i="28" s="1"/>
  <c r="O9" i="27"/>
  <c r="N9" i="27"/>
  <c r="M9" i="27"/>
  <c r="L9" i="27"/>
  <c r="K9" i="27"/>
  <c r="G9" i="27"/>
  <c r="F9" i="27"/>
  <c r="E9" i="27"/>
  <c r="D9" i="27"/>
  <c r="C9" i="27"/>
  <c r="P8" i="27"/>
  <c r="P9" i="27" s="1"/>
  <c r="H8" i="27"/>
  <c r="H9" i="27" s="1"/>
  <c r="O7" i="27"/>
  <c r="N7" i="27"/>
  <c r="M7" i="27"/>
  <c r="L7" i="27"/>
  <c r="K7" i="27"/>
  <c r="G7" i="27"/>
  <c r="F7" i="27"/>
  <c r="E7" i="27"/>
  <c r="D7" i="27"/>
  <c r="C7" i="27"/>
  <c r="P6" i="27"/>
  <c r="P7" i="27" s="1"/>
  <c r="H6" i="27"/>
  <c r="H7" i="27" s="1"/>
  <c r="O9" i="26"/>
  <c r="N9" i="26"/>
  <c r="M9" i="26"/>
  <c r="L9" i="26"/>
  <c r="K9" i="26"/>
  <c r="G9" i="26"/>
  <c r="F9" i="26"/>
  <c r="E9" i="26"/>
  <c r="D9" i="26"/>
  <c r="C9" i="26"/>
  <c r="P8" i="26"/>
  <c r="P9" i="26" s="1"/>
  <c r="H8" i="26"/>
  <c r="H9" i="26" s="1"/>
  <c r="O7" i="26"/>
  <c r="N7" i="26"/>
  <c r="M7" i="26"/>
  <c r="L7" i="26"/>
  <c r="K7" i="26"/>
  <c r="H7" i="26"/>
  <c r="G7" i="26"/>
  <c r="F7" i="26"/>
  <c r="E7" i="26"/>
  <c r="D7" i="26"/>
  <c r="C7" i="26"/>
  <c r="P6" i="26"/>
  <c r="P7" i="26" s="1"/>
  <c r="H6" i="26"/>
  <c r="O9" i="25"/>
  <c r="N9" i="25"/>
  <c r="M9" i="25"/>
  <c r="L9" i="25"/>
  <c r="K9" i="25"/>
  <c r="G9" i="25"/>
  <c r="F9" i="25"/>
  <c r="E9" i="25"/>
  <c r="D9" i="25"/>
  <c r="C9" i="25"/>
  <c r="P8" i="25"/>
  <c r="P9" i="25" s="1"/>
  <c r="H8" i="25"/>
  <c r="H9" i="25" s="1"/>
  <c r="O7" i="25"/>
  <c r="N7" i="25"/>
  <c r="M7" i="25"/>
  <c r="L7" i="25"/>
  <c r="K7" i="25"/>
  <c r="G7" i="25"/>
  <c r="F7" i="25"/>
  <c r="E7" i="25"/>
  <c r="D7" i="25"/>
  <c r="C7" i="25"/>
  <c r="P6" i="25"/>
  <c r="P7" i="25" s="1"/>
  <c r="H6" i="25"/>
  <c r="H7" i="25" s="1"/>
  <c r="O9" i="24"/>
  <c r="N9" i="24"/>
  <c r="M9" i="24"/>
  <c r="L9" i="24"/>
  <c r="K9" i="24"/>
  <c r="G9" i="24"/>
  <c r="F9" i="24"/>
  <c r="E9" i="24"/>
  <c r="D9" i="24"/>
  <c r="C9" i="24"/>
  <c r="P8" i="24"/>
  <c r="P9" i="24" s="1"/>
  <c r="H8" i="24"/>
  <c r="H9" i="24" s="1"/>
  <c r="O7" i="24"/>
  <c r="N7" i="24"/>
  <c r="M7" i="24"/>
  <c r="L7" i="24"/>
  <c r="K7" i="24"/>
  <c r="G7" i="24"/>
  <c r="F7" i="24"/>
  <c r="E7" i="24"/>
  <c r="D7" i="24"/>
  <c r="C7" i="24"/>
  <c r="P6" i="24"/>
  <c r="P7" i="24" s="1"/>
  <c r="H6" i="24"/>
  <c r="H7" i="24" s="1"/>
  <c r="O9" i="23"/>
  <c r="N9" i="23"/>
  <c r="M9" i="23"/>
  <c r="L9" i="23"/>
  <c r="K9" i="23"/>
  <c r="G9" i="23"/>
  <c r="F9" i="23"/>
  <c r="E9" i="23"/>
  <c r="D9" i="23"/>
  <c r="C9" i="23"/>
  <c r="P8" i="23"/>
  <c r="P9" i="23" s="1"/>
  <c r="H8" i="23"/>
  <c r="H9" i="23" s="1"/>
  <c r="O7" i="23"/>
  <c r="N7" i="23"/>
  <c r="M7" i="23"/>
  <c r="L7" i="23"/>
  <c r="K7" i="23"/>
  <c r="G7" i="23"/>
  <c r="F7" i="23"/>
  <c r="E7" i="23"/>
  <c r="D7" i="23"/>
  <c r="C7" i="23"/>
  <c r="P6" i="23"/>
  <c r="P7" i="23" s="1"/>
  <c r="H6" i="23"/>
  <c r="H7" i="23" s="1"/>
  <c r="O9" i="22"/>
  <c r="N9" i="22"/>
  <c r="M9" i="22"/>
  <c r="L9" i="22"/>
  <c r="K9" i="22"/>
  <c r="G9" i="22"/>
  <c r="F9" i="22"/>
  <c r="E9" i="22"/>
  <c r="D9" i="22"/>
  <c r="C9" i="22"/>
  <c r="P8" i="22"/>
  <c r="P9" i="22" s="1"/>
  <c r="H8" i="22"/>
  <c r="H9" i="22" s="1"/>
  <c r="O7" i="22"/>
  <c r="N7" i="22"/>
  <c r="M7" i="22"/>
  <c r="L7" i="22"/>
  <c r="K7" i="22"/>
  <c r="G7" i="22"/>
  <c r="F7" i="22"/>
  <c r="E7" i="22"/>
  <c r="D7" i="22"/>
  <c r="C7" i="22"/>
  <c r="P6" i="22"/>
  <c r="P7" i="22" s="1"/>
  <c r="H6" i="22"/>
  <c r="H7" i="22" s="1"/>
  <c r="P9" i="21"/>
  <c r="O9" i="21"/>
  <c r="N9" i="21"/>
  <c r="M9" i="21"/>
  <c r="L9" i="21"/>
  <c r="K9" i="21"/>
  <c r="G9" i="21"/>
  <c r="F9" i="21"/>
  <c r="E9" i="21"/>
  <c r="D9" i="21"/>
  <c r="C9" i="21"/>
  <c r="P8" i="21"/>
  <c r="H8" i="21"/>
  <c r="H9" i="21" s="1"/>
  <c r="O7" i="21"/>
  <c r="N7" i="21"/>
  <c r="M7" i="21"/>
  <c r="L7" i="21"/>
  <c r="K7" i="21"/>
  <c r="G7" i="21"/>
  <c r="F7" i="21"/>
  <c r="E7" i="21"/>
  <c r="D7" i="21"/>
  <c r="C7" i="21"/>
  <c r="P6" i="21"/>
  <c r="P7" i="21" s="1"/>
  <c r="H6" i="21"/>
  <c r="H7" i="21" s="1"/>
  <c r="O28" i="20"/>
  <c r="N28" i="20"/>
  <c r="M28" i="20"/>
  <c r="L28" i="20"/>
  <c r="E28" i="20"/>
  <c r="M26" i="20"/>
  <c r="G26" i="20"/>
  <c r="F26" i="20"/>
  <c r="E26" i="20"/>
  <c r="D26" i="20"/>
  <c r="O24" i="20"/>
  <c r="N24" i="20"/>
  <c r="M24" i="20"/>
  <c r="L24" i="20"/>
  <c r="G24" i="20"/>
  <c r="F24" i="20"/>
  <c r="E24" i="20"/>
  <c r="D24" i="20"/>
  <c r="O22" i="20"/>
  <c r="N22" i="20"/>
  <c r="M22" i="20"/>
  <c r="L22" i="20"/>
  <c r="G22" i="20"/>
  <c r="F22" i="20"/>
  <c r="E22" i="20"/>
  <c r="D22" i="20"/>
  <c r="O20" i="20"/>
  <c r="N20" i="20"/>
  <c r="M20" i="20"/>
  <c r="L20" i="20"/>
  <c r="E20" i="20"/>
  <c r="M18" i="20"/>
  <c r="G18" i="20"/>
  <c r="F18" i="20"/>
  <c r="E18" i="20"/>
  <c r="D18" i="20"/>
  <c r="O16" i="20"/>
  <c r="N16" i="20"/>
  <c r="M16" i="20"/>
  <c r="L16" i="20"/>
  <c r="N13" i="20"/>
  <c r="D13" i="20"/>
  <c r="O11" i="20"/>
  <c r="N11" i="20"/>
  <c r="M11" i="20"/>
  <c r="L11" i="20"/>
  <c r="E11" i="20"/>
  <c r="O9" i="20"/>
  <c r="N9" i="20"/>
  <c r="M9" i="20"/>
  <c r="L9" i="20"/>
  <c r="K9" i="20"/>
  <c r="G9" i="20"/>
  <c r="F9" i="20"/>
  <c r="E9" i="20"/>
  <c r="D9" i="20"/>
  <c r="C9" i="20"/>
  <c r="P8" i="20"/>
  <c r="P9" i="20" s="1"/>
  <c r="H8" i="20"/>
  <c r="H9" i="20" s="1"/>
  <c r="O7" i="20"/>
  <c r="N7" i="20"/>
  <c r="M7" i="20"/>
  <c r="L7" i="20"/>
  <c r="K7" i="20"/>
  <c r="H7" i="20"/>
  <c r="G7" i="20"/>
  <c r="F7" i="20"/>
  <c r="E7" i="20"/>
  <c r="D7" i="20"/>
  <c r="C7" i="20"/>
  <c r="P6" i="20"/>
  <c r="P7" i="20" s="1"/>
  <c r="H6" i="20"/>
  <c r="O28" i="19"/>
  <c r="N28" i="19"/>
  <c r="M28" i="19"/>
  <c r="L28" i="19"/>
  <c r="G28" i="19"/>
  <c r="F28" i="19"/>
  <c r="E28" i="19"/>
  <c r="D28" i="19"/>
  <c r="O26" i="19"/>
  <c r="N26" i="19"/>
  <c r="M26" i="19"/>
  <c r="L26" i="19"/>
  <c r="G26" i="19"/>
  <c r="F26" i="19"/>
  <c r="E26" i="19"/>
  <c r="D26" i="19"/>
  <c r="O24" i="19"/>
  <c r="N24" i="19"/>
  <c r="M24" i="19"/>
  <c r="L24" i="19"/>
  <c r="F24" i="19"/>
  <c r="N22" i="19"/>
  <c r="G22" i="19"/>
  <c r="F22" i="19"/>
  <c r="E22" i="19"/>
  <c r="D22" i="19"/>
  <c r="O20" i="19"/>
  <c r="N20" i="19"/>
  <c r="M20" i="19"/>
  <c r="L20" i="19"/>
  <c r="G20" i="19"/>
  <c r="F20" i="19"/>
  <c r="E20" i="19"/>
  <c r="D20" i="19"/>
  <c r="O18" i="19"/>
  <c r="N18" i="19"/>
  <c r="M18" i="19"/>
  <c r="L18" i="19"/>
  <c r="O16" i="19"/>
  <c r="N16" i="19"/>
  <c r="M16" i="19"/>
  <c r="L16" i="19"/>
  <c r="G16" i="19"/>
  <c r="F16" i="19"/>
  <c r="E16" i="19"/>
  <c r="D16" i="19"/>
  <c r="L13" i="19"/>
  <c r="D13" i="19"/>
  <c r="O11" i="19"/>
  <c r="N11" i="19"/>
  <c r="M11" i="19"/>
  <c r="L11" i="19"/>
  <c r="G11" i="19"/>
  <c r="F11" i="19"/>
  <c r="E11" i="19"/>
  <c r="D11" i="19"/>
  <c r="O9" i="19"/>
  <c r="N9" i="19"/>
  <c r="M9" i="19"/>
  <c r="L9" i="19"/>
  <c r="K9" i="19"/>
  <c r="G9" i="19"/>
  <c r="F9" i="19"/>
  <c r="E9" i="19"/>
  <c r="D9" i="19"/>
  <c r="C9" i="19"/>
  <c r="P8" i="19"/>
  <c r="P9" i="19" s="1"/>
  <c r="H8" i="19"/>
  <c r="H9" i="19" s="1"/>
  <c r="O7" i="19"/>
  <c r="N7" i="19"/>
  <c r="M7" i="19"/>
  <c r="L7" i="19"/>
  <c r="K7" i="19"/>
  <c r="G7" i="19"/>
  <c r="F7" i="19"/>
  <c r="E7" i="19"/>
  <c r="D7" i="19"/>
  <c r="C7" i="19"/>
  <c r="P6" i="19"/>
  <c r="P7" i="19" s="1"/>
  <c r="H6" i="19"/>
  <c r="H7" i="19" s="1"/>
  <c r="G28" i="18"/>
  <c r="F28" i="18"/>
  <c r="E28" i="18"/>
  <c r="D28" i="18"/>
  <c r="O26" i="18"/>
  <c r="N26" i="18"/>
  <c r="M26" i="18"/>
  <c r="L26" i="18"/>
  <c r="G26" i="18"/>
  <c r="F26" i="18"/>
  <c r="E26" i="18"/>
  <c r="D26" i="18"/>
  <c r="O24" i="18"/>
  <c r="N24" i="18"/>
  <c r="M24" i="18"/>
  <c r="L24" i="18"/>
  <c r="G24" i="18"/>
  <c r="F24" i="18"/>
  <c r="E24" i="18"/>
  <c r="D24" i="18"/>
  <c r="O22" i="18"/>
  <c r="N22" i="18"/>
  <c r="M22" i="18"/>
  <c r="L22" i="18"/>
  <c r="G20" i="18"/>
  <c r="F20" i="18"/>
  <c r="E20" i="18"/>
  <c r="D20" i="18"/>
  <c r="O18" i="18"/>
  <c r="N18" i="18"/>
  <c r="M18" i="18"/>
  <c r="L18" i="18"/>
  <c r="G18" i="18"/>
  <c r="F18" i="18"/>
  <c r="E18" i="18"/>
  <c r="D18" i="18"/>
  <c r="O16" i="18"/>
  <c r="M16" i="18"/>
  <c r="L16" i="18"/>
  <c r="D16" i="18"/>
  <c r="L13" i="18"/>
  <c r="D13" i="18"/>
  <c r="G11" i="18"/>
  <c r="F11" i="18"/>
  <c r="E11" i="18"/>
  <c r="D11" i="18"/>
  <c r="O9" i="18"/>
  <c r="N9" i="18"/>
  <c r="M9" i="18"/>
  <c r="L9" i="18"/>
  <c r="K9" i="18"/>
  <c r="G9" i="18"/>
  <c r="F9" i="18"/>
  <c r="E9" i="18"/>
  <c r="D9" i="18"/>
  <c r="C9" i="18"/>
  <c r="P8" i="18"/>
  <c r="P9" i="18" s="1"/>
  <c r="H8" i="18"/>
  <c r="H9" i="18" s="1"/>
  <c r="O7" i="18"/>
  <c r="N7" i="18"/>
  <c r="M7" i="18"/>
  <c r="L7" i="18"/>
  <c r="K7" i="18"/>
  <c r="H7" i="18"/>
  <c r="G7" i="18"/>
  <c r="F7" i="18"/>
  <c r="E7" i="18"/>
  <c r="D7" i="18"/>
  <c r="C7" i="18"/>
  <c r="P6" i="18"/>
  <c r="P7" i="18" s="1"/>
  <c r="H6" i="18"/>
  <c r="O28" i="17"/>
  <c r="N28" i="17"/>
  <c r="M28" i="17"/>
  <c r="L28" i="17"/>
  <c r="G28" i="17"/>
  <c r="F28" i="17"/>
  <c r="E28" i="17"/>
  <c r="D28" i="17"/>
  <c r="O26" i="17"/>
  <c r="N26" i="17"/>
  <c r="M26" i="17"/>
  <c r="L26" i="17"/>
  <c r="M24" i="17"/>
  <c r="G24" i="17"/>
  <c r="F24" i="17"/>
  <c r="E24" i="17"/>
  <c r="D24" i="17"/>
  <c r="O22" i="17"/>
  <c r="N22" i="17"/>
  <c r="M22" i="17"/>
  <c r="L22" i="17"/>
  <c r="G22" i="17"/>
  <c r="F22" i="17"/>
  <c r="E22" i="17"/>
  <c r="D22" i="17"/>
  <c r="O20" i="17"/>
  <c r="N20" i="17"/>
  <c r="M20" i="17"/>
  <c r="L20" i="17"/>
  <c r="G20" i="17"/>
  <c r="F20" i="17"/>
  <c r="E20" i="17"/>
  <c r="D20" i="17"/>
  <c r="O18" i="17"/>
  <c r="N18" i="17"/>
  <c r="M18" i="17"/>
  <c r="L18" i="17"/>
  <c r="G16" i="17"/>
  <c r="F16" i="17"/>
  <c r="E16" i="17"/>
  <c r="D16" i="17"/>
  <c r="O13" i="17"/>
  <c r="M13" i="17"/>
  <c r="N11" i="17"/>
  <c r="M11" i="17"/>
  <c r="L11" i="17"/>
  <c r="G11" i="17"/>
  <c r="F11" i="17"/>
  <c r="E11" i="17"/>
  <c r="D11" i="17"/>
  <c r="O9" i="17"/>
  <c r="N9" i="17"/>
  <c r="M9" i="17"/>
  <c r="L9" i="17"/>
  <c r="K9" i="17"/>
  <c r="G9" i="17"/>
  <c r="F9" i="17"/>
  <c r="E9" i="17"/>
  <c r="D9" i="17"/>
  <c r="C9" i="17"/>
  <c r="P8" i="17"/>
  <c r="P9" i="17" s="1"/>
  <c r="H8" i="17"/>
  <c r="H9" i="17" s="1"/>
  <c r="O7" i="17"/>
  <c r="N7" i="17"/>
  <c r="M7" i="17"/>
  <c r="L7" i="17"/>
  <c r="K7" i="17"/>
  <c r="H7" i="17"/>
  <c r="G7" i="17"/>
  <c r="F7" i="17"/>
  <c r="E7" i="17"/>
  <c r="D7" i="17"/>
  <c r="C7" i="17"/>
  <c r="P6" i="17"/>
  <c r="P7" i="17" s="1"/>
  <c r="H6" i="17"/>
  <c r="G28" i="16"/>
  <c r="F28" i="16"/>
  <c r="E28" i="16"/>
  <c r="D28" i="16"/>
  <c r="O26" i="16"/>
  <c r="N26" i="16"/>
  <c r="M26" i="16"/>
  <c r="L26" i="16"/>
  <c r="G26" i="16"/>
  <c r="F26" i="16"/>
  <c r="E26" i="16"/>
  <c r="D26" i="16"/>
  <c r="O24" i="16"/>
  <c r="N24" i="16"/>
  <c r="M24" i="16"/>
  <c r="L24" i="16"/>
  <c r="G24" i="16"/>
  <c r="F24" i="16"/>
  <c r="E24" i="16"/>
  <c r="D24" i="16"/>
  <c r="O22" i="16"/>
  <c r="N22" i="16"/>
  <c r="M22" i="16"/>
  <c r="L22" i="16"/>
  <c r="E22" i="16"/>
  <c r="G20" i="16"/>
  <c r="F20" i="16"/>
  <c r="E20" i="16"/>
  <c r="D20" i="16"/>
  <c r="O18" i="16"/>
  <c r="N18" i="16"/>
  <c r="M18" i="16"/>
  <c r="L18" i="16"/>
  <c r="G18" i="16"/>
  <c r="F18" i="16"/>
  <c r="E18" i="16"/>
  <c r="D18" i="16"/>
  <c r="O16" i="16"/>
  <c r="N16" i="16"/>
  <c r="M16" i="16"/>
  <c r="L16" i="16"/>
  <c r="D16" i="16"/>
  <c r="N13" i="16"/>
  <c r="M13" i="16"/>
  <c r="G11" i="16"/>
  <c r="F11" i="16"/>
  <c r="E11" i="16"/>
  <c r="D11" i="16"/>
  <c r="O9" i="16"/>
  <c r="N9" i="16"/>
  <c r="M9" i="16"/>
  <c r="L9" i="16"/>
  <c r="K9" i="16"/>
  <c r="G9" i="16"/>
  <c r="F9" i="16"/>
  <c r="E9" i="16"/>
  <c r="D9" i="16"/>
  <c r="C9" i="16"/>
  <c r="P8" i="16"/>
  <c r="P9" i="16" s="1"/>
  <c r="H8" i="16"/>
  <c r="H9" i="16" s="1"/>
  <c r="O7" i="16"/>
  <c r="N7" i="16"/>
  <c r="M7" i="16"/>
  <c r="L7" i="16"/>
  <c r="K7" i="16"/>
  <c r="H7" i="16"/>
  <c r="G7" i="16"/>
  <c r="F7" i="16"/>
  <c r="E7" i="16"/>
  <c r="D7" i="16"/>
  <c r="C7" i="16"/>
  <c r="P6" i="16"/>
  <c r="P7" i="16" s="1"/>
  <c r="H6" i="16"/>
  <c r="O28" i="15"/>
  <c r="N28" i="15"/>
  <c r="M28" i="15"/>
  <c r="L28" i="15"/>
  <c r="G28" i="15"/>
  <c r="F28" i="15"/>
  <c r="E28" i="15"/>
  <c r="D28" i="15"/>
  <c r="O26" i="15"/>
  <c r="N26" i="15"/>
  <c r="M26" i="15"/>
  <c r="L26" i="15"/>
  <c r="G24" i="15"/>
  <c r="F24" i="15"/>
  <c r="E24" i="15"/>
  <c r="D24" i="15"/>
  <c r="O22" i="15"/>
  <c r="N22" i="15"/>
  <c r="M22" i="15"/>
  <c r="L22" i="15"/>
  <c r="G22" i="15"/>
  <c r="F22" i="15"/>
  <c r="E22" i="15"/>
  <c r="D22" i="15"/>
  <c r="O20" i="15"/>
  <c r="N20" i="15"/>
  <c r="M20" i="15"/>
  <c r="L20" i="15"/>
  <c r="G20" i="15"/>
  <c r="F20" i="15"/>
  <c r="E20" i="15"/>
  <c r="D20" i="15"/>
  <c r="O18" i="15"/>
  <c r="N18" i="15"/>
  <c r="M18" i="15"/>
  <c r="L18" i="15"/>
  <c r="N16" i="15"/>
  <c r="G16" i="15"/>
  <c r="E16" i="15"/>
  <c r="D16" i="15"/>
  <c r="N13" i="15"/>
  <c r="L13" i="15"/>
  <c r="O11" i="15"/>
  <c r="N11" i="15"/>
  <c r="M11" i="15"/>
  <c r="L11" i="15"/>
  <c r="G11" i="15"/>
  <c r="F11" i="15"/>
  <c r="E11" i="15"/>
  <c r="D11" i="15"/>
  <c r="O9" i="15"/>
  <c r="N9" i="15"/>
  <c r="M9" i="15"/>
  <c r="L9" i="15"/>
  <c r="K9" i="15"/>
  <c r="G9" i="15"/>
  <c r="F9" i="15"/>
  <c r="E9" i="15"/>
  <c r="D9" i="15"/>
  <c r="C9" i="15"/>
  <c r="P8" i="15"/>
  <c r="P9" i="15" s="1"/>
  <c r="H8" i="15"/>
  <c r="H9" i="15" s="1"/>
  <c r="O7" i="15"/>
  <c r="N7" i="15"/>
  <c r="M7" i="15"/>
  <c r="L7" i="15"/>
  <c r="K7" i="15"/>
  <c r="H7" i="15"/>
  <c r="G7" i="15"/>
  <c r="F7" i="15"/>
  <c r="E7" i="15"/>
  <c r="D7" i="15"/>
  <c r="C7" i="15"/>
  <c r="P6" i="15"/>
  <c r="P7" i="15" s="1"/>
  <c r="H6" i="15"/>
  <c r="O28" i="14"/>
  <c r="N28" i="14"/>
  <c r="M28" i="14"/>
  <c r="L28" i="14"/>
  <c r="G28" i="14"/>
  <c r="F28" i="14"/>
  <c r="E28" i="14"/>
  <c r="D28" i="14"/>
  <c r="O26" i="14"/>
  <c r="N26" i="14"/>
  <c r="M26" i="14"/>
  <c r="L26" i="14"/>
  <c r="G26" i="14"/>
  <c r="F26" i="14"/>
  <c r="E26" i="14"/>
  <c r="D26" i="14"/>
  <c r="O24" i="14"/>
  <c r="N24" i="14"/>
  <c r="M24" i="14"/>
  <c r="L24" i="14"/>
  <c r="G24" i="14"/>
  <c r="F24" i="14"/>
  <c r="E24" i="14"/>
  <c r="D24" i="14"/>
  <c r="O22" i="14"/>
  <c r="N22" i="14"/>
  <c r="M22" i="14"/>
  <c r="L22" i="14"/>
  <c r="G22" i="14"/>
  <c r="F22" i="14"/>
  <c r="E22" i="14"/>
  <c r="D22" i="14"/>
  <c r="O20" i="14"/>
  <c r="N20" i="14"/>
  <c r="M20" i="14"/>
  <c r="L20" i="14"/>
  <c r="G20" i="14"/>
  <c r="F20" i="14"/>
  <c r="E20" i="14"/>
  <c r="D20" i="14"/>
  <c r="O18" i="14"/>
  <c r="N18" i="14"/>
  <c r="M18" i="14"/>
  <c r="L18" i="14"/>
  <c r="G18" i="14"/>
  <c r="F18" i="14"/>
  <c r="E18" i="14"/>
  <c r="D18" i="14"/>
  <c r="O16" i="14"/>
  <c r="N16" i="14"/>
  <c r="M16" i="14"/>
  <c r="L16" i="14"/>
  <c r="G16" i="14"/>
  <c r="N13" i="14"/>
  <c r="G13" i="14"/>
  <c r="F13" i="14"/>
  <c r="O11" i="14"/>
  <c r="N11" i="14"/>
  <c r="M11" i="14"/>
  <c r="L11" i="14"/>
  <c r="G11" i="14"/>
  <c r="F11" i="14"/>
  <c r="E11" i="14"/>
  <c r="D11" i="14"/>
  <c r="O9" i="14"/>
  <c r="N9" i="14"/>
  <c r="M9" i="14"/>
  <c r="L9" i="14"/>
  <c r="K9" i="14"/>
  <c r="G9" i="14"/>
  <c r="F9" i="14"/>
  <c r="E9" i="14"/>
  <c r="D9" i="14"/>
  <c r="C9" i="14"/>
  <c r="P8" i="14"/>
  <c r="P9" i="14" s="1"/>
  <c r="H8" i="14"/>
  <c r="H9" i="14" s="1"/>
  <c r="O7" i="14"/>
  <c r="N7" i="14"/>
  <c r="M7" i="14"/>
  <c r="L7" i="14"/>
  <c r="K7" i="14"/>
  <c r="H7" i="14"/>
  <c r="G7" i="14"/>
  <c r="F7" i="14"/>
  <c r="E7" i="14"/>
  <c r="D7" i="14"/>
  <c r="C7" i="14"/>
  <c r="P6" i="14"/>
  <c r="P7" i="14" s="1"/>
  <c r="H6" i="14"/>
  <c r="O28" i="13"/>
  <c r="N28" i="13"/>
  <c r="M28" i="13"/>
  <c r="L28" i="13"/>
  <c r="G28" i="13"/>
  <c r="F28" i="13"/>
  <c r="E28" i="13"/>
  <c r="D28" i="13"/>
  <c r="O26" i="13"/>
  <c r="N26" i="13"/>
  <c r="M26" i="13"/>
  <c r="L26" i="13"/>
  <c r="G26" i="13"/>
  <c r="F26" i="13"/>
  <c r="E26" i="13"/>
  <c r="D26" i="13"/>
  <c r="O24" i="13"/>
  <c r="N24" i="13"/>
  <c r="M24" i="13"/>
  <c r="L24" i="13"/>
  <c r="G24" i="13"/>
  <c r="F24" i="13"/>
  <c r="E24" i="13"/>
  <c r="D24" i="13"/>
  <c r="O22" i="13"/>
  <c r="N22" i="13"/>
  <c r="M22" i="13"/>
  <c r="L22" i="13"/>
  <c r="G22" i="13"/>
  <c r="F22" i="13"/>
  <c r="E22" i="13"/>
  <c r="D22" i="13"/>
  <c r="O20" i="13"/>
  <c r="N20" i="13"/>
  <c r="M20" i="13"/>
  <c r="L20" i="13"/>
  <c r="G20" i="13"/>
  <c r="F20" i="13"/>
  <c r="E20" i="13"/>
  <c r="D20" i="13"/>
  <c r="O18" i="13"/>
  <c r="N18" i="13"/>
  <c r="M18" i="13"/>
  <c r="L18" i="13"/>
  <c r="G18" i="13"/>
  <c r="F18" i="13"/>
  <c r="E18" i="13"/>
  <c r="D18" i="13"/>
  <c r="O16" i="13"/>
  <c r="N16" i="13"/>
  <c r="M16" i="13"/>
  <c r="L16" i="13"/>
  <c r="G16" i="13"/>
  <c r="F16" i="13"/>
  <c r="D16" i="13"/>
  <c r="O13" i="13"/>
  <c r="D13" i="13"/>
  <c r="O11" i="13"/>
  <c r="N11" i="13"/>
  <c r="M11" i="13"/>
  <c r="L11" i="13"/>
  <c r="G11" i="13"/>
  <c r="F11" i="13"/>
  <c r="E11" i="13"/>
  <c r="D11" i="13"/>
  <c r="O9" i="13"/>
  <c r="N9" i="13"/>
  <c r="M9" i="13"/>
  <c r="L9" i="13"/>
  <c r="K9" i="13"/>
  <c r="G9" i="13"/>
  <c r="F9" i="13"/>
  <c r="E9" i="13"/>
  <c r="D9" i="13"/>
  <c r="C9" i="13"/>
  <c r="P8" i="13"/>
  <c r="P9" i="13" s="1"/>
  <c r="H8" i="13"/>
  <c r="H9" i="13" s="1"/>
  <c r="O7" i="13"/>
  <c r="N7" i="13"/>
  <c r="M7" i="13"/>
  <c r="L7" i="13"/>
  <c r="K7" i="13"/>
  <c r="G7" i="13"/>
  <c r="F7" i="13"/>
  <c r="E7" i="13"/>
  <c r="D7" i="13"/>
  <c r="C7" i="13"/>
  <c r="P6" i="13"/>
  <c r="P7" i="13" s="1"/>
  <c r="H6" i="13"/>
  <c r="H7" i="13" s="1"/>
  <c r="P8" i="12"/>
  <c r="P6" i="12"/>
  <c r="H8" i="12"/>
  <c r="H6" i="12"/>
  <c r="H6" i="11"/>
  <c r="H4" i="11"/>
  <c r="V6" i="10"/>
  <c r="V4" i="10"/>
  <c r="E25" i="9"/>
  <c r="E23" i="9"/>
  <c r="E21" i="9"/>
  <c r="E19" i="9"/>
  <c r="E17" i="9"/>
  <c r="E16" i="9"/>
  <c r="E8" i="9"/>
  <c r="E6" i="9"/>
  <c r="E4" i="9"/>
  <c r="U25" i="8"/>
  <c r="U23" i="8"/>
  <c r="U21" i="8"/>
  <c r="U19" i="8"/>
  <c r="U17" i="8"/>
  <c r="U15" i="8"/>
  <c r="U8" i="8"/>
  <c r="U6" i="8"/>
  <c r="N25" i="8"/>
  <c r="N23" i="8"/>
  <c r="N21" i="8"/>
  <c r="N19" i="8"/>
  <c r="N17" i="8"/>
  <c r="N8" i="8"/>
  <c r="N6" i="8"/>
  <c r="U4" i="8"/>
  <c r="N4" i="8"/>
  <c r="G25" i="8"/>
  <c r="G15" i="8"/>
  <c r="G8" i="8"/>
  <c r="G6" i="8"/>
  <c r="G4" i="8"/>
  <c r="M10" i="56" l="1"/>
  <c r="M11" i="56" s="1"/>
  <c r="R10" i="58"/>
  <c r="R11" i="58" s="1"/>
  <c r="D13" i="35"/>
  <c r="D13" i="39"/>
  <c r="D13" i="41"/>
  <c r="L12" i="53"/>
  <c r="L13" i="53" s="1"/>
  <c r="L12" i="56"/>
  <c r="L13" i="56" s="1"/>
  <c r="R12" i="58"/>
  <c r="R13" i="58" s="1"/>
  <c r="L12" i="61"/>
  <c r="L13" i="61" s="1"/>
  <c r="G16" i="30"/>
  <c r="D16" i="32"/>
  <c r="F16" i="34"/>
  <c r="G16" i="34"/>
  <c r="F16" i="36"/>
  <c r="D16" i="36"/>
  <c r="G16" i="38"/>
  <c r="E16" i="38"/>
  <c r="G16" i="40"/>
  <c r="G16" i="42"/>
  <c r="G16" i="44"/>
  <c r="D16" i="44"/>
  <c r="D16" i="46"/>
  <c r="G16" i="48"/>
  <c r="F16" i="50"/>
  <c r="R15" i="54"/>
  <c r="R16" i="54" s="1"/>
  <c r="E15" i="57"/>
  <c r="M15" i="59"/>
  <c r="M16" i="59" s="1"/>
  <c r="L15" i="59"/>
  <c r="L16" i="59" s="1"/>
  <c r="E15" i="60"/>
  <c r="E15" i="62"/>
  <c r="D15" i="62"/>
  <c r="M15" i="65"/>
  <c r="M16" i="65" s="1"/>
  <c r="L15" i="65"/>
  <c r="L16" i="65" s="1"/>
  <c r="M16" i="67"/>
  <c r="S15" i="67"/>
  <c r="S16" i="67" s="1"/>
  <c r="J16" i="67"/>
  <c r="D18" i="25"/>
  <c r="D18" i="33"/>
  <c r="D18" i="37"/>
  <c r="D18" i="39"/>
  <c r="D18" i="41"/>
  <c r="D18" i="45"/>
  <c r="D18" i="47"/>
  <c r="D18" i="49"/>
  <c r="L17" i="53"/>
  <c r="L18" i="53" s="1"/>
  <c r="W17" i="55"/>
  <c r="W18" i="55" s="1"/>
  <c r="D17" i="58"/>
  <c r="D18" i="58" s="1"/>
  <c r="S17" i="60"/>
  <c r="S18" i="60" s="1"/>
  <c r="G18" i="63"/>
  <c r="G18" i="66"/>
  <c r="M17" i="66"/>
  <c r="M18" i="66" s="1"/>
  <c r="F18" i="66"/>
  <c r="I18" i="68"/>
  <c r="O20" i="68"/>
  <c r="N20" i="68"/>
  <c r="Q20" i="68"/>
  <c r="M19" i="65"/>
  <c r="M20" i="65" s="1"/>
  <c r="L19" i="65"/>
  <c r="L20" i="65" s="1"/>
  <c r="G20" i="65"/>
  <c r="F20" i="65"/>
  <c r="S19" i="62"/>
  <c r="S20" i="62" s="1"/>
  <c r="R19" i="62"/>
  <c r="R20" i="62" s="1"/>
  <c r="M19" i="59"/>
  <c r="M20" i="59" s="1"/>
  <c r="L19" i="59"/>
  <c r="L20" i="59" s="1"/>
  <c r="E19" i="60"/>
  <c r="E19" i="58"/>
  <c r="E20" i="58" s="1"/>
  <c r="D19" i="58"/>
  <c r="D20" i="58" s="1"/>
  <c r="W19" i="55"/>
  <c r="W20" i="55" s="1"/>
  <c r="K19" i="52"/>
  <c r="K20" i="52" s="1"/>
  <c r="F20" i="26"/>
  <c r="G20" i="22"/>
  <c r="O22" i="68"/>
  <c r="N22" i="68"/>
  <c r="Q22" i="68"/>
  <c r="I22" i="62"/>
  <c r="S21" i="62"/>
  <c r="S22" i="62" s="1"/>
  <c r="E21" i="60"/>
  <c r="D21" i="60"/>
  <c r="M21" i="59"/>
  <c r="M22" i="59" s="1"/>
  <c r="D21" i="58"/>
  <c r="D22" i="58" s="1"/>
  <c r="K21" i="52"/>
  <c r="K22" i="52" s="1"/>
  <c r="D22" i="48"/>
  <c r="D22" i="28"/>
  <c r="D22" i="24"/>
  <c r="D22" i="22"/>
  <c r="R23" i="68"/>
  <c r="R24" i="68" s="1"/>
  <c r="O24" i="68"/>
  <c r="N24" i="68"/>
  <c r="Q24" i="68"/>
  <c r="F24" i="65"/>
  <c r="M23" i="65"/>
  <c r="M24" i="65" s="1"/>
  <c r="S23" i="62"/>
  <c r="S24" i="62" s="1"/>
  <c r="R23" i="62"/>
  <c r="R24" i="62" s="1"/>
  <c r="M23" i="59"/>
  <c r="M24" i="59" s="1"/>
  <c r="L23" i="59"/>
  <c r="L24" i="59" s="1"/>
  <c r="E23" i="60"/>
  <c r="E23" i="58"/>
  <c r="E24" i="58" s="1"/>
  <c r="D23" i="58"/>
  <c r="D24" i="58" s="1"/>
  <c r="W23" i="55"/>
  <c r="W24" i="55" s="1"/>
  <c r="G24" i="50"/>
  <c r="F24" i="48"/>
  <c r="G24" i="48"/>
  <c r="D24" i="48"/>
  <c r="F24" i="46"/>
  <c r="D24" i="46"/>
  <c r="G24" i="44"/>
  <c r="D24" i="44"/>
  <c r="F24" i="42"/>
  <c r="G24" i="42"/>
  <c r="F24" i="40"/>
  <c r="G24" i="40"/>
  <c r="G24" i="38"/>
  <c r="E24" i="38"/>
  <c r="F24" i="38"/>
  <c r="F24" i="36"/>
  <c r="D24" i="36"/>
  <c r="F24" i="34"/>
  <c r="G24" i="34"/>
  <c r="D24" i="32"/>
  <c r="F24" i="32"/>
  <c r="F24" i="30"/>
  <c r="G24" i="30"/>
  <c r="D24" i="26"/>
  <c r="F24" i="26"/>
  <c r="D24" i="24"/>
  <c r="M26" i="68"/>
  <c r="O26" i="68"/>
  <c r="N26" i="68"/>
  <c r="Q26" i="68"/>
  <c r="F26" i="65"/>
  <c r="S25" i="62"/>
  <c r="S26" i="62" s="1"/>
  <c r="E25" i="60"/>
  <c r="D25" i="60"/>
  <c r="M25" i="59"/>
  <c r="M26" i="59" s="1"/>
  <c r="C25" i="58"/>
  <c r="D25" i="58"/>
  <c r="D26" i="58" s="1"/>
  <c r="W25" i="55"/>
  <c r="W26" i="55" s="1"/>
  <c r="K25" i="52"/>
  <c r="L25" i="52" s="1"/>
  <c r="L26" i="52" s="1"/>
  <c r="D26" i="50"/>
  <c r="D26" i="46"/>
  <c r="D26" i="44"/>
  <c r="D26" i="42"/>
  <c r="D26" i="40"/>
  <c r="D26" i="36"/>
  <c r="D26" i="34"/>
  <c r="D26" i="32"/>
  <c r="D26" i="30"/>
  <c r="D26" i="28"/>
  <c r="D26" i="24"/>
  <c r="O28" i="68"/>
  <c r="N28" i="68"/>
  <c r="Q28" i="68"/>
  <c r="K27" i="65"/>
  <c r="M27" i="65"/>
  <c r="M28" i="65" s="1"/>
  <c r="L27" i="65"/>
  <c r="L28" i="65" s="1"/>
  <c r="D28" i="65"/>
  <c r="G28" i="65"/>
  <c r="R27" i="62"/>
  <c r="R28" i="62" s="1"/>
  <c r="M27" i="59"/>
  <c r="M28" i="59" s="1"/>
  <c r="L27" i="59"/>
  <c r="L28" i="59" s="1"/>
  <c r="E27" i="60"/>
  <c r="E27" i="58"/>
  <c r="E28" i="58" s="1"/>
  <c r="D27" i="58"/>
  <c r="D28" i="58" s="1"/>
  <c r="Q28" i="55"/>
  <c r="W27" i="55"/>
  <c r="W28" i="55" s="1"/>
  <c r="K27" i="52"/>
  <c r="K28" i="52" s="1"/>
  <c r="G28" i="40"/>
  <c r="D28" i="38"/>
  <c r="D28" i="26"/>
  <c r="F28" i="26"/>
  <c r="F28" i="22"/>
  <c r="L11" i="27"/>
  <c r="D16" i="28"/>
  <c r="F16" i="28"/>
  <c r="D16" i="14"/>
  <c r="G13" i="15"/>
  <c r="E16" i="16"/>
  <c r="E16" i="18"/>
  <c r="E13" i="19"/>
  <c r="D16" i="20"/>
  <c r="D16" i="52"/>
  <c r="D11" i="56"/>
  <c r="G18" i="53"/>
  <c r="J16" i="54"/>
  <c r="S16" i="56"/>
  <c r="J11" i="58"/>
  <c r="J13" i="58"/>
  <c r="M18" i="60"/>
  <c r="T16" i="61"/>
  <c r="J20" i="62"/>
  <c r="P18" i="64"/>
  <c r="D16" i="65"/>
  <c r="D20" i="65"/>
  <c r="P22" i="68"/>
  <c r="L10" i="56"/>
  <c r="L11" i="56" s="1"/>
  <c r="E21" i="58"/>
  <c r="E22" i="58" s="1"/>
  <c r="R17" i="60"/>
  <c r="R18" i="60" s="1"/>
  <c r="L17" i="66"/>
  <c r="L18" i="66" s="1"/>
  <c r="G20" i="26"/>
  <c r="G16" i="32"/>
  <c r="G16" i="36"/>
  <c r="D24" i="38"/>
  <c r="D24" i="40"/>
  <c r="F11" i="41"/>
  <c r="E11" i="41"/>
  <c r="D11" i="43"/>
  <c r="E11" i="43"/>
  <c r="G11" i="43"/>
  <c r="G11" i="45"/>
  <c r="D11" i="45"/>
  <c r="R10" i="54"/>
  <c r="R11" i="54" s="1"/>
  <c r="D11" i="59"/>
  <c r="M10" i="59"/>
  <c r="M11" i="59" s="1"/>
  <c r="E11" i="59"/>
  <c r="L10" i="59"/>
  <c r="L11" i="59" s="1"/>
  <c r="G11" i="59"/>
  <c r="E10" i="60"/>
  <c r="G11" i="24"/>
  <c r="E11" i="24"/>
  <c r="F11" i="24"/>
  <c r="G16" i="22"/>
  <c r="E16" i="14"/>
  <c r="E13" i="17"/>
  <c r="E16" i="20"/>
  <c r="G11" i="56"/>
  <c r="F18" i="53"/>
  <c r="F13" i="53"/>
  <c r="P18" i="55"/>
  <c r="K16" i="54"/>
  <c r="T16" i="56"/>
  <c r="K11" i="58"/>
  <c r="J18" i="60"/>
  <c r="U16" i="61"/>
  <c r="K20" i="62"/>
  <c r="P11" i="64"/>
  <c r="E16" i="65"/>
  <c r="E20" i="65"/>
  <c r="K15" i="52"/>
  <c r="K16" i="52" s="1"/>
  <c r="D15" i="57"/>
  <c r="D19" i="60"/>
  <c r="G16" i="12"/>
  <c r="D18" i="19"/>
  <c r="D11" i="24"/>
  <c r="D24" i="34"/>
  <c r="D16" i="42"/>
  <c r="D18" i="43"/>
  <c r="E16" i="46"/>
  <c r="G24" i="46"/>
  <c r="D16" i="48"/>
  <c r="G16" i="50"/>
  <c r="F24" i="50"/>
  <c r="D18" i="51"/>
  <c r="K11" i="25"/>
  <c r="M11" i="25"/>
  <c r="L11" i="25"/>
  <c r="M11" i="28"/>
  <c r="L11" i="28"/>
  <c r="G16" i="26"/>
  <c r="F16" i="26"/>
  <c r="G13" i="13"/>
  <c r="F16" i="14"/>
  <c r="E13" i="15"/>
  <c r="G16" i="16"/>
  <c r="F13" i="17"/>
  <c r="G16" i="18"/>
  <c r="E20" i="52"/>
  <c r="F16" i="52"/>
  <c r="R20" i="57"/>
  <c r="O18" i="57"/>
  <c r="F13" i="56"/>
  <c r="F11" i="56"/>
  <c r="E18" i="53"/>
  <c r="Q18" i="55"/>
  <c r="R20" i="55"/>
  <c r="L16" i="54"/>
  <c r="U16" i="56"/>
  <c r="L11" i="58"/>
  <c r="L13" i="58"/>
  <c r="K18" i="60"/>
  <c r="R16" i="61"/>
  <c r="L20" i="62"/>
  <c r="L22" i="62"/>
  <c r="L24" i="62"/>
  <c r="R11" i="63"/>
  <c r="F16" i="65"/>
  <c r="F22" i="65"/>
  <c r="D18" i="66"/>
  <c r="Q15" i="54"/>
  <c r="Q16" i="54" s="1"/>
  <c r="S10" i="58"/>
  <c r="S11" i="58" s="1"/>
  <c r="L21" i="59"/>
  <c r="L22" i="59" s="1"/>
  <c r="D15" i="60"/>
  <c r="D23" i="60"/>
  <c r="R21" i="62"/>
  <c r="R22" i="62" s="1"/>
  <c r="G24" i="26"/>
  <c r="D18" i="27"/>
  <c r="G16" i="28"/>
  <c r="D18" i="31"/>
  <c r="G24" i="32"/>
  <c r="D18" i="35"/>
  <c r="E16" i="36"/>
  <c r="G24" i="36"/>
  <c r="D26" i="38"/>
  <c r="D16" i="40"/>
  <c r="D13" i="45"/>
  <c r="F11" i="22"/>
  <c r="G11" i="51"/>
  <c r="J11" i="67"/>
  <c r="O11" i="24"/>
  <c r="L11" i="24"/>
  <c r="R11" i="66"/>
  <c r="L11" i="67"/>
  <c r="V13" i="63"/>
  <c r="O13" i="55"/>
  <c r="V12" i="55"/>
  <c r="V13" i="55" s="1"/>
  <c r="I28" i="58"/>
  <c r="Q27" i="58"/>
  <c r="N25" i="58"/>
  <c r="N26" i="58" s="1"/>
  <c r="I26" i="58"/>
  <c r="Q25" i="58"/>
  <c r="Q26" i="58" s="1"/>
  <c r="R25" i="68"/>
  <c r="R26" i="68" s="1"/>
  <c r="N25" i="62"/>
  <c r="N26" i="62" s="1"/>
  <c r="Q25" i="62"/>
  <c r="N26" i="57"/>
  <c r="S25" i="57"/>
  <c r="S26" i="57" s="1"/>
  <c r="C26" i="52"/>
  <c r="J25" i="52"/>
  <c r="J26" i="52" s="1"/>
  <c r="Q26" i="59"/>
  <c r="C25" i="60"/>
  <c r="F25" i="60" s="1"/>
  <c r="F26" i="60" s="1"/>
  <c r="V25" i="59"/>
  <c r="V26" i="59" s="1"/>
  <c r="M24" i="68"/>
  <c r="J23" i="64"/>
  <c r="L23" i="64" s="1"/>
  <c r="L24" i="64" s="1"/>
  <c r="G23" i="64"/>
  <c r="G24" i="64" s="1"/>
  <c r="Q24" i="53"/>
  <c r="C23" i="54"/>
  <c r="C24" i="54" s="1"/>
  <c r="Q22" i="61"/>
  <c r="V21" i="61"/>
  <c r="V22" i="61" s="1"/>
  <c r="C21" i="62"/>
  <c r="K21" i="53"/>
  <c r="C22" i="53"/>
  <c r="J21" i="55"/>
  <c r="J22" i="55" s="1"/>
  <c r="C22" i="55"/>
  <c r="N21" i="62"/>
  <c r="N22" i="62" s="1"/>
  <c r="Q21" i="62"/>
  <c r="C19" i="58"/>
  <c r="C20" i="58" s="1"/>
  <c r="S19" i="57"/>
  <c r="S20" i="57" s="1"/>
  <c r="O20" i="64"/>
  <c r="Q19" i="64"/>
  <c r="Q20" i="64" s="1"/>
  <c r="H19" i="19"/>
  <c r="H20" i="19" s="1"/>
  <c r="C20" i="19"/>
  <c r="D26" i="25"/>
  <c r="K20" i="25"/>
  <c r="M20" i="25"/>
  <c r="L20" i="25"/>
  <c r="N20" i="25"/>
  <c r="K28" i="25"/>
  <c r="N28" i="25"/>
  <c r="M28" i="25"/>
  <c r="L28" i="25"/>
  <c r="D22" i="26"/>
  <c r="P10" i="26"/>
  <c r="P11" i="26" s="1"/>
  <c r="O11" i="26"/>
  <c r="M11" i="26"/>
  <c r="L11" i="26"/>
  <c r="P25" i="26"/>
  <c r="P26" i="26" s="1"/>
  <c r="N26" i="26"/>
  <c r="O26" i="26"/>
  <c r="M26" i="26"/>
  <c r="L26" i="26"/>
  <c r="M20" i="27"/>
  <c r="L20" i="27"/>
  <c r="M28" i="27"/>
  <c r="L28" i="27"/>
  <c r="F24" i="28"/>
  <c r="G24" i="28"/>
  <c r="L20" i="28"/>
  <c r="M20" i="28"/>
  <c r="M28" i="28"/>
  <c r="L28" i="28"/>
  <c r="D22" i="29"/>
  <c r="M11" i="29"/>
  <c r="L11" i="29"/>
  <c r="P25" i="29"/>
  <c r="P26" i="29" s="1"/>
  <c r="L26" i="29"/>
  <c r="N26" i="29"/>
  <c r="O26" i="29"/>
  <c r="D22" i="30"/>
  <c r="M11" i="30"/>
  <c r="L11" i="30"/>
  <c r="D22" i="31"/>
  <c r="M11" i="31"/>
  <c r="L11" i="31"/>
  <c r="K26" i="31"/>
  <c r="O26" i="31"/>
  <c r="L26" i="31"/>
  <c r="N26" i="31"/>
  <c r="D22" i="32"/>
  <c r="M11" i="32"/>
  <c r="L11" i="32"/>
  <c r="D22" i="33"/>
  <c r="L11" i="33"/>
  <c r="M11" i="33"/>
  <c r="K26" i="33"/>
  <c r="O26" i="33"/>
  <c r="M26" i="33"/>
  <c r="L26" i="33"/>
  <c r="N26" i="33"/>
  <c r="D22" i="34"/>
  <c r="M11" i="34"/>
  <c r="L11" i="34"/>
  <c r="D22" i="35"/>
  <c r="L11" i="35"/>
  <c r="M11" i="35"/>
  <c r="K26" i="35"/>
  <c r="N26" i="35"/>
  <c r="O26" i="35"/>
  <c r="M26" i="35"/>
  <c r="L26" i="35"/>
  <c r="D22" i="36"/>
  <c r="M11" i="36"/>
  <c r="D22" i="37"/>
  <c r="L11" i="37"/>
  <c r="M11" i="37"/>
  <c r="K26" i="37"/>
  <c r="N26" i="37"/>
  <c r="O26" i="37"/>
  <c r="M26" i="37"/>
  <c r="L26" i="37"/>
  <c r="D22" i="38"/>
  <c r="M11" i="38"/>
  <c r="L11" i="38"/>
  <c r="D22" i="39"/>
  <c r="L11" i="39"/>
  <c r="M11" i="39"/>
  <c r="P25" i="39"/>
  <c r="P26" i="39" s="1"/>
  <c r="O26" i="39"/>
  <c r="M26" i="39"/>
  <c r="L26" i="39"/>
  <c r="N26" i="39"/>
  <c r="D22" i="40"/>
  <c r="M11" i="40"/>
  <c r="L11" i="40"/>
  <c r="D22" i="41"/>
  <c r="M11" i="41"/>
  <c r="O11" i="41"/>
  <c r="L11" i="41"/>
  <c r="K22" i="53"/>
  <c r="D24" i="28"/>
  <c r="D22" i="42"/>
  <c r="M11" i="43"/>
  <c r="M11" i="45"/>
  <c r="D22" i="46"/>
  <c r="M11" i="46"/>
  <c r="L11" i="46"/>
  <c r="D22" i="47"/>
  <c r="P25" i="47"/>
  <c r="P26" i="47" s="1"/>
  <c r="O26" i="47"/>
  <c r="M11" i="48"/>
  <c r="L11" i="48"/>
  <c r="M11" i="49"/>
  <c r="L11" i="49"/>
  <c r="K26" i="49"/>
  <c r="O26" i="49"/>
  <c r="L26" i="49"/>
  <c r="P10" i="50"/>
  <c r="P11" i="50" s="1"/>
  <c r="M11" i="50"/>
  <c r="L11" i="50"/>
  <c r="N11" i="50"/>
  <c r="D22" i="51"/>
  <c r="K26" i="51"/>
  <c r="L26" i="51"/>
  <c r="N26" i="51"/>
  <c r="M25" i="65"/>
  <c r="M26" i="65" s="1"/>
  <c r="L25" i="65"/>
  <c r="L26" i="65" s="1"/>
  <c r="D20" i="52"/>
  <c r="E20" i="53"/>
  <c r="K28" i="58"/>
  <c r="U28" i="59"/>
  <c r="L28" i="60"/>
  <c r="I26" i="62"/>
  <c r="D26" i="23"/>
  <c r="F20" i="24"/>
  <c r="E20" i="24"/>
  <c r="M24" i="24"/>
  <c r="N26" i="49"/>
  <c r="O26" i="51"/>
  <c r="M21" i="65"/>
  <c r="M22" i="65" s="1"/>
  <c r="L21" i="65"/>
  <c r="L22" i="65" s="1"/>
  <c r="N23" i="67"/>
  <c r="N24" i="67" s="1"/>
  <c r="L24" i="67"/>
  <c r="S23" i="67"/>
  <c r="S24" i="67" s="1"/>
  <c r="J24" i="67"/>
  <c r="R23" i="67"/>
  <c r="R24" i="67" s="1"/>
  <c r="K24" i="67"/>
  <c r="N20" i="57"/>
  <c r="D20" i="53"/>
  <c r="L22" i="58"/>
  <c r="N27" i="58"/>
  <c r="N28" i="58" s="1"/>
  <c r="L28" i="58"/>
  <c r="R28" i="59"/>
  <c r="K20" i="60"/>
  <c r="I28" i="60"/>
  <c r="M28" i="60"/>
  <c r="J28" i="62"/>
  <c r="P22" i="64"/>
  <c r="D22" i="65"/>
  <c r="D26" i="65"/>
  <c r="H27" i="65"/>
  <c r="H28" i="65" s="1"/>
  <c r="W23" i="52"/>
  <c r="W24" i="52" s="1"/>
  <c r="L19" i="53"/>
  <c r="L20" i="53" s="1"/>
  <c r="S27" i="58"/>
  <c r="S28" i="58" s="1"/>
  <c r="R19" i="60"/>
  <c r="R20" i="60" s="1"/>
  <c r="Q27" i="60"/>
  <c r="D21" i="62"/>
  <c r="F21" i="62" s="1"/>
  <c r="F22" i="62" s="1"/>
  <c r="G24" i="22"/>
  <c r="F24" i="22"/>
  <c r="P19" i="22"/>
  <c r="P20" i="22" s="1"/>
  <c r="L20" i="22"/>
  <c r="O20" i="22"/>
  <c r="L28" i="22"/>
  <c r="G20" i="24"/>
  <c r="O11" i="43"/>
  <c r="L11" i="43"/>
  <c r="N26" i="47"/>
  <c r="D22" i="50"/>
  <c r="L11" i="51"/>
  <c r="M11" i="51"/>
  <c r="K27" i="64"/>
  <c r="K28" i="64" s="1"/>
  <c r="M24" i="67"/>
  <c r="P25" i="41"/>
  <c r="P26" i="41" s="1"/>
  <c r="O26" i="41"/>
  <c r="N26" i="41"/>
  <c r="L11" i="42"/>
  <c r="K26" i="43"/>
  <c r="O26" i="43"/>
  <c r="N26" i="43"/>
  <c r="D22" i="44"/>
  <c r="L11" i="44"/>
  <c r="D22" i="45"/>
  <c r="K26" i="45"/>
  <c r="M26" i="45"/>
  <c r="L26" i="45"/>
  <c r="N26" i="45"/>
  <c r="L11" i="47"/>
  <c r="O11" i="47"/>
  <c r="P24" i="52"/>
  <c r="J20" i="60"/>
  <c r="G26" i="65"/>
  <c r="R27" i="58"/>
  <c r="R28" i="58" s="1"/>
  <c r="G11" i="23"/>
  <c r="F11" i="23"/>
  <c r="K22" i="23"/>
  <c r="O22" i="23"/>
  <c r="D22" i="49"/>
  <c r="F20" i="25"/>
  <c r="G20" i="25"/>
  <c r="J26" i="57"/>
  <c r="F20" i="52"/>
  <c r="G20" i="53"/>
  <c r="R24" i="52"/>
  <c r="G25" i="52"/>
  <c r="G26" i="52" s="1"/>
  <c r="M22" i="58"/>
  <c r="M28" i="58"/>
  <c r="S28" i="59"/>
  <c r="L20" i="60"/>
  <c r="J28" i="60"/>
  <c r="K28" i="62"/>
  <c r="E22" i="65"/>
  <c r="E26" i="65"/>
  <c r="C28" i="65"/>
  <c r="M19" i="53"/>
  <c r="M20" i="53" s="1"/>
  <c r="S19" i="60"/>
  <c r="S20" i="60" s="1"/>
  <c r="R27" i="60"/>
  <c r="R28" i="60" s="1"/>
  <c r="S27" i="62"/>
  <c r="S28" i="62" s="1"/>
  <c r="J24" i="64"/>
  <c r="M22" i="23"/>
  <c r="D22" i="43"/>
  <c r="G11" i="63"/>
  <c r="F11" i="63"/>
  <c r="G26" i="63"/>
  <c r="K21" i="64"/>
  <c r="K22" i="64" s="1"/>
  <c r="M23" i="66"/>
  <c r="M24" i="66" s="1"/>
  <c r="C23" i="67"/>
  <c r="U24" i="66"/>
  <c r="T24" i="66"/>
  <c r="R24" i="66"/>
  <c r="E23" i="67"/>
  <c r="I22" i="68"/>
  <c r="N13" i="22"/>
  <c r="M13" i="26"/>
  <c r="K13" i="28"/>
  <c r="M13" i="28"/>
  <c r="M13" i="30"/>
  <c r="N13" i="30"/>
  <c r="K13" i="36"/>
  <c r="L13" i="44"/>
  <c r="N13" i="44"/>
  <c r="K13" i="46"/>
  <c r="L13" i="46"/>
  <c r="M13" i="48"/>
  <c r="K13" i="50"/>
  <c r="M13" i="50"/>
  <c r="E13" i="63"/>
  <c r="L12" i="65"/>
  <c r="M16" i="17"/>
  <c r="L16" i="23"/>
  <c r="O16" i="25"/>
  <c r="N16" i="25"/>
  <c r="M16" i="27"/>
  <c r="L16" i="27"/>
  <c r="M16" i="29"/>
  <c r="L16" i="29"/>
  <c r="M16" i="31"/>
  <c r="M16" i="33"/>
  <c r="L16" i="35"/>
  <c r="M16" i="37"/>
  <c r="L16" i="37"/>
  <c r="M16" i="39"/>
  <c r="M16" i="41"/>
  <c r="L16" i="41"/>
  <c r="O16" i="43"/>
  <c r="M16" i="43"/>
  <c r="M16" i="45"/>
  <c r="L16" i="45"/>
  <c r="L16" i="47"/>
  <c r="O16" i="47"/>
  <c r="M16" i="49"/>
  <c r="M16" i="51"/>
  <c r="L16" i="51"/>
  <c r="R16" i="66"/>
  <c r="S16" i="66"/>
  <c r="E15" i="67"/>
  <c r="U16" i="66"/>
  <c r="D15" i="67"/>
  <c r="K18" i="22"/>
  <c r="M18" i="22"/>
  <c r="P17" i="24"/>
  <c r="P18" i="24" s="1"/>
  <c r="N18" i="24"/>
  <c r="P17" i="26"/>
  <c r="P18" i="26" s="1"/>
  <c r="N18" i="26"/>
  <c r="O18" i="26"/>
  <c r="M18" i="26"/>
  <c r="K17" i="64"/>
  <c r="K18" i="64" s="1"/>
  <c r="D28" i="53"/>
  <c r="F20" i="63"/>
  <c r="D24" i="65"/>
  <c r="U26" i="66"/>
  <c r="M26" i="67"/>
  <c r="F11" i="59"/>
  <c r="T24" i="59"/>
  <c r="G20" i="63"/>
  <c r="U11" i="66"/>
  <c r="M11" i="67"/>
  <c r="I24" i="68"/>
  <c r="R17" i="68"/>
  <c r="R18" i="68" s="1"/>
  <c r="M18" i="68"/>
  <c r="N17" i="62"/>
  <c r="N18" i="62" s="1"/>
  <c r="Q17" i="62"/>
  <c r="T17" i="62" s="1"/>
  <c r="T18" i="62" s="1"/>
  <c r="I18" i="62"/>
  <c r="H17" i="61"/>
  <c r="H18" i="61" s="1"/>
  <c r="K17" i="61"/>
  <c r="N17" i="61" s="1"/>
  <c r="N18" i="61" s="1"/>
  <c r="V17" i="55"/>
  <c r="V18" i="55" s="1"/>
  <c r="O18" i="55"/>
  <c r="S17" i="55"/>
  <c r="S18" i="55" s="1"/>
  <c r="K15" i="65"/>
  <c r="C16" i="65"/>
  <c r="I16" i="62"/>
  <c r="Q15" i="62"/>
  <c r="C15" i="62"/>
  <c r="Q16" i="61"/>
  <c r="C15" i="60"/>
  <c r="F15" i="60" s="1"/>
  <c r="F16" i="60" s="1"/>
  <c r="Q16" i="59"/>
  <c r="I16" i="57"/>
  <c r="C15" i="58"/>
  <c r="N16" i="57"/>
  <c r="V15" i="55"/>
  <c r="V16" i="55" s="1"/>
  <c r="O16" i="55"/>
  <c r="P15" i="54"/>
  <c r="P16" i="54" s="1"/>
  <c r="H16" i="54"/>
  <c r="Q16" i="53"/>
  <c r="C15" i="54"/>
  <c r="J12" i="64"/>
  <c r="K12" i="61"/>
  <c r="K12" i="53"/>
  <c r="K13" i="53" s="1"/>
  <c r="C12" i="54"/>
  <c r="L27" i="69"/>
  <c r="L28" i="69" s="1"/>
  <c r="J28" i="69"/>
  <c r="J26" i="69"/>
  <c r="L25" i="69"/>
  <c r="L26" i="69" s="1"/>
  <c r="L23" i="69"/>
  <c r="L24" i="69" s="1"/>
  <c r="J24" i="69"/>
  <c r="J22" i="69"/>
  <c r="L21" i="69"/>
  <c r="L22" i="69" s="1"/>
  <c r="L19" i="69"/>
  <c r="L20" i="69" s="1"/>
  <c r="J20" i="69"/>
  <c r="J18" i="69"/>
  <c r="L17" i="69"/>
  <c r="L18" i="69" s="1"/>
  <c r="L15" i="69"/>
  <c r="L16" i="69" s="1"/>
  <c r="J16" i="69"/>
  <c r="L10" i="69"/>
  <c r="L11" i="69" s="1"/>
  <c r="J11" i="69"/>
  <c r="M28" i="68"/>
  <c r="R27" i="68"/>
  <c r="R28" i="68" s="1"/>
  <c r="M22" i="68"/>
  <c r="R21" i="68"/>
  <c r="R22" i="68" s="1"/>
  <c r="R19" i="68"/>
  <c r="R20" i="68" s="1"/>
  <c r="M20" i="68"/>
  <c r="M16" i="68"/>
  <c r="R15" i="68"/>
  <c r="R16" i="68" s="1"/>
  <c r="R12" i="68"/>
  <c r="R13" i="68" s="1"/>
  <c r="M11" i="68"/>
  <c r="R10" i="68"/>
  <c r="R11" i="68" s="1"/>
  <c r="I16" i="67"/>
  <c r="Q10" i="67"/>
  <c r="N10" i="67"/>
  <c r="N11" i="67" s="1"/>
  <c r="I11" i="67"/>
  <c r="Q19" i="67"/>
  <c r="T19" i="67" s="1"/>
  <c r="T20" i="67" s="1"/>
  <c r="N19" i="67"/>
  <c r="N20" i="67" s="1"/>
  <c r="I20" i="67"/>
  <c r="K22" i="67"/>
  <c r="Q15" i="67"/>
  <c r="Q23" i="67"/>
  <c r="K11" i="67"/>
  <c r="J18" i="67"/>
  <c r="K20" i="67"/>
  <c r="L22" i="67"/>
  <c r="I24" i="67"/>
  <c r="J26" i="67"/>
  <c r="K28" i="67"/>
  <c r="K18" i="67"/>
  <c r="M22" i="67"/>
  <c r="K26" i="67"/>
  <c r="L28" i="67"/>
  <c r="T10" i="67"/>
  <c r="T11" i="67" s="1"/>
  <c r="R21" i="67"/>
  <c r="R22" i="67" s="1"/>
  <c r="V23" i="66"/>
  <c r="V24" i="66" s="1"/>
  <c r="E21" i="67"/>
  <c r="S11" i="66"/>
  <c r="Q16" i="66"/>
  <c r="S20" i="66"/>
  <c r="T22" i="66"/>
  <c r="Q24" i="66"/>
  <c r="S28" i="66"/>
  <c r="C15" i="67"/>
  <c r="T11" i="66"/>
  <c r="S18" i="66"/>
  <c r="T20" i="66"/>
  <c r="U22" i="66"/>
  <c r="S26" i="66"/>
  <c r="T28" i="66"/>
  <c r="S22" i="66"/>
  <c r="H27" i="66"/>
  <c r="H28" i="66" s="1"/>
  <c r="K27" i="66"/>
  <c r="N27" i="66" s="1"/>
  <c r="N28" i="66" s="1"/>
  <c r="C28" i="66"/>
  <c r="K25" i="66"/>
  <c r="N25" i="66" s="1"/>
  <c r="N26" i="66" s="1"/>
  <c r="C26" i="66"/>
  <c r="H25" i="66"/>
  <c r="H26" i="66" s="1"/>
  <c r="H23" i="66"/>
  <c r="H24" i="66" s="1"/>
  <c r="K23" i="66"/>
  <c r="N23" i="66" s="1"/>
  <c r="N24" i="66" s="1"/>
  <c r="C24" i="66"/>
  <c r="K21" i="66"/>
  <c r="N21" i="66" s="1"/>
  <c r="N22" i="66" s="1"/>
  <c r="C22" i="66"/>
  <c r="H21" i="66"/>
  <c r="H22" i="66" s="1"/>
  <c r="H19" i="66"/>
  <c r="H20" i="66" s="1"/>
  <c r="K19" i="66"/>
  <c r="N19" i="66" s="1"/>
  <c r="N20" i="66" s="1"/>
  <c r="C20" i="66"/>
  <c r="K17" i="66"/>
  <c r="N17" i="66" s="1"/>
  <c r="N18" i="66" s="1"/>
  <c r="C18" i="66"/>
  <c r="H17" i="66"/>
  <c r="H18" i="66" s="1"/>
  <c r="K15" i="66"/>
  <c r="C16" i="66"/>
  <c r="H10" i="66"/>
  <c r="H11" i="66" s="1"/>
  <c r="K10" i="66"/>
  <c r="N10" i="66" s="1"/>
  <c r="N11" i="66" s="1"/>
  <c r="C11" i="66"/>
  <c r="Q28" i="65"/>
  <c r="S27" i="65"/>
  <c r="S28" i="65" s="1"/>
  <c r="S25" i="65"/>
  <c r="S26" i="65" s="1"/>
  <c r="Q26" i="65"/>
  <c r="Q24" i="65"/>
  <c r="S23" i="65"/>
  <c r="S24" i="65" s="1"/>
  <c r="R24" i="65"/>
  <c r="S21" i="65"/>
  <c r="S22" i="65" s="1"/>
  <c r="Q22" i="65"/>
  <c r="Q20" i="65"/>
  <c r="S19" i="65"/>
  <c r="S20" i="65" s="1"/>
  <c r="S17" i="65"/>
  <c r="S18" i="65" s="1"/>
  <c r="Q18" i="65"/>
  <c r="R18" i="65"/>
  <c r="Q11" i="65"/>
  <c r="S10" i="65"/>
  <c r="S11" i="65" s="1"/>
  <c r="K25" i="65"/>
  <c r="H25" i="65"/>
  <c r="H26" i="65" s="1"/>
  <c r="C26" i="65"/>
  <c r="K23" i="65"/>
  <c r="N23" i="65" s="1"/>
  <c r="N24" i="65" s="1"/>
  <c r="H23" i="65"/>
  <c r="H24" i="65" s="1"/>
  <c r="C24" i="65"/>
  <c r="G24" i="65"/>
  <c r="E24" i="65"/>
  <c r="H21" i="65"/>
  <c r="H22" i="65" s="1"/>
  <c r="K21" i="65"/>
  <c r="N21" i="65" s="1"/>
  <c r="N22" i="65" s="1"/>
  <c r="C22" i="65"/>
  <c r="K19" i="65"/>
  <c r="C20" i="65"/>
  <c r="H19" i="65"/>
  <c r="H20" i="65" s="1"/>
  <c r="H17" i="65"/>
  <c r="H18" i="65" s="1"/>
  <c r="K17" i="65"/>
  <c r="N17" i="65" s="1"/>
  <c r="N18" i="65" s="1"/>
  <c r="C18" i="65"/>
  <c r="K10" i="65"/>
  <c r="K11" i="65" s="1"/>
  <c r="C11" i="65"/>
  <c r="M10" i="65"/>
  <c r="M11" i="65" s="1"/>
  <c r="H10" i="65"/>
  <c r="H11" i="65" s="1"/>
  <c r="G11" i="65"/>
  <c r="T22" i="64"/>
  <c r="V21" i="64"/>
  <c r="V22" i="64" s="1"/>
  <c r="T16" i="64"/>
  <c r="T24" i="64"/>
  <c r="V23" i="64"/>
  <c r="V24" i="64" s="1"/>
  <c r="T18" i="64"/>
  <c r="V17" i="64"/>
  <c r="V18" i="64" s="1"/>
  <c r="T26" i="64"/>
  <c r="V25" i="64"/>
  <c r="V26" i="64" s="1"/>
  <c r="T11" i="64"/>
  <c r="V10" i="64"/>
  <c r="V11" i="64" s="1"/>
  <c r="T20" i="64"/>
  <c r="V19" i="64"/>
  <c r="V20" i="64" s="1"/>
  <c r="T28" i="64"/>
  <c r="V27" i="64"/>
  <c r="V28" i="64" s="1"/>
  <c r="U18" i="64"/>
  <c r="U22" i="64"/>
  <c r="U26" i="64"/>
  <c r="U11" i="64"/>
  <c r="U16" i="64"/>
  <c r="U20" i="64"/>
  <c r="U24" i="64"/>
  <c r="U28" i="64"/>
  <c r="O28" i="64"/>
  <c r="Q27" i="64"/>
  <c r="Q28" i="64" s="1"/>
  <c r="O26" i="64"/>
  <c r="Q25" i="64"/>
  <c r="Q26" i="64" s="1"/>
  <c r="Q23" i="64"/>
  <c r="Q24" i="64" s="1"/>
  <c r="O24" i="64"/>
  <c r="O22" i="64"/>
  <c r="Q21" i="64"/>
  <c r="Q22" i="64" s="1"/>
  <c r="Q17" i="64"/>
  <c r="Q18" i="64" s="1"/>
  <c r="O18" i="64"/>
  <c r="O16" i="64"/>
  <c r="O11" i="64"/>
  <c r="Q10" i="64"/>
  <c r="Q11" i="64" s="1"/>
  <c r="G27" i="64"/>
  <c r="G28" i="64" s="1"/>
  <c r="J27" i="64"/>
  <c r="J28" i="64" s="1"/>
  <c r="J25" i="64"/>
  <c r="J26" i="64" s="1"/>
  <c r="G25" i="64"/>
  <c r="G26" i="64" s="1"/>
  <c r="J21" i="64"/>
  <c r="J22" i="64" s="1"/>
  <c r="G21" i="64"/>
  <c r="G22" i="64" s="1"/>
  <c r="G19" i="64"/>
  <c r="G20" i="64" s="1"/>
  <c r="J19" i="64"/>
  <c r="J17" i="64"/>
  <c r="J18" i="64" s="1"/>
  <c r="G17" i="64"/>
  <c r="G18" i="64" s="1"/>
  <c r="J15" i="64"/>
  <c r="J10" i="64"/>
  <c r="G10" i="64"/>
  <c r="G11" i="64" s="1"/>
  <c r="V11" i="63"/>
  <c r="X10" i="63"/>
  <c r="X11" i="63" s="1"/>
  <c r="V22" i="63"/>
  <c r="X21" i="63"/>
  <c r="X22" i="63" s="1"/>
  <c r="V16" i="63"/>
  <c r="V24" i="63"/>
  <c r="X23" i="63"/>
  <c r="X24" i="63" s="1"/>
  <c r="V18" i="63"/>
  <c r="X17" i="63"/>
  <c r="X18" i="63" s="1"/>
  <c r="V26" i="63"/>
  <c r="X25" i="63"/>
  <c r="X26" i="63" s="1"/>
  <c r="V20" i="63"/>
  <c r="X19" i="63"/>
  <c r="X20" i="63" s="1"/>
  <c r="V28" i="63"/>
  <c r="X27" i="63"/>
  <c r="X28" i="63" s="1"/>
  <c r="W11" i="63"/>
  <c r="W18" i="63"/>
  <c r="W22" i="63"/>
  <c r="W26" i="63"/>
  <c r="W16" i="63"/>
  <c r="W20" i="63"/>
  <c r="W24" i="63"/>
  <c r="W28" i="63"/>
  <c r="Q28" i="63"/>
  <c r="S27" i="63"/>
  <c r="S28" i="63" s="1"/>
  <c r="Q26" i="63"/>
  <c r="S25" i="63"/>
  <c r="S26" i="63" s="1"/>
  <c r="Q24" i="63"/>
  <c r="S23" i="63"/>
  <c r="S24" i="63" s="1"/>
  <c r="S21" i="63"/>
  <c r="S22" i="63" s="1"/>
  <c r="Q22" i="63"/>
  <c r="Q20" i="63"/>
  <c r="S19" i="63"/>
  <c r="S20" i="63" s="1"/>
  <c r="S17" i="63"/>
  <c r="S18" i="63" s="1"/>
  <c r="Q18" i="63"/>
  <c r="Q16" i="63"/>
  <c r="Q11" i="63"/>
  <c r="S10" i="63"/>
  <c r="S11" i="63" s="1"/>
  <c r="F13" i="63"/>
  <c r="H27" i="63"/>
  <c r="H28" i="63" s="1"/>
  <c r="K27" i="63"/>
  <c r="N27" i="63" s="1"/>
  <c r="N28" i="63" s="1"/>
  <c r="D11" i="63"/>
  <c r="E18" i="63"/>
  <c r="D20" i="63"/>
  <c r="H23" i="63"/>
  <c r="H24" i="63" s="1"/>
  <c r="E26" i="63"/>
  <c r="K15" i="63"/>
  <c r="L17" i="63"/>
  <c r="L18" i="63" s="1"/>
  <c r="K23" i="63"/>
  <c r="N23" i="63" s="1"/>
  <c r="N24" i="63" s="1"/>
  <c r="L25" i="63"/>
  <c r="L26" i="63" s="1"/>
  <c r="E11" i="63"/>
  <c r="F18" i="63"/>
  <c r="E20" i="63"/>
  <c r="D22" i="63"/>
  <c r="F26" i="63"/>
  <c r="D18" i="63"/>
  <c r="D26" i="63"/>
  <c r="M17" i="63"/>
  <c r="M18" i="63" s="1"/>
  <c r="M25" i="63"/>
  <c r="M26" i="63" s="1"/>
  <c r="I28" i="62"/>
  <c r="Q27" i="62"/>
  <c r="N27" i="62"/>
  <c r="N28" i="62" s="1"/>
  <c r="T25" i="62"/>
  <c r="T26" i="62" s="1"/>
  <c r="I24" i="62"/>
  <c r="N23" i="62"/>
  <c r="N24" i="62" s="1"/>
  <c r="Q23" i="62"/>
  <c r="T23" i="62" s="1"/>
  <c r="T24" i="62" s="1"/>
  <c r="N19" i="62"/>
  <c r="N20" i="62" s="1"/>
  <c r="Q19" i="62"/>
  <c r="I20" i="62"/>
  <c r="Q12" i="62"/>
  <c r="I13" i="62"/>
  <c r="I11" i="62"/>
  <c r="N10" i="62"/>
  <c r="N11" i="62" s="1"/>
  <c r="Q10" i="62"/>
  <c r="T10" i="62" s="1"/>
  <c r="T11" i="62" s="1"/>
  <c r="C27" i="62"/>
  <c r="F27" i="62" s="1"/>
  <c r="F28" i="62" s="1"/>
  <c r="V27" i="61"/>
  <c r="V28" i="61" s="1"/>
  <c r="Q28" i="61"/>
  <c r="V25" i="61"/>
  <c r="V26" i="61" s="1"/>
  <c r="C25" i="62"/>
  <c r="F25" i="62" s="1"/>
  <c r="F26" i="62" s="1"/>
  <c r="Q26" i="61"/>
  <c r="C23" i="62"/>
  <c r="F23" i="62" s="1"/>
  <c r="F24" i="62" s="1"/>
  <c r="V23" i="61"/>
  <c r="V24" i="61" s="1"/>
  <c r="Q24" i="61"/>
  <c r="C19" i="62"/>
  <c r="F19" i="62" s="1"/>
  <c r="F20" i="62" s="1"/>
  <c r="Q20" i="61"/>
  <c r="V19" i="61"/>
  <c r="V20" i="61" s="1"/>
  <c r="V17" i="61"/>
  <c r="V18" i="61" s="1"/>
  <c r="C17" i="62"/>
  <c r="F17" i="62" s="1"/>
  <c r="F18" i="62" s="1"/>
  <c r="Q18" i="61"/>
  <c r="V10" i="61"/>
  <c r="V11" i="61" s="1"/>
  <c r="Q11" i="61"/>
  <c r="C10" i="62"/>
  <c r="F10" i="62" s="1"/>
  <c r="F11" i="62" s="1"/>
  <c r="K27" i="61"/>
  <c r="N27" i="61" s="1"/>
  <c r="N28" i="61" s="1"/>
  <c r="H27" i="61"/>
  <c r="H28" i="61" s="1"/>
  <c r="H25" i="61"/>
  <c r="H26" i="61" s="1"/>
  <c r="K25" i="61"/>
  <c r="N25" i="61" s="1"/>
  <c r="N26" i="61" s="1"/>
  <c r="C24" i="61"/>
  <c r="K23" i="61"/>
  <c r="N23" i="61" s="1"/>
  <c r="N24" i="61" s="1"/>
  <c r="H23" i="61"/>
  <c r="H24" i="61" s="1"/>
  <c r="G24" i="61"/>
  <c r="E24" i="61"/>
  <c r="K21" i="61"/>
  <c r="N21" i="61" s="1"/>
  <c r="N22" i="61" s="1"/>
  <c r="H21" i="61"/>
  <c r="H22" i="61" s="1"/>
  <c r="H19" i="61"/>
  <c r="H20" i="61" s="1"/>
  <c r="K19" i="61"/>
  <c r="N19" i="61" s="1"/>
  <c r="N20" i="61" s="1"/>
  <c r="K15" i="61"/>
  <c r="H10" i="61"/>
  <c r="H11" i="61" s="1"/>
  <c r="K10" i="61"/>
  <c r="N10" i="61" s="1"/>
  <c r="N11" i="61" s="1"/>
  <c r="I26" i="60"/>
  <c r="N25" i="60"/>
  <c r="N26" i="60" s="1"/>
  <c r="Q25" i="60"/>
  <c r="T25" i="60" s="1"/>
  <c r="T26" i="60" s="1"/>
  <c r="N23" i="60"/>
  <c r="N24" i="60" s="1"/>
  <c r="I24" i="60"/>
  <c r="Q23" i="60"/>
  <c r="T23" i="60" s="1"/>
  <c r="T24" i="60" s="1"/>
  <c r="Q21" i="60"/>
  <c r="T21" i="60" s="1"/>
  <c r="T22" i="60" s="1"/>
  <c r="I22" i="60"/>
  <c r="N21" i="60"/>
  <c r="N22" i="60" s="1"/>
  <c r="I20" i="60"/>
  <c r="N19" i="60"/>
  <c r="N20" i="60" s="1"/>
  <c r="Q19" i="60"/>
  <c r="Q17" i="60"/>
  <c r="N17" i="60"/>
  <c r="N18" i="60" s="1"/>
  <c r="I18" i="60"/>
  <c r="I16" i="60"/>
  <c r="Q15" i="60"/>
  <c r="M16" i="60"/>
  <c r="K16" i="60"/>
  <c r="Q10" i="60"/>
  <c r="T10" i="60" s="1"/>
  <c r="T11" i="60" s="1"/>
  <c r="I11" i="60"/>
  <c r="N10" i="60"/>
  <c r="N11" i="60" s="1"/>
  <c r="V27" i="59"/>
  <c r="V28" i="59" s="1"/>
  <c r="C27" i="60"/>
  <c r="F27" i="60" s="1"/>
  <c r="F28" i="60" s="1"/>
  <c r="Q28" i="59"/>
  <c r="C23" i="60"/>
  <c r="Q24" i="59"/>
  <c r="V23" i="59"/>
  <c r="V24" i="59" s="1"/>
  <c r="U24" i="59"/>
  <c r="S24" i="59"/>
  <c r="Q22" i="59"/>
  <c r="V21" i="59"/>
  <c r="V22" i="59" s="1"/>
  <c r="C21" i="60"/>
  <c r="C19" i="60"/>
  <c r="F19" i="60" s="1"/>
  <c r="F20" i="60" s="1"/>
  <c r="V19" i="59"/>
  <c r="V20" i="59" s="1"/>
  <c r="Q20" i="59"/>
  <c r="V17" i="59"/>
  <c r="V18" i="59" s="1"/>
  <c r="C17" i="60"/>
  <c r="F17" i="60" s="1"/>
  <c r="F18" i="60" s="1"/>
  <c r="Q18" i="59"/>
  <c r="Q11" i="59"/>
  <c r="V10" i="59"/>
  <c r="V11" i="59" s="1"/>
  <c r="C10" i="60"/>
  <c r="K27" i="59"/>
  <c r="N27" i="59" s="1"/>
  <c r="N28" i="59" s="1"/>
  <c r="H27" i="59"/>
  <c r="H28" i="59" s="1"/>
  <c r="H25" i="59"/>
  <c r="H26" i="59" s="1"/>
  <c r="K25" i="59"/>
  <c r="H23" i="59"/>
  <c r="H24" i="59" s="1"/>
  <c r="K23" i="59"/>
  <c r="K21" i="59"/>
  <c r="N21" i="59" s="1"/>
  <c r="N22" i="59" s="1"/>
  <c r="H21" i="59"/>
  <c r="H22" i="59" s="1"/>
  <c r="H19" i="59"/>
  <c r="H20" i="59" s="1"/>
  <c r="K19" i="59"/>
  <c r="N19" i="59" s="1"/>
  <c r="N20" i="59" s="1"/>
  <c r="K17" i="59"/>
  <c r="N17" i="59" s="1"/>
  <c r="N18" i="59" s="1"/>
  <c r="H17" i="59"/>
  <c r="H18" i="59" s="1"/>
  <c r="K15" i="59"/>
  <c r="H10" i="59"/>
  <c r="H11" i="59" s="1"/>
  <c r="C11" i="59"/>
  <c r="K10" i="59"/>
  <c r="N10" i="59" s="1"/>
  <c r="N11" i="59" s="1"/>
  <c r="Q28" i="58"/>
  <c r="T25" i="58"/>
  <c r="T26" i="58" s="1"/>
  <c r="I24" i="58"/>
  <c r="Q23" i="58"/>
  <c r="Q21" i="58"/>
  <c r="I22" i="58"/>
  <c r="I20" i="58"/>
  <c r="N19" i="58"/>
  <c r="N20" i="58" s="1"/>
  <c r="Q19" i="58"/>
  <c r="T19" i="58" s="1"/>
  <c r="T20" i="58" s="1"/>
  <c r="N17" i="58"/>
  <c r="N18" i="58" s="1"/>
  <c r="Q17" i="58"/>
  <c r="T17" i="58" s="1"/>
  <c r="T18" i="58" s="1"/>
  <c r="I18" i="58"/>
  <c r="Q15" i="58"/>
  <c r="I16" i="58"/>
  <c r="Q12" i="58"/>
  <c r="I11" i="58"/>
  <c r="Q10" i="58"/>
  <c r="T10" i="58" s="1"/>
  <c r="T11" i="58" s="1"/>
  <c r="N10" i="58"/>
  <c r="N11" i="58" s="1"/>
  <c r="S27" i="57"/>
  <c r="S28" i="57" s="1"/>
  <c r="N28" i="57"/>
  <c r="C27" i="58"/>
  <c r="C23" i="58"/>
  <c r="N24" i="57"/>
  <c r="C21" i="58"/>
  <c r="S21" i="57"/>
  <c r="S22" i="57" s="1"/>
  <c r="N22" i="57"/>
  <c r="S17" i="57"/>
  <c r="S18" i="57" s="1"/>
  <c r="N18" i="57"/>
  <c r="C17" i="58"/>
  <c r="C18" i="58" s="1"/>
  <c r="N11" i="57"/>
  <c r="C10" i="58"/>
  <c r="S10" i="57"/>
  <c r="S11" i="57" s="1"/>
  <c r="I28" i="57"/>
  <c r="K27" i="57"/>
  <c r="K28" i="57" s="1"/>
  <c r="I26" i="57"/>
  <c r="K25" i="57"/>
  <c r="K26" i="57" s="1"/>
  <c r="I24" i="57"/>
  <c r="I22" i="57"/>
  <c r="K19" i="57"/>
  <c r="K20" i="57" s="1"/>
  <c r="I20" i="57"/>
  <c r="K17" i="57"/>
  <c r="K18" i="57" s="1"/>
  <c r="I18" i="57"/>
  <c r="I11" i="57"/>
  <c r="K10" i="57"/>
  <c r="K11" i="57" s="1"/>
  <c r="C27" i="57"/>
  <c r="F27" i="57" s="1"/>
  <c r="F28" i="57" s="1"/>
  <c r="Q28" i="56"/>
  <c r="V27" i="56"/>
  <c r="V28" i="56" s="1"/>
  <c r="Q26" i="56"/>
  <c r="V25" i="56"/>
  <c r="V26" i="56" s="1"/>
  <c r="C25" i="57"/>
  <c r="F25" i="57" s="1"/>
  <c r="F26" i="57" s="1"/>
  <c r="C23" i="57"/>
  <c r="F23" i="57" s="1"/>
  <c r="F24" i="57" s="1"/>
  <c r="V23" i="56"/>
  <c r="V24" i="56" s="1"/>
  <c r="Q24" i="56"/>
  <c r="C21" i="57"/>
  <c r="Q22" i="56"/>
  <c r="C19" i="57"/>
  <c r="F19" i="57" s="1"/>
  <c r="F20" i="57" s="1"/>
  <c r="Q20" i="56"/>
  <c r="V19" i="56"/>
  <c r="V20" i="56" s="1"/>
  <c r="V17" i="56"/>
  <c r="V18" i="56" s="1"/>
  <c r="Q18" i="56"/>
  <c r="C17" i="57"/>
  <c r="F17" i="57" s="1"/>
  <c r="F18" i="57" s="1"/>
  <c r="C15" i="57"/>
  <c r="C10" i="57"/>
  <c r="F10" i="57" s="1"/>
  <c r="F11" i="57" s="1"/>
  <c r="V10" i="56"/>
  <c r="V11" i="56" s="1"/>
  <c r="Q11" i="56"/>
  <c r="C28" i="56"/>
  <c r="H27" i="56"/>
  <c r="H28" i="56" s="1"/>
  <c r="K27" i="56"/>
  <c r="N27" i="56" s="1"/>
  <c r="N28" i="56" s="1"/>
  <c r="H25" i="56"/>
  <c r="H26" i="56" s="1"/>
  <c r="K25" i="56"/>
  <c r="N25" i="56" s="1"/>
  <c r="N26" i="56" s="1"/>
  <c r="C26" i="56"/>
  <c r="H23" i="56"/>
  <c r="H24" i="56" s="1"/>
  <c r="K23" i="56"/>
  <c r="N23" i="56" s="1"/>
  <c r="N24" i="56" s="1"/>
  <c r="C24" i="56"/>
  <c r="C22" i="56"/>
  <c r="K21" i="56"/>
  <c r="K19" i="56"/>
  <c r="N19" i="56" s="1"/>
  <c r="N20" i="56" s="1"/>
  <c r="C20" i="56"/>
  <c r="H19" i="56"/>
  <c r="H20" i="56" s="1"/>
  <c r="C18" i="56"/>
  <c r="H17" i="56"/>
  <c r="H18" i="56" s="1"/>
  <c r="K17" i="56"/>
  <c r="N17" i="56" s="1"/>
  <c r="N18" i="56" s="1"/>
  <c r="K15" i="56"/>
  <c r="C16" i="56"/>
  <c r="K12" i="56"/>
  <c r="C13" i="56"/>
  <c r="C11" i="56"/>
  <c r="K10" i="56"/>
  <c r="N10" i="56" s="1"/>
  <c r="N11" i="56" s="1"/>
  <c r="H10" i="56"/>
  <c r="H11" i="56" s="1"/>
  <c r="S27" i="55"/>
  <c r="S28" i="55" s="1"/>
  <c r="O28" i="55"/>
  <c r="V27" i="55"/>
  <c r="R28" i="55"/>
  <c r="P28" i="55"/>
  <c r="O26" i="55"/>
  <c r="S25" i="55"/>
  <c r="S26" i="55" s="1"/>
  <c r="V25" i="55"/>
  <c r="V26" i="55" s="1"/>
  <c r="V23" i="55"/>
  <c r="S23" i="55"/>
  <c r="S24" i="55" s="1"/>
  <c r="O24" i="55"/>
  <c r="O22" i="55"/>
  <c r="V21" i="55"/>
  <c r="V22" i="55" s="1"/>
  <c r="O20" i="55"/>
  <c r="V19" i="55"/>
  <c r="S19" i="55"/>
  <c r="S20" i="55" s="1"/>
  <c r="S10" i="55"/>
  <c r="S11" i="55" s="1"/>
  <c r="O11" i="55"/>
  <c r="V10" i="55"/>
  <c r="J27" i="55"/>
  <c r="C28" i="55"/>
  <c r="G27" i="55"/>
  <c r="G28" i="55" s="1"/>
  <c r="G26" i="55"/>
  <c r="J25" i="55"/>
  <c r="C26" i="55"/>
  <c r="J23" i="55"/>
  <c r="C24" i="55"/>
  <c r="K22" i="55"/>
  <c r="G19" i="55"/>
  <c r="G20" i="55" s="1"/>
  <c r="J19" i="55"/>
  <c r="C20" i="55"/>
  <c r="G17" i="55"/>
  <c r="G18" i="55" s="1"/>
  <c r="C18" i="55"/>
  <c r="J17" i="55"/>
  <c r="J15" i="55"/>
  <c r="J12" i="55"/>
  <c r="C11" i="55"/>
  <c r="J10" i="55"/>
  <c r="G10" i="55"/>
  <c r="G11" i="55" s="1"/>
  <c r="M27" i="54"/>
  <c r="M28" i="54" s="1"/>
  <c r="P27" i="54"/>
  <c r="H28" i="54"/>
  <c r="P25" i="54"/>
  <c r="M25" i="54"/>
  <c r="M26" i="54" s="1"/>
  <c r="H26" i="54"/>
  <c r="H24" i="54"/>
  <c r="P23" i="54"/>
  <c r="M23" i="54"/>
  <c r="M24" i="54" s="1"/>
  <c r="H22" i="54"/>
  <c r="P21" i="54"/>
  <c r="P19" i="54"/>
  <c r="H20" i="54"/>
  <c r="M19" i="54"/>
  <c r="M20" i="54" s="1"/>
  <c r="M17" i="54"/>
  <c r="M18" i="54" s="1"/>
  <c r="H18" i="54"/>
  <c r="P17" i="54"/>
  <c r="P12" i="54"/>
  <c r="H11" i="54"/>
  <c r="P10" i="54"/>
  <c r="M10" i="54"/>
  <c r="M11" i="54" s="1"/>
  <c r="U27" i="53"/>
  <c r="U28" i="53" s="1"/>
  <c r="Q28" i="53"/>
  <c r="C27" i="54"/>
  <c r="Q26" i="53"/>
  <c r="C25" i="54"/>
  <c r="U25" i="53"/>
  <c r="U26" i="53" s="1"/>
  <c r="Q22" i="53"/>
  <c r="C21" i="54"/>
  <c r="U21" i="53"/>
  <c r="U22" i="53" s="1"/>
  <c r="C19" i="54"/>
  <c r="Q20" i="53"/>
  <c r="U19" i="53"/>
  <c r="U20" i="53" s="1"/>
  <c r="Q18" i="53"/>
  <c r="C17" i="54"/>
  <c r="U17" i="53"/>
  <c r="U18" i="53" s="1"/>
  <c r="U10" i="53"/>
  <c r="U11" i="53" s="1"/>
  <c r="Q11" i="53"/>
  <c r="C10" i="54"/>
  <c r="H27" i="53"/>
  <c r="H28" i="53" s="1"/>
  <c r="K27" i="53"/>
  <c r="C28" i="53"/>
  <c r="G28" i="53"/>
  <c r="E28" i="53"/>
  <c r="K25" i="53"/>
  <c r="H25" i="53"/>
  <c r="H26" i="53" s="1"/>
  <c r="C26" i="53"/>
  <c r="K23" i="53"/>
  <c r="C24" i="53"/>
  <c r="H23" i="53"/>
  <c r="H24" i="53" s="1"/>
  <c r="H19" i="53"/>
  <c r="H20" i="53" s="1"/>
  <c r="C20" i="53"/>
  <c r="K19" i="53"/>
  <c r="K17" i="53"/>
  <c r="H17" i="53"/>
  <c r="H18" i="53" s="1"/>
  <c r="C18" i="53"/>
  <c r="C16" i="53"/>
  <c r="K15" i="53"/>
  <c r="K10" i="53"/>
  <c r="C11" i="53"/>
  <c r="H10" i="53"/>
  <c r="H11" i="53" s="1"/>
  <c r="J15" i="52"/>
  <c r="C16" i="52"/>
  <c r="O28" i="52"/>
  <c r="V27" i="52"/>
  <c r="S27" i="52"/>
  <c r="S28" i="52" s="1"/>
  <c r="S25" i="52"/>
  <c r="S26" i="52" s="1"/>
  <c r="V25" i="52"/>
  <c r="V26" i="52" s="1"/>
  <c r="O26" i="52"/>
  <c r="V23" i="52"/>
  <c r="O24" i="52"/>
  <c r="V21" i="52"/>
  <c r="V22" i="52" s="1"/>
  <c r="O22" i="52"/>
  <c r="S19" i="52"/>
  <c r="S20" i="52" s="1"/>
  <c r="V19" i="52"/>
  <c r="O20" i="52"/>
  <c r="O18" i="52"/>
  <c r="S17" i="52"/>
  <c r="S18" i="52" s="1"/>
  <c r="V17" i="52"/>
  <c r="V18" i="52" s="1"/>
  <c r="O16" i="52"/>
  <c r="V15" i="52"/>
  <c r="V12" i="52"/>
  <c r="V13" i="52" s="1"/>
  <c r="S12" i="52"/>
  <c r="S13" i="52" s="1"/>
  <c r="J27" i="52"/>
  <c r="G27" i="52"/>
  <c r="G28" i="52" s="1"/>
  <c r="C28" i="52"/>
  <c r="J23" i="52"/>
  <c r="C24" i="52"/>
  <c r="J21" i="52"/>
  <c r="C22" i="52"/>
  <c r="J19" i="52"/>
  <c r="C20" i="52"/>
  <c r="G19" i="52"/>
  <c r="G20" i="52" s="1"/>
  <c r="J17" i="52"/>
  <c r="G17" i="52"/>
  <c r="G18" i="52" s="1"/>
  <c r="C18" i="52"/>
  <c r="J12" i="52"/>
  <c r="O11" i="52"/>
  <c r="S10" i="52"/>
  <c r="S11" i="52" s="1"/>
  <c r="V10" i="52"/>
  <c r="J10" i="52"/>
  <c r="C11" i="52"/>
  <c r="G10" i="52"/>
  <c r="G11" i="52" s="1"/>
  <c r="E18" i="15"/>
  <c r="D18" i="15"/>
  <c r="G18" i="15"/>
  <c r="M16" i="15"/>
  <c r="O16" i="15"/>
  <c r="P10" i="16"/>
  <c r="P11" i="16" s="1"/>
  <c r="L11" i="16"/>
  <c r="O11" i="16"/>
  <c r="N11" i="16"/>
  <c r="H17" i="17"/>
  <c r="H18" i="17" s="1"/>
  <c r="D18" i="17"/>
  <c r="G18" i="17"/>
  <c r="F18" i="17"/>
  <c r="K24" i="17"/>
  <c r="L24" i="17"/>
  <c r="O24" i="17"/>
  <c r="N24" i="17"/>
  <c r="C22" i="18"/>
  <c r="G22" i="18"/>
  <c r="F22" i="18"/>
  <c r="E22" i="18"/>
  <c r="P27" i="18"/>
  <c r="P28" i="18" s="1"/>
  <c r="O28" i="18"/>
  <c r="N28" i="18"/>
  <c r="M28" i="18"/>
  <c r="O22" i="25"/>
  <c r="L24" i="26"/>
  <c r="M24" i="26"/>
  <c r="D22" i="27"/>
  <c r="F11" i="28"/>
  <c r="G11" i="28"/>
  <c r="D11" i="28"/>
  <c r="K26" i="28"/>
  <c r="N26" i="28"/>
  <c r="O26" i="28"/>
  <c r="M26" i="28"/>
  <c r="F20" i="30"/>
  <c r="G20" i="30"/>
  <c r="K26" i="30"/>
  <c r="M26" i="30"/>
  <c r="L26" i="30"/>
  <c r="N26" i="30"/>
  <c r="G16" i="31"/>
  <c r="E16" i="31"/>
  <c r="F16" i="31"/>
  <c r="D16" i="31"/>
  <c r="P21" i="31"/>
  <c r="P22" i="31" s="1"/>
  <c r="O22" i="31"/>
  <c r="L22" i="31"/>
  <c r="F28" i="32"/>
  <c r="G28" i="32"/>
  <c r="D28" i="32"/>
  <c r="D16" i="33"/>
  <c r="F16" i="33"/>
  <c r="G16" i="33"/>
  <c r="K22" i="33"/>
  <c r="M22" i="33"/>
  <c r="L22" i="33"/>
  <c r="N22" i="33"/>
  <c r="F28" i="34"/>
  <c r="G28" i="34"/>
  <c r="D28" i="34"/>
  <c r="D16" i="35"/>
  <c r="F16" i="35"/>
  <c r="K22" i="35"/>
  <c r="O22" i="35"/>
  <c r="M22" i="35"/>
  <c r="L22" i="35"/>
  <c r="C28" i="36"/>
  <c r="G28" i="36"/>
  <c r="E28" i="36"/>
  <c r="F28" i="36"/>
  <c r="D28" i="36"/>
  <c r="F16" i="37"/>
  <c r="G16" i="37"/>
  <c r="D16" i="37"/>
  <c r="K22" i="37"/>
  <c r="N22" i="37"/>
  <c r="O22" i="37"/>
  <c r="M22" i="37"/>
  <c r="G20" i="38"/>
  <c r="E20" i="38"/>
  <c r="F20" i="38"/>
  <c r="D20" i="38"/>
  <c r="K26" i="38"/>
  <c r="N26" i="38"/>
  <c r="O26" i="38"/>
  <c r="L26" i="38"/>
  <c r="K13" i="39"/>
  <c r="D20" i="40"/>
  <c r="F20" i="40"/>
  <c r="G20" i="40"/>
  <c r="P25" i="40"/>
  <c r="P26" i="40" s="1"/>
  <c r="M26" i="40"/>
  <c r="L26" i="40"/>
  <c r="N26" i="40"/>
  <c r="O26" i="40"/>
  <c r="G20" i="42"/>
  <c r="D20" i="42"/>
  <c r="F20" i="42"/>
  <c r="K18" i="42"/>
  <c r="O18" i="42"/>
  <c r="M18" i="42"/>
  <c r="L18" i="42"/>
  <c r="N18" i="42"/>
  <c r="G24" i="43"/>
  <c r="E24" i="43"/>
  <c r="F24" i="43"/>
  <c r="D24" i="43"/>
  <c r="G11" i="44"/>
  <c r="D11" i="44"/>
  <c r="K18" i="44"/>
  <c r="O18" i="44"/>
  <c r="M18" i="44"/>
  <c r="L18" i="44"/>
  <c r="N18" i="44"/>
  <c r="D24" i="45"/>
  <c r="F24" i="45"/>
  <c r="F11" i="46"/>
  <c r="D11" i="46"/>
  <c r="G11" i="46"/>
  <c r="G28" i="46"/>
  <c r="E28" i="46"/>
  <c r="F28" i="46"/>
  <c r="D28" i="46"/>
  <c r="C16" i="47"/>
  <c r="G16" i="47"/>
  <c r="E16" i="47"/>
  <c r="F16" i="47"/>
  <c r="D16" i="47"/>
  <c r="P21" i="47"/>
  <c r="P22" i="47" s="1"/>
  <c r="O22" i="47"/>
  <c r="N22" i="47"/>
  <c r="G11" i="48"/>
  <c r="D11" i="48"/>
  <c r="F11" i="48"/>
  <c r="K18" i="48"/>
  <c r="O18" i="48"/>
  <c r="M18" i="48"/>
  <c r="L18" i="48"/>
  <c r="N18" i="48"/>
  <c r="K26" i="48"/>
  <c r="O26" i="48"/>
  <c r="M26" i="48"/>
  <c r="L26" i="48"/>
  <c r="G16" i="49"/>
  <c r="E16" i="49"/>
  <c r="D16" i="49"/>
  <c r="G24" i="49"/>
  <c r="E24" i="49"/>
  <c r="F24" i="49"/>
  <c r="D24" i="49"/>
  <c r="K13" i="49"/>
  <c r="K22" i="49"/>
  <c r="O22" i="49"/>
  <c r="L22" i="49"/>
  <c r="N22" i="49"/>
  <c r="F11" i="50"/>
  <c r="G11" i="50"/>
  <c r="F20" i="50"/>
  <c r="G20" i="50"/>
  <c r="F28" i="50"/>
  <c r="G28" i="50"/>
  <c r="P17" i="50"/>
  <c r="P18" i="50" s="1"/>
  <c r="O18" i="50"/>
  <c r="M18" i="50"/>
  <c r="N18" i="50"/>
  <c r="K26" i="50"/>
  <c r="O26" i="50"/>
  <c r="M26" i="50"/>
  <c r="N26" i="50"/>
  <c r="G16" i="51"/>
  <c r="E16" i="51"/>
  <c r="D16" i="51"/>
  <c r="K22" i="51"/>
  <c r="O22" i="51"/>
  <c r="L22" i="51"/>
  <c r="N22" i="51"/>
  <c r="F18" i="15"/>
  <c r="M11" i="16"/>
  <c r="D18" i="22"/>
  <c r="D26" i="22"/>
  <c r="L16" i="22"/>
  <c r="O16" i="22"/>
  <c r="M16" i="22"/>
  <c r="P23" i="22"/>
  <c r="P24" i="22" s="1"/>
  <c r="M24" i="22"/>
  <c r="L24" i="22"/>
  <c r="G16" i="24"/>
  <c r="E16" i="24"/>
  <c r="D16" i="24"/>
  <c r="G24" i="24"/>
  <c r="E24" i="24"/>
  <c r="F24" i="24"/>
  <c r="P21" i="24"/>
  <c r="P22" i="24" s="1"/>
  <c r="O22" i="24"/>
  <c r="L26" i="28"/>
  <c r="O22" i="33"/>
  <c r="G24" i="45"/>
  <c r="E11" i="46"/>
  <c r="P23" i="15"/>
  <c r="P24" i="15" s="1"/>
  <c r="M24" i="15"/>
  <c r="L24" i="15"/>
  <c r="O24" i="15"/>
  <c r="P19" i="16"/>
  <c r="P20" i="16" s="1"/>
  <c r="L20" i="16"/>
  <c r="O20" i="16"/>
  <c r="N20" i="16"/>
  <c r="C26" i="17"/>
  <c r="D26" i="17"/>
  <c r="G26" i="17"/>
  <c r="F26" i="17"/>
  <c r="P10" i="18"/>
  <c r="P11" i="18" s="1"/>
  <c r="O11" i="18"/>
  <c r="N11" i="18"/>
  <c r="M11" i="18"/>
  <c r="H17" i="19"/>
  <c r="H18" i="19" s="1"/>
  <c r="G18" i="19"/>
  <c r="F18" i="19"/>
  <c r="E18" i="19"/>
  <c r="D26" i="26"/>
  <c r="D13" i="27"/>
  <c r="P21" i="27"/>
  <c r="P22" i="27" s="1"/>
  <c r="O22" i="27"/>
  <c r="L22" i="27"/>
  <c r="F28" i="28"/>
  <c r="G28" i="28"/>
  <c r="D28" i="28"/>
  <c r="G16" i="29"/>
  <c r="E16" i="29"/>
  <c r="F16" i="29"/>
  <c r="K22" i="29"/>
  <c r="N22" i="29"/>
  <c r="O22" i="29"/>
  <c r="K18" i="30"/>
  <c r="N18" i="30"/>
  <c r="O18" i="30"/>
  <c r="M18" i="30"/>
  <c r="O13" i="31"/>
  <c r="L13" i="31"/>
  <c r="F20" i="32"/>
  <c r="G20" i="32"/>
  <c r="D20" i="32"/>
  <c r="P25" i="32"/>
  <c r="P26" i="32" s="1"/>
  <c r="N26" i="32"/>
  <c r="O26" i="32"/>
  <c r="M26" i="32"/>
  <c r="N13" i="33"/>
  <c r="O13" i="33"/>
  <c r="G20" i="34"/>
  <c r="D20" i="34"/>
  <c r="K26" i="34"/>
  <c r="N26" i="34"/>
  <c r="O26" i="34"/>
  <c r="M26" i="34"/>
  <c r="L26" i="34"/>
  <c r="G20" i="36"/>
  <c r="E20" i="36"/>
  <c r="F20" i="36"/>
  <c r="D20" i="36"/>
  <c r="P25" i="36"/>
  <c r="P26" i="36" s="1"/>
  <c r="O26" i="36"/>
  <c r="L26" i="36"/>
  <c r="N26" i="36"/>
  <c r="O13" i="37"/>
  <c r="C28" i="38"/>
  <c r="G28" i="38"/>
  <c r="E28" i="38"/>
  <c r="F28" i="38"/>
  <c r="G16" i="39"/>
  <c r="D16" i="39"/>
  <c r="K22" i="39"/>
  <c r="L22" i="39"/>
  <c r="N22" i="39"/>
  <c r="O22" i="39"/>
  <c r="M22" i="39"/>
  <c r="P17" i="40"/>
  <c r="P18" i="40" s="1"/>
  <c r="M18" i="40"/>
  <c r="L18" i="40"/>
  <c r="N18" i="40"/>
  <c r="O18" i="40"/>
  <c r="G16" i="41"/>
  <c r="P21" i="41"/>
  <c r="P22" i="41" s="1"/>
  <c r="N22" i="41"/>
  <c r="O22" i="41"/>
  <c r="G28" i="42"/>
  <c r="D28" i="42"/>
  <c r="F28" i="42"/>
  <c r="G16" i="43"/>
  <c r="E16" i="43"/>
  <c r="D16" i="43"/>
  <c r="K22" i="43"/>
  <c r="O22" i="43"/>
  <c r="N22" i="43"/>
  <c r="G28" i="44"/>
  <c r="F28" i="44"/>
  <c r="D16" i="45"/>
  <c r="G16" i="45"/>
  <c r="K22" i="45"/>
  <c r="M22" i="45"/>
  <c r="L22" i="45"/>
  <c r="N22" i="45"/>
  <c r="O22" i="45"/>
  <c r="K18" i="46"/>
  <c r="O18" i="46"/>
  <c r="L18" i="46"/>
  <c r="N18" i="46"/>
  <c r="N13" i="47"/>
  <c r="G28" i="48"/>
  <c r="D28" i="48"/>
  <c r="F28" i="48"/>
  <c r="C24" i="51"/>
  <c r="G24" i="51"/>
  <c r="E24" i="51"/>
  <c r="F24" i="51"/>
  <c r="D24" i="51"/>
  <c r="P19" i="14"/>
  <c r="P20" i="14" s="1"/>
  <c r="N24" i="15"/>
  <c r="D22" i="18"/>
  <c r="D22" i="23"/>
  <c r="P10" i="23"/>
  <c r="M11" i="23"/>
  <c r="L20" i="23"/>
  <c r="M28" i="23"/>
  <c r="L22" i="29"/>
  <c r="C26" i="15"/>
  <c r="E26" i="15"/>
  <c r="D26" i="15"/>
  <c r="G26" i="15"/>
  <c r="D13" i="16"/>
  <c r="H21" i="16"/>
  <c r="H22" i="16" s="1"/>
  <c r="D22" i="16"/>
  <c r="G22" i="16"/>
  <c r="F22" i="16"/>
  <c r="P27" i="16"/>
  <c r="P28" i="16" s="1"/>
  <c r="L28" i="16"/>
  <c r="O28" i="16"/>
  <c r="N28" i="16"/>
  <c r="K16" i="17"/>
  <c r="L16" i="17"/>
  <c r="O16" i="17"/>
  <c r="P19" i="18"/>
  <c r="P20" i="18" s="1"/>
  <c r="O20" i="18"/>
  <c r="N20" i="18"/>
  <c r="M20" i="18"/>
  <c r="G11" i="26"/>
  <c r="F11" i="26"/>
  <c r="O16" i="26"/>
  <c r="M16" i="26"/>
  <c r="L13" i="27"/>
  <c r="F20" i="28"/>
  <c r="G20" i="28"/>
  <c r="D20" i="28"/>
  <c r="P17" i="28"/>
  <c r="P18" i="28" s="1"/>
  <c r="N18" i="28"/>
  <c r="O18" i="28"/>
  <c r="M18" i="28"/>
  <c r="G24" i="29"/>
  <c r="E24" i="29"/>
  <c r="F24" i="29"/>
  <c r="G11" i="30"/>
  <c r="F11" i="30"/>
  <c r="G28" i="30"/>
  <c r="F28" i="30"/>
  <c r="C24" i="31"/>
  <c r="G24" i="31"/>
  <c r="E24" i="31"/>
  <c r="F24" i="31"/>
  <c r="D24" i="31"/>
  <c r="F11" i="32"/>
  <c r="G11" i="32"/>
  <c r="D11" i="32"/>
  <c r="P17" i="32"/>
  <c r="P18" i="32" s="1"/>
  <c r="N18" i="32"/>
  <c r="O18" i="32"/>
  <c r="M18" i="32"/>
  <c r="L18" i="32"/>
  <c r="D24" i="33"/>
  <c r="F24" i="33"/>
  <c r="G24" i="33"/>
  <c r="G11" i="34"/>
  <c r="D11" i="34"/>
  <c r="F11" i="34"/>
  <c r="P17" i="34"/>
  <c r="P18" i="34" s="1"/>
  <c r="N18" i="34"/>
  <c r="O18" i="34"/>
  <c r="M18" i="34"/>
  <c r="L18" i="34"/>
  <c r="G24" i="35"/>
  <c r="D24" i="35"/>
  <c r="F24" i="35"/>
  <c r="G11" i="36"/>
  <c r="E11" i="36"/>
  <c r="F11" i="36"/>
  <c r="D11" i="36"/>
  <c r="K18" i="36"/>
  <c r="O18" i="36"/>
  <c r="L18" i="36"/>
  <c r="N18" i="36"/>
  <c r="F24" i="37"/>
  <c r="G24" i="37"/>
  <c r="D24" i="37"/>
  <c r="H10" i="38"/>
  <c r="H11" i="38" s="1"/>
  <c r="G11" i="38"/>
  <c r="E11" i="38"/>
  <c r="F11" i="38"/>
  <c r="D11" i="38"/>
  <c r="P17" i="38"/>
  <c r="P18" i="38" s="1"/>
  <c r="N18" i="38"/>
  <c r="O18" i="38"/>
  <c r="L18" i="38"/>
  <c r="F24" i="39"/>
  <c r="G24" i="39"/>
  <c r="D24" i="39"/>
  <c r="D11" i="40"/>
  <c r="F11" i="40"/>
  <c r="G11" i="40"/>
  <c r="D28" i="40"/>
  <c r="F28" i="40"/>
  <c r="C24" i="41"/>
  <c r="F24" i="41"/>
  <c r="E24" i="41"/>
  <c r="G11" i="42"/>
  <c r="D11" i="42"/>
  <c r="K26" i="42"/>
  <c r="O26" i="42"/>
  <c r="M26" i="42"/>
  <c r="L26" i="42"/>
  <c r="N26" i="42"/>
  <c r="G20" i="44"/>
  <c r="D20" i="44"/>
  <c r="F20" i="44"/>
  <c r="P25" i="44"/>
  <c r="P26" i="44" s="1"/>
  <c r="O26" i="44"/>
  <c r="M26" i="44"/>
  <c r="L26" i="44"/>
  <c r="N26" i="44"/>
  <c r="N13" i="45"/>
  <c r="F20" i="46"/>
  <c r="D20" i="46"/>
  <c r="E20" i="46"/>
  <c r="G20" i="46"/>
  <c r="K26" i="46"/>
  <c r="O26" i="46"/>
  <c r="N26" i="46"/>
  <c r="G24" i="47"/>
  <c r="E24" i="47"/>
  <c r="F24" i="47"/>
  <c r="D24" i="47"/>
  <c r="G20" i="48"/>
  <c r="D20" i="48"/>
  <c r="F20" i="48"/>
  <c r="O13" i="51"/>
  <c r="L13" i="51"/>
  <c r="L16" i="15"/>
  <c r="F26" i="15"/>
  <c r="M20" i="16"/>
  <c r="E18" i="17"/>
  <c r="L11" i="18"/>
  <c r="L28" i="18"/>
  <c r="G11" i="12"/>
  <c r="F11" i="12"/>
  <c r="E11" i="12"/>
  <c r="G20" i="12"/>
  <c r="E20" i="12"/>
  <c r="G28" i="12"/>
  <c r="E28" i="12"/>
  <c r="H23" i="19"/>
  <c r="H24" i="19" s="1"/>
  <c r="E24" i="19"/>
  <c r="D24" i="19"/>
  <c r="G24" i="19"/>
  <c r="N13" i="19"/>
  <c r="K22" i="19"/>
  <c r="M22" i="19"/>
  <c r="L22" i="19"/>
  <c r="O22" i="19"/>
  <c r="H10" i="20"/>
  <c r="H11" i="20" s="1"/>
  <c r="D11" i="20"/>
  <c r="G11" i="20"/>
  <c r="F11" i="20"/>
  <c r="H19" i="20"/>
  <c r="H20" i="20" s="1"/>
  <c r="D20" i="20"/>
  <c r="G20" i="20"/>
  <c r="F20" i="20"/>
  <c r="C28" i="20"/>
  <c r="D28" i="20"/>
  <c r="G28" i="20"/>
  <c r="F28" i="20"/>
  <c r="K18" i="20"/>
  <c r="L18" i="20"/>
  <c r="O18" i="20"/>
  <c r="N18" i="20"/>
  <c r="P25" i="20"/>
  <c r="P26" i="20" s="1"/>
  <c r="L26" i="20"/>
  <c r="O26" i="20"/>
  <c r="N26" i="20"/>
  <c r="C26" i="21"/>
  <c r="D26" i="21"/>
  <c r="M20" i="23"/>
  <c r="L28" i="23"/>
  <c r="N22" i="24"/>
  <c r="L16" i="26"/>
  <c r="L18" i="28"/>
  <c r="L18" i="30"/>
  <c r="L26" i="32"/>
  <c r="N26" i="48"/>
  <c r="O18" i="22"/>
  <c r="N26" i="22"/>
  <c r="M13" i="23"/>
  <c r="G16" i="23"/>
  <c r="N22" i="23"/>
  <c r="F24" i="23"/>
  <c r="D18" i="24"/>
  <c r="G11" i="22"/>
  <c r="F20" i="22"/>
  <c r="M26" i="22"/>
  <c r="G28" i="22"/>
  <c r="L22" i="23"/>
  <c r="O24" i="24"/>
  <c r="L24" i="24"/>
  <c r="P23" i="17"/>
  <c r="P24" i="17" s="1"/>
  <c r="C24" i="19"/>
  <c r="H19" i="17"/>
  <c r="H20" i="17" s="1"/>
  <c r="C20" i="17"/>
  <c r="C13" i="20"/>
  <c r="K28" i="20"/>
  <c r="P27" i="20"/>
  <c r="P28" i="20" s="1"/>
  <c r="C16" i="20"/>
  <c r="C24" i="20"/>
  <c r="H23" i="20"/>
  <c r="H24" i="20" s="1"/>
  <c r="K22" i="15"/>
  <c r="P21" i="15"/>
  <c r="P22" i="15" s="1"/>
  <c r="K22" i="17"/>
  <c r="P21" i="17"/>
  <c r="P22" i="17" s="1"/>
  <c r="K20" i="19"/>
  <c r="P19" i="19"/>
  <c r="P20" i="19" s="1"/>
  <c r="F11" i="21"/>
  <c r="N11" i="21"/>
  <c r="L13" i="21"/>
  <c r="F16" i="21"/>
  <c r="N16" i="21"/>
  <c r="D18" i="21"/>
  <c r="L18" i="21"/>
  <c r="F20" i="21"/>
  <c r="N20" i="21"/>
  <c r="D22" i="21"/>
  <c r="L22" i="21"/>
  <c r="F24" i="21"/>
  <c r="N24" i="21"/>
  <c r="L26" i="21"/>
  <c r="F28" i="21"/>
  <c r="N28" i="21"/>
  <c r="D20" i="24"/>
  <c r="D28" i="24"/>
  <c r="G11" i="21"/>
  <c r="O11" i="21"/>
  <c r="M13" i="21"/>
  <c r="G16" i="21"/>
  <c r="O16" i="21"/>
  <c r="E18" i="21"/>
  <c r="M18" i="21"/>
  <c r="G20" i="21"/>
  <c r="O20" i="21"/>
  <c r="E22" i="21"/>
  <c r="M22" i="21"/>
  <c r="G24" i="21"/>
  <c r="O24" i="21"/>
  <c r="E26" i="21"/>
  <c r="M26" i="21"/>
  <c r="G28" i="21"/>
  <c r="O28" i="21"/>
  <c r="G28" i="24"/>
  <c r="P25" i="25"/>
  <c r="P26" i="25" s="1"/>
  <c r="D11" i="21"/>
  <c r="L11" i="21"/>
  <c r="F13" i="21"/>
  <c r="D16" i="21"/>
  <c r="L16" i="21"/>
  <c r="F18" i="21"/>
  <c r="N18" i="21"/>
  <c r="D20" i="21"/>
  <c r="L20" i="21"/>
  <c r="F22" i="21"/>
  <c r="N22" i="21"/>
  <c r="D24" i="21"/>
  <c r="L24" i="21"/>
  <c r="F26" i="21"/>
  <c r="N26" i="21"/>
  <c r="D28" i="21"/>
  <c r="L28" i="21"/>
  <c r="F28" i="24"/>
  <c r="E11" i="21"/>
  <c r="M11" i="21"/>
  <c r="E16" i="21"/>
  <c r="M16" i="21"/>
  <c r="G18" i="21"/>
  <c r="O18" i="21"/>
  <c r="E20" i="21"/>
  <c r="M20" i="21"/>
  <c r="G22" i="21"/>
  <c r="O22" i="21"/>
  <c r="E24" i="21"/>
  <c r="M24" i="21"/>
  <c r="G26" i="21"/>
  <c r="O26" i="21"/>
  <c r="E28" i="21"/>
  <c r="M28" i="21"/>
  <c r="M11" i="27"/>
  <c r="H23" i="51"/>
  <c r="H24" i="51" s="1"/>
  <c r="H10" i="51"/>
  <c r="H11" i="51" s="1"/>
  <c r="C11" i="51"/>
  <c r="C20" i="51"/>
  <c r="H19" i="51"/>
  <c r="H20" i="51" s="1"/>
  <c r="H27" i="51"/>
  <c r="H28" i="51" s="1"/>
  <c r="C28" i="51"/>
  <c r="C16" i="49"/>
  <c r="C24" i="49"/>
  <c r="H23" i="49"/>
  <c r="H24" i="49" s="1"/>
  <c r="C11" i="49"/>
  <c r="H10" i="49"/>
  <c r="H11" i="49" s="1"/>
  <c r="C20" i="49"/>
  <c r="H19" i="49"/>
  <c r="H20" i="49" s="1"/>
  <c r="H27" i="49"/>
  <c r="H28" i="49" s="1"/>
  <c r="C28" i="49"/>
  <c r="C24" i="47"/>
  <c r="H23" i="47"/>
  <c r="H24" i="47" s="1"/>
  <c r="H10" i="47"/>
  <c r="H11" i="47" s="1"/>
  <c r="C11" i="47"/>
  <c r="C20" i="47"/>
  <c r="H19" i="47"/>
  <c r="H20" i="47" s="1"/>
  <c r="H27" i="47"/>
  <c r="H28" i="47" s="1"/>
  <c r="C28" i="47"/>
  <c r="P25" i="46"/>
  <c r="P26" i="46" s="1"/>
  <c r="C16" i="46"/>
  <c r="H23" i="46"/>
  <c r="H24" i="46" s="1"/>
  <c r="C24" i="46"/>
  <c r="C11" i="46"/>
  <c r="H10" i="46"/>
  <c r="H11" i="46" s="1"/>
  <c r="H19" i="46"/>
  <c r="H20" i="46" s="1"/>
  <c r="C20" i="46"/>
  <c r="C28" i="46"/>
  <c r="H27" i="46"/>
  <c r="H28" i="46" s="1"/>
  <c r="H23" i="43"/>
  <c r="H24" i="43" s="1"/>
  <c r="C24" i="43"/>
  <c r="C11" i="43"/>
  <c r="H10" i="43"/>
  <c r="H11" i="43" s="1"/>
  <c r="H19" i="43"/>
  <c r="H20" i="43" s="1"/>
  <c r="C20" i="43"/>
  <c r="H27" i="43"/>
  <c r="H28" i="43" s="1"/>
  <c r="C28" i="43"/>
  <c r="C16" i="41"/>
  <c r="C11" i="41"/>
  <c r="H10" i="41"/>
  <c r="H11" i="41" s="1"/>
  <c r="C20" i="41"/>
  <c r="H19" i="41"/>
  <c r="H20" i="41" s="1"/>
  <c r="C28" i="41"/>
  <c r="H27" i="41"/>
  <c r="H28" i="41" s="1"/>
  <c r="H23" i="38"/>
  <c r="H24" i="38" s="1"/>
  <c r="C24" i="38"/>
  <c r="C11" i="38"/>
  <c r="H19" i="38"/>
  <c r="H20" i="38" s="1"/>
  <c r="C20" i="38"/>
  <c r="H27" i="38"/>
  <c r="H28" i="38" s="1"/>
  <c r="C16" i="36"/>
  <c r="H23" i="36"/>
  <c r="H24" i="36" s="1"/>
  <c r="C24" i="36"/>
  <c r="C11" i="36"/>
  <c r="H10" i="36"/>
  <c r="H11" i="36" s="1"/>
  <c r="H19" i="36"/>
  <c r="H20" i="36" s="1"/>
  <c r="C20" i="36"/>
  <c r="H10" i="31"/>
  <c r="H11" i="31" s="1"/>
  <c r="C11" i="31"/>
  <c r="H19" i="31"/>
  <c r="H20" i="31" s="1"/>
  <c r="C20" i="31"/>
  <c r="H27" i="31"/>
  <c r="H28" i="31" s="1"/>
  <c r="C28" i="31"/>
  <c r="C16" i="29"/>
  <c r="H23" i="29"/>
  <c r="H24" i="29" s="1"/>
  <c r="C24" i="29"/>
  <c r="C11" i="29"/>
  <c r="H10" i="29"/>
  <c r="H11" i="29" s="1"/>
  <c r="H19" i="29"/>
  <c r="H20" i="29" s="1"/>
  <c r="C20" i="29"/>
  <c r="P21" i="28"/>
  <c r="P22" i="28" s="1"/>
  <c r="K22" i="28"/>
  <c r="K22" i="27"/>
  <c r="H10" i="27"/>
  <c r="H11" i="27" s="1"/>
  <c r="C11" i="27"/>
  <c r="C28" i="27"/>
  <c r="H27" i="27"/>
  <c r="H28" i="27" s="1"/>
  <c r="H19" i="27"/>
  <c r="H20" i="27" s="1"/>
  <c r="C20" i="27"/>
  <c r="C16" i="27"/>
  <c r="C24" i="27"/>
  <c r="H23" i="27"/>
  <c r="H24" i="27" s="1"/>
  <c r="N26" i="25"/>
  <c r="E18" i="51"/>
  <c r="N11" i="51"/>
  <c r="P17" i="51"/>
  <c r="P18" i="51" s="1"/>
  <c r="F18" i="51"/>
  <c r="N20" i="51"/>
  <c r="P21" i="51"/>
  <c r="P22" i="51" s="1"/>
  <c r="F22" i="51"/>
  <c r="N24" i="51"/>
  <c r="P25" i="51"/>
  <c r="P26" i="51" s="1"/>
  <c r="F26" i="51"/>
  <c r="N28" i="51"/>
  <c r="E22" i="51"/>
  <c r="E26" i="51"/>
  <c r="O11" i="51"/>
  <c r="O16" i="51"/>
  <c r="G18" i="51"/>
  <c r="M18" i="51"/>
  <c r="O20" i="51"/>
  <c r="G22" i="51"/>
  <c r="M22" i="51"/>
  <c r="O24" i="51"/>
  <c r="G26" i="51"/>
  <c r="M26" i="51"/>
  <c r="O28" i="51"/>
  <c r="D11" i="50"/>
  <c r="D16" i="50"/>
  <c r="F18" i="50"/>
  <c r="L18" i="50"/>
  <c r="D20" i="50"/>
  <c r="P21" i="50"/>
  <c r="P22" i="50" s="1"/>
  <c r="F22" i="50"/>
  <c r="L22" i="50"/>
  <c r="D24" i="50"/>
  <c r="P25" i="50"/>
  <c r="P26" i="50" s="1"/>
  <c r="F26" i="50"/>
  <c r="L26" i="50"/>
  <c r="D28" i="50"/>
  <c r="E22" i="50"/>
  <c r="E11" i="50"/>
  <c r="K11" i="50"/>
  <c r="E16" i="50"/>
  <c r="G18" i="50"/>
  <c r="E20" i="50"/>
  <c r="K20" i="50"/>
  <c r="G22" i="50"/>
  <c r="E24" i="50"/>
  <c r="K24" i="50"/>
  <c r="G26" i="50"/>
  <c r="E28" i="50"/>
  <c r="K28" i="50"/>
  <c r="E18" i="50"/>
  <c r="E26" i="50"/>
  <c r="E13" i="49"/>
  <c r="E22" i="49"/>
  <c r="N11" i="49"/>
  <c r="F13" i="49"/>
  <c r="N16" i="49"/>
  <c r="P17" i="49"/>
  <c r="P18" i="49" s="1"/>
  <c r="F18" i="49"/>
  <c r="N20" i="49"/>
  <c r="P21" i="49"/>
  <c r="P22" i="49" s="1"/>
  <c r="F22" i="49"/>
  <c r="N24" i="49"/>
  <c r="P25" i="49"/>
  <c r="P26" i="49" s="1"/>
  <c r="F26" i="49"/>
  <c r="N28" i="49"/>
  <c r="O11" i="49"/>
  <c r="M13" i="49"/>
  <c r="O16" i="49"/>
  <c r="G18" i="49"/>
  <c r="M18" i="49"/>
  <c r="O20" i="49"/>
  <c r="G22" i="49"/>
  <c r="M22" i="49"/>
  <c r="O24" i="49"/>
  <c r="G26" i="49"/>
  <c r="M26" i="49"/>
  <c r="O28" i="49"/>
  <c r="E18" i="49"/>
  <c r="E26" i="49"/>
  <c r="E18" i="48"/>
  <c r="E22" i="48"/>
  <c r="E26" i="48"/>
  <c r="N11" i="48"/>
  <c r="F18" i="48"/>
  <c r="N20" i="48"/>
  <c r="P21" i="48"/>
  <c r="P22" i="48" s="1"/>
  <c r="F22" i="48"/>
  <c r="N24" i="48"/>
  <c r="P25" i="48"/>
  <c r="P26" i="48" s="1"/>
  <c r="F26" i="48"/>
  <c r="N28" i="48"/>
  <c r="E11" i="48"/>
  <c r="O11" i="48"/>
  <c r="E16" i="48"/>
  <c r="G18" i="48"/>
  <c r="E20" i="48"/>
  <c r="O20" i="48"/>
  <c r="G22" i="48"/>
  <c r="E24" i="48"/>
  <c r="O24" i="48"/>
  <c r="G26" i="48"/>
  <c r="E28" i="48"/>
  <c r="O28" i="48"/>
  <c r="E18" i="47"/>
  <c r="K18" i="47"/>
  <c r="E22" i="47"/>
  <c r="K22" i="47"/>
  <c r="E26" i="47"/>
  <c r="K26" i="47"/>
  <c r="N11" i="47"/>
  <c r="F13" i="47"/>
  <c r="L13" i="47"/>
  <c r="F18" i="47"/>
  <c r="L18" i="47"/>
  <c r="N20" i="47"/>
  <c r="F22" i="47"/>
  <c r="L22" i="47"/>
  <c r="N24" i="47"/>
  <c r="F26" i="47"/>
  <c r="L26" i="47"/>
  <c r="N28" i="47"/>
  <c r="G18" i="47"/>
  <c r="M18" i="47"/>
  <c r="G22" i="47"/>
  <c r="M22" i="47"/>
  <c r="G26" i="47"/>
  <c r="M26" i="47"/>
  <c r="E18" i="46"/>
  <c r="E22" i="46"/>
  <c r="K22" i="46"/>
  <c r="N11" i="46"/>
  <c r="P17" i="46"/>
  <c r="P18" i="46" s="1"/>
  <c r="F18" i="46"/>
  <c r="N20" i="46"/>
  <c r="F22" i="46"/>
  <c r="N24" i="46"/>
  <c r="F26" i="46"/>
  <c r="L26" i="46"/>
  <c r="N28" i="46"/>
  <c r="E13" i="46"/>
  <c r="O11" i="46"/>
  <c r="O16" i="46"/>
  <c r="G18" i="46"/>
  <c r="M18" i="46"/>
  <c r="O20" i="46"/>
  <c r="G22" i="46"/>
  <c r="M22" i="46"/>
  <c r="O24" i="46"/>
  <c r="G26" i="46"/>
  <c r="M26" i="46"/>
  <c r="O28" i="46"/>
  <c r="E26" i="46"/>
  <c r="E22" i="45"/>
  <c r="N11" i="45"/>
  <c r="F13" i="45"/>
  <c r="N16" i="45"/>
  <c r="P17" i="45"/>
  <c r="P18" i="45" s="1"/>
  <c r="F18" i="45"/>
  <c r="N20" i="45"/>
  <c r="F22" i="45"/>
  <c r="N24" i="45"/>
  <c r="P25" i="45"/>
  <c r="P26" i="45" s="1"/>
  <c r="F26" i="45"/>
  <c r="N28" i="45"/>
  <c r="E11" i="45"/>
  <c r="O11" i="45"/>
  <c r="M13" i="45"/>
  <c r="E16" i="45"/>
  <c r="O16" i="45"/>
  <c r="G18" i="45"/>
  <c r="E20" i="45"/>
  <c r="O20" i="45"/>
  <c r="G22" i="45"/>
  <c r="E24" i="45"/>
  <c r="O24" i="45"/>
  <c r="G26" i="45"/>
  <c r="E28" i="45"/>
  <c r="O28" i="45"/>
  <c r="E18" i="45"/>
  <c r="E26" i="45"/>
  <c r="E18" i="44"/>
  <c r="E22" i="44"/>
  <c r="E26" i="44"/>
  <c r="K26" i="44"/>
  <c r="N11" i="44"/>
  <c r="N16" i="44"/>
  <c r="P17" i="44"/>
  <c r="P18" i="44" s="1"/>
  <c r="F18" i="44"/>
  <c r="N20" i="44"/>
  <c r="P21" i="44"/>
  <c r="P22" i="44" s="1"/>
  <c r="F22" i="44"/>
  <c r="N24" i="44"/>
  <c r="F26" i="44"/>
  <c r="D28" i="44"/>
  <c r="N28" i="44"/>
  <c r="E11" i="44"/>
  <c r="O11" i="44"/>
  <c r="E16" i="44"/>
  <c r="O16" i="44"/>
  <c r="G18" i="44"/>
  <c r="E20" i="44"/>
  <c r="O20" i="44"/>
  <c r="G22" i="44"/>
  <c r="E24" i="44"/>
  <c r="O24" i="44"/>
  <c r="G26" i="44"/>
  <c r="E28" i="44"/>
  <c r="O28" i="44"/>
  <c r="N11" i="43"/>
  <c r="F13" i="43"/>
  <c r="L13" i="43"/>
  <c r="P17" i="43"/>
  <c r="P18" i="43" s="1"/>
  <c r="F18" i="43"/>
  <c r="L18" i="43"/>
  <c r="N20" i="43"/>
  <c r="P21" i="43"/>
  <c r="P22" i="43" s="1"/>
  <c r="F22" i="43"/>
  <c r="L22" i="43"/>
  <c r="N24" i="43"/>
  <c r="P25" i="43"/>
  <c r="P26" i="43" s="1"/>
  <c r="F26" i="43"/>
  <c r="L26" i="43"/>
  <c r="N28" i="43"/>
  <c r="E22" i="43"/>
  <c r="E26" i="43"/>
  <c r="G13" i="43"/>
  <c r="M13" i="43"/>
  <c r="G18" i="43"/>
  <c r="M18" i="43"/>
  <c r="G22" i="43"/>
  <c r="M22" i="43"/>
  <c r="G26" i="43"/>
  <c r="M26" i="43"/>
  <c r="E18" i="43"/>
  <c r="N11" i="42"/>
  <c r="P17" i="42"/>
  <c r="P18" i="42" s="1"/>
  <c r="F18" i="42"/>
  <c r="N20" i="42"/>
  <c r="P21" i="42"/>
  <c r="P22" i="42" s="1"/>
  <c r="F22" i="42"/>
  <c r="N24" i="42"/>
  <c r="P25" i="42"/>
  <c r="P26" i="42" s="1"/>
  <c r="F26" i="42"/>
  <c r="N28" i="42"/>
  <c r="E11" i="42"/>
  <c r="O11" i="42"/>
  <c r="E16" i="42"/>
  <c r="O16" i="42"/>
  <c r="G18" i="42"/>
  <c r="E20" i="42"/>
  <c r="O20" i="42"/>
  <c r="G22" i="42"/>
  <c r="E24" i="42"/>
  <c r="O24" i="42"/>
  <c r="G26" i="42"/>
  <c r="E28" i="42"/>
  <c r="O28" i="42"/>
  <c r="E18" i="42"/>
  <c r="E22" i="42"/>
  <c r="E26" i="42"/>
  <c r="E18" i="41"/>
  <c r="K18" i="41"/>
  <c r="E22" i="41"/>
  <c r="K22" i="41"/>
  <c r="E26" i="41"/>
  <c r="K26" i="41"/>
  <c r="D11" i="41"/>
  <c r="N11" i="41"/>
  <c r="L13" i="41"/>
  <c r="D16" i="41"/>
  <c r="F18" i="41"/>
  <c r="L18" i="41"/>
  <c r="D20" i="41"/>
  <c r="N20" i="41"/>
  <c r="F22" i="41"/>
  <c r="L22" i="41"/>
  <c r="D24" i="41"/>
  <c r="N24" i="41"/>
  <c r="F26" i="41"/>
  <c r="L26" i="41"/>
  <c r="D28" i="41"/>
  <c r="N28" i="41"/>
  <c r="M13" i="41"/>
  <c r="G18" i="41"/>
  <c r="M18" i="41"/>
  <c r="G22" i="41"/>
  <c r="M22" i="41"/>
  <c r="G26" i="41"/>
  <c r="M26" i="41"/>
  <c r="E13" i="40"/>
  <c r="E18" i="40"/>
  <c r="K18" i="40"/>
  <c r="E22" i="40"/>
  <c r="K22" i="40"/>
  <c r="E26" i="40"/>
  <c r="K26" i="40"/>
  <c r="N11" i="40"/>
  <c r="F13" i="40"/>
  <c r="F18" i="40"/>
  <c r="N20" i="40"/>
  <c r="F22" i="40"/>
  <c r="N24" i="40"/>
  <c r="F26" i="40"/>
  <c r="N28" i="40"/>
  <c r="E11" i="40"/>
  <c r="O11" i="40"/>
  <c r="E16" i="40"/>
  <c r="O16" i="40"/>
  <c r="G18" i="40"/>
  <c r="E20" i="40"/>
  <c r="O20" i="40"/>
  <c r="G22" i="40"/>
  <c r="E24" i="40"/>
  <c r="O24" i="40"/>
  <c r="G26" i="40"/>
  <c r="E28" i="40"/>
  <c r="O28" i="40"/>
  <c r="E18" i="39"/>
  <c r="K18" i="39"/>
  <c r="E22" i="39"/>
  <c r="K26" i="39"/>
  <c r="N11" i="39"/>
  <c r="F18" i="39"/>
  <c r="N20" i="39"/>
  <c r="P21" i="39"/>
  <c r="P22" i="39" s="1"/>
  <c r="F22" i="39"/>
  <c r="N24" i="39"/>
  <c r="F26" i="39"/>
  <c r="N28" i="39"/>
  <c r="E11" i="39"/>
  <c r="O11" i="39"/>
  <c r="E16" i="39"/>
  <c r="O16" i="39"/>
  <c r="G18" i="39"/>
  <c r="E20" i="39"/>
  <c r="O20" i="39"/>
  <c r="G22" i="39"/>
  <c r="E24" i="39"/>
  <c r="O24" i="39"/>
  <c r="G26" i="39"/>
  <c r="E28" i="39"/>
  <c r="O28" i="39"/>
  <c r="E13" i="39"/>
  <c r="E26" i="39"/>
  <c r="K18" i="38"/>
  <c r="K22" i="38"/>
  <c r="N11" i="38"/>
  <c r="F13" i="38"/>
  <c r="F18" i="38"/>
  <c r="N20" i="38"/>
  <c r="F22" i="38"/>
  <c r="N24" i="38"/>
  <c r="P25" i="38"/>
  <c r="P26" i="38" s="1"/>
  <c r="F26" i="38"/>
  <c r="N28" i="38"/>
  <c r="E13" i="38"/>
  <c r="E18" i="38"/>
  <c r="O11" i="38"/>
  <c r="O16" i="38"/>
  <c r="G18" i="38"/>
  <c r="M18" i="38"/>
  <c r="O20" i="38"/>
  <c r="G22" i="38"/>
  <c r="M22" i="38"/>
  <c r="O24" i="38"/>
  <c r="G26" i="38"/>
  <c r="M26" i="38"/>
  <c r="O28" i="38"/>
  <c r="E22" i="38"/>
  <c r="E26" i="38"/>
  <c r="K13" i="37"/>
  <c r="E18" i="37"/>
  <c r="E22" i="37"/>
  <c r="N11" i="37"/>
  <c r="P17" i="37"/>
  <c r="P18" i="37" s="1"/>
  <c r="F18" i="37"/>
  <c r="N20" i="37"/>
  <c r="P21" i="37"/>
  <c r="P22" i="37" s="1"/>
  <c r="F22" i="37"/>
  <c r="N24" i="37"/>
  <c r="P25" i="37"/>
  <c r="P26" i="37" s="1"/>
  <c r="F26" i="37"/>
  <c r="N28" i="37"/>
  <c r="E26" i="37"/>
  <c r="E11" i="37"/>
  <c r="O11" i="37"/>
  <c r="E16" i="37"/>
  <c r="O16" i="37"/>
  <c r="G18" i="37"/>
  <c r="E20" i="37"/>
  <c r="O20" i="37"/>
  <c r="G22" i="37"/>
  <c r="E24" i="37"/>
  <c r="O24" i="37"/>
  <c r="G26" i="37"/>
  <c r="E28" i="37"/>
  <c r="O28" i="37"/>
  <c r="E22" i="36"/>
  <c r="E26" i="36"/>
  <c r="K26" i="36"/>
  <c r="N11" i="36"/>
  <c r="N16" i="36"/>
  <c r="F18" i="36"/>
  <c r="N20" i="36"/>
  <c r="P21" i="36"/>
  <c r="P22" i="36" s="1"/>
  <c r="F22" i="36"/>
  <c r="N24" i="36"/>
  <c r="F26" i="36"/>
  <c r="N28" i="36"/>
  <c r="E18" i="36"/>
  <c r="O11" i="36"/>
  <c r="O16" i="36"/>
  <c r="G18" i="36"/>
  <c r="M18" i="36"/>
  <c r="O20" i="36"/>
  <c r="G22" i="36"/>
  <c r="M22" i="36"/>
  <c r="O24" i="36"/>
  <c r="G26" i="36"/>
  <c r="M26" i="36"/>
  <c r="O28" i="36"/>
  <c r="K13" i="35"/>
  <c r="E26" i="35"/>
  <c r="N11" i="35"/>
  <c r="P17" i="35"/>
  <c r="P18" i="35" s="1"/>
  <c r="F18" i="35"/>
  <c r="N20" i="35"/>
  <c r="F22" i="35"/>
  <c r="N24" i="35"/>
  <c r="P25" i="35"/>
  <c r="P26" i="35" s="1"/>
  <c r="F26" i="35"/>
  <c r="N28" i="35"/>
  <c r="E11" i="35"/>
  <c r="O11" i="35"/>
  <c r="G13" i="35"/>
  <c r="M13" i="35"/>
  <c r="E16" i="35"/>
  <c r="O16" i="35"/>
  <c r="G18" i="35"/>
  <c r="M18" i="35"/>
  <c r="E20" i="35"/>
  <c r="O20" i="35"/>
  <c r="G22" i="35"/>
  <c r="E24" i="35"/>
  <c r="O24" i="35"/>
  <c r="G26" i="35"/>
  <c r="E28" i="35"/>
  <c r="O28" i="35"/>
  <c r="E18" i="35"/>
  <c r="E22" i="35"/>
  <c r="K18" i="34"/>
  <c r="E22" i="34"/>
  <c r="E26" i="34"/>
  <c r="N11" i="34"/>
  <c r="N16" i="34"/>
  <c r="N20" i="34"/>
  <c r="P21" i="34"/>
  <c r="P22" i="34" s="1"/>
  <c r="F22" i="34"/>
  <c r="N24" i="34"/>
  <c r="P25" i="34"/>
  <c r="P26" i="34" s="1"/>
  <c r="F26" i="34"/>
  <c r="N28" i="34"/>
  <c r="E18" i="34"/>
  <c r="E11" i="34"/>
  <c r="O11" i="34"/>
  <c r="G13" i="34"/>
  <c r="O16" i="34"/>
  <c r="G18" i="34"/>
  <c r="E20" i="34"/>
  <c r="O20" i="34"/>
  <c r="G22" i="34"/>
  <c r="E24" i="34"/>
  <c r="O24" i="34"/>
  <c r="G26" i="34"/>
  <c r="E28" i="34"/>
  <c r="O28" i="34"/>
  <c r="E18" i="33"/>
  <c r="E22" i="33"/>
  <c r="E26" i="33"/>
  <c r="N11" i="33"/>
  <c r="N16" i="33"/>
  <c r="P17" i="33"/>
  <c r="P18" i="33" s="1"/>
  <c r="F18" i="33"/>
  <c r="N20" i="33"/>
  <c r="P21" i="33"/>
  <c r="P22" i="33" s="1"/>
  <c r="F22" i="33"/>
  <c r="N24" i="33"/>
  <c r="P25" i="33"/>
  <c r="P26" i="33" s="1"/>
  <c r="F26" i="33"/>
  <c r="N28" i="33"/>
  <c r="E11" i="33"/>
  <c r="O11" i="33"/>
  <c r="G13" i="33"/>
  <c r="E16" i="33"/>
  <c r="O16" i="33"/>
  <c r="G18" i="33"/>
  <c r="E20" i="33"/>
  <c r="O20" i="33"/>
  <c r="G22" i="33"/>
  <c r="E24" i="33"/>
  <c r="O24" i="33"/>
  <c r="G26" i="33"/>
  <c r="E28" i="33"/>
  <c r="O28" i="33"/>
  <c r="E13" i="33"/>
  <c r="K18" i="32"/>
  <c r="E22" i="32"/>
  <c r="K22" i="32"/>
  <c r="K26" i="32"/>
  <c r="F18" i="32"/>
  <c r="N24" i="32"/>
  <c r="F26" i="32"/>
  <c r="N28" i="32"/>
  <c r="E11" i="32"/>
  <c r="O11" i="32"/>
  <c r="E16" i="32"/>
  <c r="O16" i="32"/>
  <c r="G18" i="32"/>
  <c r="E20" i="32"/>
  <c r="O20" i="32"/>
  <c r="G22" i="32"/>
  <c r="E24" i="32"/>
  <c r="O24" i="32"/>
  <c r="G26" i="32"/>
  <c r="E28" i="32"/>
  <c r="O28" i="32"/>
  <c r="E18" i="32"/>
  <c r="E26" i="32"/>
  <c r="N11" i="32"/>
  <c r="N16" i="32"/>
  <c r="N20" i="32"/>
  <c r="F22" i="32"/>
  <c r="E13" i="31"/>
  <c r="E18" i="31"/>
  <c r="K22" i="31"/>
  <c r="N11" i="31"/>
  <c r="F13" i="31"/>
  <c r="N16" i="31"/>
  <c r="P17" i="31"/>
  <c r="P18" i="31" s="1"/>
  <c r="F18" i="31"/>
  <c r="N20" i="31"/>
  <c r="F22" i="31"/>
  <c r="N24" i="31"/>
  <c r="P25" i="31"/>
  <c r="P26" i="31" s="1"/>
  <c r="F26" i="31"/>
  <c r="N28" i="31"/>
  <c r="E26" i="31"/>
  <c r="O11" i="31"/>
  <c r="O16" i="31"/>
  <c r="G18" i="31"/>
  <c r="M18" i="31"/>
  <c r="O20" i="31"/>
  <c r="G22" i="31"/>
  <c r="M22" i="31"/>
  <c r="O24" i="31"/>
  <c r="G26" i="31"/>
  <c r="M26" i="31"/>
  <c r="O28" i="31"/>
  <c r="E22" i="31"/>
  <c r="E18" i="30"/>
  <c r="E22" i="30"/>
  <c r="D11" i="30"/>
  <c r="N11" i="30"/>
  <c r="F13" i="30"/>
  <c r="D16" i="30"/>
  <c r="N16" i="30"/>
  <c r="P17" i="30"/>
  <c r="P18" i="30" s="1"/>
  <c r="F18" i="30"/>
  <c r="D20" i="30"/>
  <c r="N20" i="30"/>
  <c r="P21" i="30"/>
  <c r="P22" i="30" s="1"/>
  <c r="F22" i="30"/>
  <c r="D24" i="30"/>
  <c r="N24" i="30"/>
  <c r="P25" i="30"/>
  <c r="P26" i="30" s="1"/>
  <c r="F26" i="30"/>
  <c r="D28" i="30"/>
  <c r="N28" i="30"/>
  <c r="E13" i="30"/>
  <c r="E11" i="30"/>
  <c r="O11" i="30"/>
  <c r="E16" i="30"/>
  <c r="O16" i="30"/>
  <c r="G18" i="30"/>
  <c r="E20" i="30"/>
  <c r="O20" i="30"/>
  <c r="G22" i="30"/>
  <c r="E24" i="30"/>
  <c r="O24" i="30"/>
  <c r="G26" i="30"/>
  <c r="E28" i="30"/>
  <c r="O28" i="30"/>
  <c r="E26" i="30"/>
  <c r="E22" i="29"/>
  <c r="K26" i="29"/>
  <c r="N11" i="29"/>
  <c r="N16" i="29"/>
  <c r="P17" i="29"/>
  <c r="P18" i="29" s="1"/>
  <c r="F18" i="29"/>
  <c r="N20" i="29"/>
  <c r="P21" i="29"/>
  <c r="P22" i="29" s="1"/>
  <c r="F22" i="29"/>
  <c r="N24" i="29"/>
  <c r="F26" i="29"/>
  <c r="N28" i="29"/>
  <c r="E13" i="29"/>
  <c r="E18" i="29"/>
  <c r="E26" i="29"/>
  <c r="O11" i="29"/>
  <c r="O16" i="29"/>
  <c r="G18" i="29"/>
  <c r="M18" i="29"/>
  <c r="O20" i="29"/>
  <c r="G22" i="29"/>
  <c r="M22" i="29"/>
  <c r="O24" i="29"/>
  <c r="G26" i="29"/>
  <c r="M26" i="29"/>
  <c r="E28" i="29"/>
  <c r="O28" i="29"/>
  <c r="E13" i="28"/>
  <c r="K18" i="28"/>
  <c r="E22" i="28"/>
  <c r="E26" i="28"/>
  <c r="N11" i="28"/>
  <c r="N16" i="28"/>
  <c r="F18" i="28"/>
  <c r="N20" i="28"/>
  <c r="F22" i="28"/>
  <c r="N24" i="28"/>
  <c r="P25" i="28"/>
  <c r="P26" i="28" s="1"/>
  <c r="F26" i="28"/>
  <c r="N28" i="28"/>
  <c r="E18" i="28"/>
  <c r="E11" i="28"/>
  <c r="O11" i="28"/>
  <c r="E16" i="28"/>
  <c r="G18" i="28"/>
  <c r="E20" i="28"/>
  <c r="O20" i="28"/>
  <c r="G22" i="28"/>
  <c r="E24" i="28"/>
  <c r="O24" i="28"/>
  <c r="G26" i="28"/>
  <c r="E28" i="28"/>
  <c r="O28" i="28"/>
  <c r="K26" i="27"/>
  <c r="N28" i="27"/>
  <c r="K18" i="27"/>
  <c r="E22" i="27"/>
  <c r="E26" i="27"/>
  <c r="N11" i="27"/>
  <c r="F13" i="27"/>
  <c r="N16" i="27"/>
  <c r="F18" i="27"/>
  <c r="N20" i="27"/>
  <c r="F22" i="27"/>
  <c r="N24" i="27"/>
  <c r="F26" i="27"/>
  <c r="O11" i="27"/>
  <c r="M13" i="27"/>
  <c r="O16" i="27"/>
  <c r="G18" i="27"/>
  <c r="M18" i="27"/>
  <c r="O20" i="27"/>
  <c r="G22" i="27"/>
  <c r="M22" i="27"/>
  <c r="O24" i="27"/>
  <c r="G26" i="27"/>
  <c r="M26" i="27"/>
  <c r="O28" i="27"/>
  <c r="E18" i="27"/>
  <c r="E13" i="26"/>
  <c r="E18" i="26"/>
  <c r="K18" i="26"/>
  <c r="E22" i="26"/>
  <c r="E26" i="26"/>
  <c r="K26" i="26"/>
  <c r="D11" i="26"/>
  <c r="N11" i="26"/>
  <c r="F13" i="26"/>
  <c r="D16" i="26"/>
  <c r="N16" i="26"/>
  <c r="F18" i="26"/>
  <c r="D20" i="26"/>
  <c r="N20" i="26"/>
  <c r="F22" i="26"/>
  <c r="N24" i="26"/>
  <c r="F26" i="26"/>
  <c r="N28" i="26"/>
  <c r="E11" i="26"/>
  <c r="K11" i="26"/>
  <c r="E16" i="26"/>
  <c r="K16" i="26"/>
  <c r="G18" i="26"/>
  <c r="E20" i="26"/>
  <c r="O20" i="26"/>
  <c r="G22" i="26"/>
  <c r="E24" i="26"/>
  <c r="O24" i="26"/>
  <c r="G26" i="26"/>
  <c r="E28" i="26"/>
  <c r="O28" i="26"/>
  <c r="L22" i="25"/>
  <c r="P10" i="25"/>
  <c r="P11" i="25" s="1"/>
  <c r="L16" i="25"/>
  <c r="P19" i="25"/>
  <c r="P20" i="25" s="1"/>
  <c r="M22" i="25"/>
  <c r="L24" i="25"/>
  <c r="P27" i="25"/>
  <c r="P28" i="25" s="1"/>
  <c r="O11" i="25"/>
  <c r="N13" i="25"/>
  <c r="M16" i="25"/>
  <c r="L18" i="25"/>
  <c r="O20" i="25"/>
  <c r="N22" i="25"/>
  <c r="M24" i="25"/>
  <c r="O28" i="25"/>
  <c r="L13" i="25"/>
  <c r="E26" i="25"/>
  <c r="F18" i="25"/>
  <c r="F26" i="25"/>
  <c r="E11" i="25"/>
  <c r="E16" i="25"/>
  <c r="G18" i="25"/>
  <c r="E20" i="25"/>
  <c r="G22" i="25"/>
  <c r="E24" i="25"/>
  <c r="G26" i="25"/>
  <c r="E28" i="25"/>
  <c r="E13" i="25"/>
  <c r="E18" i="25"/>
  <c r="E22" i="25"/>
  <c r="F22" i="25"/>
  <c r="C16" i="24"/>
  <c r="H23" i="24"/>
  <c r="H24" i="24" s="1"/>
  <c r="C24" i="24"/>
  <c r="C11" i="24"/>
  <c r="H10" i="24"/>
  <c r="H11" i="24" s="1"/>
  <c r="H19" i="24"/>
  <c r="H20" i="24" s="1"/>
  <c r="C20" i="24"/>
  <c r="C28" i="24"/>
  <c r="H27" i="24"/>
  <c r="H28" i="24" s="1"/>
  <c r="E13" i="24"/>
  <c r="K18" i="24"/>
  <c r="K22" i="24"/>
  <c r="N11" i="24"/>
  <c r="F18" i="24"/>
  <c r="L18" i="24"/>
  <c r="N20" i="24"/>
  <c r="F22" i="24"/>
  <c r="L22" i="24"/>
  <c r="N24" i="24"/>
  <c r="P25" i="24"/>
  <c r="P26" i="24" s="1"/>
  <c r="F26" i="24"/>
  <c r="L26" i="24"/>
  <c r="N28" i="24"/>
  <c r="E18" i="24"/>
  <c r="E26" i="24"/>
  <c r="G18" i="24"/>
  <c r="M18" i="24"/>
  <c r="G22" i="24"/>
  <c r="M22" i="24"/>
  <c r="G26" i="24"/>
  <c r="M26" i="24"/>
  <c r="E28" i="24"/>
  <c r="O28" i="24"/>
  <c r="E22" i="24"/>
  <c r="E22" i="23"/>
  <c r="D11" i="23"/>
  <c r="N11" i="23"/>
  <c r="D16" i="23"/>
  <c r="P17" i="23"/>
  <c r="P18" i="23" s="1"/>
  <c r="F18" i="23"/>
  <c r="D20" i="23"/>
  <c r="N20" i="23"/>
  <c r="P21" i="23"/>
  <c r="P22" i="23" s="1"/>
  <c r="F22" i="23"/>
  <c r="D24" i="23"/>
  <c r="N24" i="23"/>
  <c r="P25" i="23"/>
  <c r="P26" i="23" s="1"/>
  <c r="F26" i="23"/>
  <c r="D28" i="23"/>
  <c r="N28" i="23"/>
  <c r="E11" i="23"/>
  <c r="O11" i="23"/>
  <c r="G13" i="23"/>
  <c r="O16" i="23"/>
  <c r="G18" i="23"/>
  <c r="E20" i="23"/>
  <c r="O20" i="23"/>
  <c r="G22" i="23"/>
  <c r="E24" i="23"/>
  <c r="O24" i="23"/>
  <c r="G26" i="23"/>
  <c r="E28" i="23"/>
  <c r="O28" i="23"/>
  <c r="E18" i="23"/>
  <c r="E26" i="23"/>
  <c r="E18" i="22"/>
  <c r="E22" i="22"/>
  <c r="D11" i="22"/>
  <c r="N11" i="22"/>
  <c r="F13" i="22"/>
  <c r="L13" i="22"/>
  <c r="D16" i="22"/>
  <c r="P17" i="22"/>
  <c r="P18" i="22" s="1"/>
  <c r="F18" i="22"/>
  <c r="L18" i="22"/>
  <c r="D20" i="22"/>
  <c r="N20" i="22"/>
  <c r="P21" i="22"/>
  <c r="P22" i="22" s="1"/>
  <c r="F22" i="22"/>
  <c r="L22" i="22"/>
  <c r="D24" i="22"/>
  <c r="N24" i="22"/>
  <c r="P25" i="22"/>
  <c r="P26" i="22" s="1"/>
  <c r="F26" i="22"/>
  <c r="L26" i="22"/>
  <c r="D28" i="22"/>
  <c r="N28" i="22"/>
  <c r="E26" i="22"/>
  <c r="E11" i="22"/>
  <c r="K11" i="22"/>
  <c r="E16" i="22"/>
  <c r="G18" i="22"/>
  <c r="E20" i="22"/>
  <c r="K20" i="22"/>
  <c r="G22" i="22"/>
  <c r="E24" i="22"/>
  <c r="G26" i="22"/>
  <c r="E28" i="22"/>
  <c r="O28" i="22"/>
  <c r="H21" i="21"/>
  <c r="H22" i="21" s="1"/>
  <c r="C22" i="21"/>
  <c r="K18" i="21"/>
  <c r="P17" i="21"/>
  <c r="P18" i="21" s="1"/>
  <c r="P27" i="21"/>
  <c r="P28" i="21" s="1"/>
  <c r="P25" i="21"/>
  <c r="P26" i="21" s="1"/>
  <c r="P23" i="21"/>
  <c r="P24" i="21" s="1"/>
  <c r="P21" i="21"/>
  <c r="P22" i="21" s="1"/>
  <c r="P19" i="21"/>
  <c r="P20" i="21" s="1"/>
  <c r="P10" i="21"/>
  <c r="P11" i="21" s="1"/>
  <c r="H27" i="21"/>
  <c r="H28" i="21" s="1"/>
  <c r="H23" i="21"/>
  <c r="H24" i="21" s="1"/>
  <c r="H19" i="21"/>
  <c r="H20" i="21" s="1"/>
  <c r="H17" i="21"/>
  <c r="H18" i="21" s="1"/>
  <c r="H10" i="21"/>
  <c r="H11" i="21" s="1"/>
  <c r="K26" i="20"/>
  <c r="P23" i="20"/>
  <c r="P24" i="20" s="1"/>
  <c r="K24" i="20"/>
  <c r="K22" i="20"/>
  <c r="P21" i="20"/>
  <c r="P22" i="20" s="1"/>
  <c r="K20" i="20"/>
  <c r="P19" i="20"/>
  <c r="P20" i="20" s="1"/>
  <c r="P17" i="20"/>
  <c r="P18" i="20" s="1"/>
  <c r="K11" i="20"/>
  <c r="P10" i="20"/>
  <c r="P11" i="20" s="1"/>
  <c r="H27" i="20"/>
  <c r="H28" i="20" s="1"/>
  <c r="H25" i="20"/>
  <c r="H26" i="20" s="1"/>
  <c r="C26" i="20"/>
  <c r="C22" i="20"/>
  <c r="H21" i="20"/>
  <c r="H22" i="20" s="1"/>
  <c r="C20" i="20"/>
  <c r="H17" i="20"/>
  <c r="H18" i="20" s="1"/>
  <c r="C18" i="20"/>
  <c r="C11" i="20"/>
  <c r="P27" i="19"/>
  <c r="P28" i="19" s="1"/>
  <c r="K28" i="19"/>
  <c r="K26" i="19"/>
  <c r="P25" i="19"/>
  <c r="P26" i="19" s="1"/>
  <c r="P23" i="19"/>
  <c r="P24" i="19" s="1"/>
  <c r="K24" i="19"/>
  <c r="P17" i="19"/>
  <c r="P18" i="19" s="1"/>
  <c r="K18" i="19"/>
  <c r="K16" i="19"/>
  <c r="K11" i="19"/>
  <c r="P10" i="19"/>
  <c r="P11" i="19" s="1"/>
  <c r="H27" i="19"/>
  <c r="H28" i="19" s="1"/>
  <c r="C28" i="19"/>
  <c r="C26" i="19"/>
  <c r="H25" i="19"/>
  <c r="H26" i="19" s="1"/>
  <c r="C22" i="19"/>
  <c r="H21" i="19"/>
  <c r="H22" i="19" s="1"/>
  <c r="C18" i="19"/>
  <c r="C16" i="19"/>
  <c r="H15" i="19"/>
  <c r="H16" i="19" s="1"/>
  <c r="C11" i="19"/>
  <c r="H10" i="19"/>
  <c r="H11" i="19" s="1"/>
  <c r="K28" i="18"/>
  <c r="P25" i="18"/>
  <c r="P26" i="18" s="1"/>
  <c r="K26" i="18"/>
  <c r="K24" i="18"/>
  <c r="P23" i="18"/>
  <c r="P24" i="18" s="1"/>
  <c r="K22" i="18"/>
  <c r="P21" i="18"/>
  <c r="P22" i="18" s="1"/>
  <c r="K20" i="18"/>
  <c r="K18" i="18"/>
  <c r="P17" i="18"/>
  <c r="P18" i="18" s="1"/>
  <c r="K16" i="18"/>
  <c r="K11" i="18"/>
  <c r="C28" i="18"/>
  <c r="H27" i="18"/>
  <c r="H28" i="18" s="1"/>
  <c r="H25" i="18"/>
  <c r="H26" i="18" s="1"/>
  <c r="C26" i="18"/>
  <c r="H23" i="18"/>
  <c r="H24" i="18" s="1"/>
  <c r="C24" i="18"/>
  <c r="C20" i="18"/>
  <c r="H19" i="18"/>
  <c r="H20" i="18" s="1"/>
  <c r="H17" i="18"/>
  <c r="H18" i="18" s="1"/>
  <c r="C18" i="18"/>
  <c r="C16" i="18"/>
  <c r="H10" i="18"/>
  <c r="H11" i="18" s="1"/>
  <c r="C11" i="18"/>
  <c r="K28" i="17"/>
  <c r="P27" i="17"/>
  <c r="P28" i="17" s="1"/>
  <c r="K26" i="17"/>
  <c r="P25" i="17"/>
  <c r="P26" i="17" s="1"/>
  <c r="K20" i="17"/>
  <c r="P19" i="17"/>
  <c r="P20" i="17" s="1"/>
  <c r="K18" i="17"/>
  <c r="P17" i="17"/>
  <c r="P18" i="17" s="1"/>
  <c r="P10" i="17"/>
  <c r="P11" i="17" s="1"/>
  <c r="O11" i="17"/>
  <c r="C28" i="17"/>
  <c r="H27" i="17"/>
  <c r="H28" i="17" s="1"/>
  <c r="H25" i="17"/>
  <c r="H26" i="17" s="1"/>
  <c r="H23" i="17"/>
  <c r="H24" i="17" s="1"/>
  <c r="C24" i="17"/>
  <c r="H21" i="17"/>
  <c r="H22" i="17" s="1"/>
  <c r="C22" i="17"/>
  <c r="C18" i="17"/>
  <c r="C16" i="17"/>
  <c r="H10" i="17"/>
  <c r="H11" i="17" s="1"/>
  <c r="C11" i="17"/>
  <c r="K28" i="16"/>
  <c r="P25" i="16"/>
  <c r="P26" i="16" s="1"/>
  <c r="K26" i="16"/>
  <c r="P23" i="16"/>
  <c r="P24" i="16" s="1"/>
  <c r="K24" i="16"/>
  <c r="K22" i="16"/>
  <c r="P21" i="16"/>
  <c r="P22" i="16" s="1"/>
  <c r="K20" i="16"/>
  <c r="K18" i="16"/>
  <c r="P17" i="16"/>
  <c r="P18" i="16" s="1"/>
  <c r="K11" i="16"/>
  <c r="H27" i="16"/>
  <c r="H28" i="16" s="1"/>
  <c r="C28" i="16"/>
  <c r="H25" i="16"/>
  <c r="H26" i="16" s="1"/>
  <c r="C26" i="16"/>
  <c r="C24" i="16"/>
  <c r="H23" i="16"/>
  <c r="H24" i="16" s="1"/>
  <c r="C22" i="16"/>
  <c r="C20" i="16"/>
  <c r="H19" i="16"/>
  <c r="H20" i="16" s="1"/>
  <c r="H17" i="16"/>
  <c r="H18" i="16" s="1"/>
  <c r="C18" i="16"/>
  <c r="C16" i="16"/>
  <c r="H10" i="16"/>
  <c r="H11" i="16" s="1"/>
  <c r="C11" i="16"/>
  <c r="K28" i="15"/>
  <c r="P27" i="15"/>
  <c r="P28" i="15" s="1"/>
  <c r="P25" i="15"/>
  <c r="P26" i="15" s="1"/>
  <c r="K26" i="15"/>
  <c r="K24" i="15"/>
  <c r="P19" i="15"/>
  <c r="P20" i="15" s="1"/>
  <c r="K20" i="15"/>
  <c r="P17" i="15"/>
  <c r="P18" i="15" s="1"/>
  <c r="K18" i="15"/>
  <c r="K16" i="15"/>
  <c r="K11" i="15"/>
  <c r="P10" i="15"/>
  <c r="P11" i="15" s="1"/>
  <c r="C28" i="15"/>
  <c r="H27" i="15"/>
  <c r="H28" i="15" s="1"/>
  <c r="H23" i="15"/>
  <c r="H24" i="15" s="1"/>
  <c r="C24" i="15"/>
  <c r="H21" i="15"/>
  <c r="H22" i="15" s="1"/>
  <c r="C22" i="15"/>
  <c r="H19" i="15"/>
  <c r="H20" i="15" s="1"/>
  <c r="C20" i="15"/>
  <c r="C18" i="15"/>
  <c r="H17" i="15"/>
  <c r="H18" i="15" s="1"/>
  <c r="C16" i="15"/>
  <c r="H10" i="15"/>
  <c r="H11" i="15" s="1"/>
  <c r="C11" i="15"/>
  <c r="P27" i="14"/>
  <c r="P28" i="14" s="1"/>
  <c r="K28" i="14"/>
  <c r="P25" i="14"/>
  <c r="P26" i="14" s="1"/>
  <c r="K26" i="14"/>
  <c r="K24" i="14"/>
  <c r="P23" i="14"/>
  <c r="P24" i="14" s="1"/>
  <c r="K22" i="14"/>
  <c r="P21" i="14"/>
  <c r="P22" i="14" s="1"/>
  <c r="K18" i="14"/>
  <c r="P17" i="14"/>
  <c r="P18" i="14" s="1"/>
  <c r="K16" i="14"/>
  <c r="P10" i="14"/>
  <c r="P11" i="14" s="1"/>
  <c r="K11" i="14"/>
  <c r="H27" i="14"/>
  <c r="H28" i="14" s="1"/>
  <c r="C28" i="14"/>
  <c r="C26" i="14"/>
  <c r="H25" i="14"/>
  <c r="H26" i="14" s="1"/>
  <c r="C24" i="14"/>
  <c r="H23" i="14"/>
  <c r="H24" i="14" s="1"/>
  <c r="C22" i="14"/>
  <c r="H21" i="14"/>
  <c r="H22" i="14" s="1"/>
  <c r="C20" i="14"/>
  <c r="H19" i="14"/>
  <c r="H20" i="14" s="1"/>
  <c r="H17" i="14"/>
  <c r="H18" i="14" s="1"/>
  <c r="C18" i="14"/>
  <c r="C16" i="14"/>
  <c r="C11" i="14"/>
  <c r="H10" i="14"/>
  <c r="H11" i="14" s="1"/>
  <c r="K28" i="13"/>
  <c r="P27" i="13"/>
  <c r="P28" i="13" s="1"/>
  <c r="K26" i="13"/>
  <c r="P25" i="13"/>
  <c r="P26" i="13" s="1"/>
  <c r="P23" i="13"/>
  <c r="P24" i="13" s="1"/>
  <c r="K24" i="13"/>
  <c r="P21" i="13"/>
  <c r="P22" i="13" s="1"/>
  <c r="K22" i="13"/>
  <c r="K20" i="13"/>
  <c r="P19" i="13"/>
  <c r="P20" i="13" s="1"/>
  <c r="K18" i="13"/>
  <c r="P17" i="13"/>
  <c r="P18" i="13" s="1"/>
  <c r="K16" i="13"/>
  <c r="K13" i="13"/>
  <c r="P10" i="13"/>
  <c r="P11" i="13" s="1"/>
  <c r="K11" i="13"/>
  <c r="C28" i="13"/>
  <c r="H27" i="13"/>
  <c r="H28" i="13" s="1"/>
  <c r="C26" i="13"/>
  <c r="H25" i="13"/>
  <c r="H26" i="13" s="1"/>
  <c r="C24" i="13"/>
  <c r="H23" i="13"/>
  <c r="H24" i="13" s="1"/>
  <c r="H21" i="13"/>
  <c r="H22" i="13" s="1"/>
  <c r="C22" i="13"/>
  <c r="H19" i="13"/>
  <c r="H20" i="13" s="1"/>
  <c r="C20" i="13"/>
  <c r="H17" i="13"/>
  <c r="H18" i="13" s="1"/>
  <c r="C18" i="13"/>
  <c r="C16" i="13"/>
  <c r="C11" i="13"/>
  <c r="H10" i="13"/>
  <c r="H11" i="13" s="1"/>
  <c r="H27" i="12"/>
  <c r="H28" i="12" s="1"/>
  <c r="C28" i="12"/>
  <c r="D28" i="12"/>
  <c r="F28" i="12"/>
  <c r="C26" i="12"/>
  <c r="H25" i="12"/>
  <c r="H26" i="12" s="1"/>
  <c r="E26" i="12"/>
  <c r="G26" i="12"/>
  <c r="H23" i="12"/>
  <c r="H24" i="12" s="1"/>
  <c r="F24" i="12"/>
  <c r="D24" i="12"/>
  <c r="H21" i="12"/>
  <c r="H22" i="12" s="1"/>
  <c r="G22" i="12"/>
  <c r="E22" i="12"/>
  <c r="C20" i="12"/>
  <c r="H19" i="12"/>
  <c r="H20" i="12" s="1"/>
  <c r="D20" i="12"/>
  <c r="F20" i="12"/>
  <c r="H17" i="12"/>
  <c r="H18" i="12" s="1"/>
  <c r="E18" i="12"/>
  <c r="G18" i="12"/>
  <c r="F16" i="12"/>
  <c r="D16" i="12"/>
  <c r="H10" i="12"/>
  <c r="H11" i="12" s="1"/>
  <c r="C11" i="12"/>
  <c r="N8" i="66"/>
  <c r="N9" i="66" s="1"/>
  <c r="N8" i="61"/>
  <c r="N9" i="61" s="1"/>
  <c r="N8" i="59"/>
  <c r="N9" i="59" s="1"/>
  <c r="T8" i="58"/>
  <c r="T9" i="58" s="1"/>
  <c r="N8" i="56"/>
  <c r="N9" i="56" s="1"/>
  <c r="N8" i="53"/>
  <c r="N9" i="53" s="1"/>
  <c r="N6" i="66"/>
  <c r="N7" i="66" s="1"/>
  <c r="T6" i="60"/>
  <c r="T7" i="60" s="1"/>
  <c r="T6" i="58"/>
  <c r="T7" i="58" s="1"/>
  <c r="N6" i="56"/>
  <c r="N7" i="56" s="1"/>
  <c r="L6" i="55"/>
  <c r="L7" i="55" s="1"/>
  <c r="Q11" i="67"/>
  <c r="Q7" i="67"/>
  <c r="Q9" i="67"/>
  <c r="Q20" i="67"/>
  <c r="Q24" i="67"/>
  <c r="K7" i="66"/>
  <c r="K18" i="66"/>
  <c r="K9" i="66"/>
  <c r="K24" i="66"/>
  <c r="K28" i="66"/>
  <c r="K16" i="66"/>
  <c r="K26" i="66"/>
  <c r="K7" i="65"/>
  <c r="K9" i="65"/>
  <c r="K18" i="65"/>
  <c r="K24" i="65"/>
  <c r="K28" i="65"/>
  <c r="L6" i="64"/>
  <c r="L7" i="64" s="1"/>
  <c r="L8" i="64"/>
  <c r="L9" i="64" s="1"/>
  <c r="L25" i="64"/>
  <c r="L26" i="64" s="1"/>
  <c r="K7" i="63"/>
  <c r="K9" i="63"/>
  <c r="K16" i="63"/>
  <c r="K24" i="63"/>
  <c r="K28" i="63"/>
  <c r="Q7" i="62"/>
  <c r="Q9" i="62"/>
  <c r="Q16" i="62"/>
  <c r="Q18" i="62"/>
  <c r="Q20" i="62"/>
  <c r="Q22" i="62"/>
  <c r="Q26" i="62"/>
  <c r="K9" i="61"/>
  <c r="K16" i="61"/>
  <c r="K20" i="61"/>
  <c r="K24" i="61"/>
  <c r="K26" i="61"/>
  <c r="K28" i="61"/>
  <c r="Q11" i="60"/>
  <c r="Q9" i="60"/>
  <c r="Q28" i="60"/>
  <c r="K7" i="59"/>
  <c r="K9" i="59"/>
  <c r="K16" i="59"/>
  <c r="K18" i="59"/>
  <c r="K20" i="59"/>
  <c r="K22" i="59"/>
  <c r="K24" i="59"/>
  <c r="K26" i="59"/>
  <c r="Q7" i="58"/>
  <c r="Q9" i="58"/>
  <c r="Q13" i="58"/>
  <c r="Q16" i="58"/>
  <c r="Q18" i="58"/>
  <c r="F17" i="58"/>
  <c r="F18" i="58" s="1"/>
  <c r="F8" i="58"/>
  <c r="F9" i="58" s="1"/>
  <c r="F6" i="58"/>
  <c r="F7" i="58" s="1"/>
  <c r="K11" i="56"/>
  <c r="K13" i="56"/>
  <c r="K22" i="56"/>
  <c r="K24" i="56"/>
  <c r="K7" i="56"/>
  <c r="K9" i="56"/>
  <c r="K28" i="56"/>
  <c r="K26" i="56"/>
  <c r="X8" i="55"/>
  <c r="X9" i="55" s="1"/>
  <c r="X17" i="55"/>
  <c r="X18" i="55" s="1"/>
  <c r="X25" i="55"/>
  <c r="X26" i="55" s="1"/>
  <c r="X8" i="52"/>
  <c r="X9" i="52" s="1"/>
  <c r="X12" i="52"/>
  <c r="X13" i="52" s="1"/>
  <c r="X25" i="52"/>
  <c r="X26" i="52" s="1"/>
  <c r="L6" i="52"/>
  <c r="H7" i="7"/>
  <c r="H9" i="7"/>
  <c r="O19" i="7"/>
  <c r="U25" i="7"/>
  <c r="U21" i="7"/>
  <c r="U6" i="7"/>
  <c r="U4" i="7"/>
  <c r="O23" i="7"/>
  <c r="O8" i="7"/>
  <c r="O6" i="7"/>
  <c r="O4" i="7"/>
  <c r="E25" i="7"/>
  <c r="E19" i="7"/>
  <c r="E17" i="7"/>
  <c r="E8" i="7"/>
  <c r="E6" i="7"/>
  <c r="E4" i="7"/>
  <c r="C26" i="6"/>
  <c r="D26" i="6"/>
  <c r="E26" i="6"/>
  <c r="F26" i="6"/>
  <c r="G26" i="6"/>
  <c r="G24" i="6"/>
  <c r="T25" i="6"/>
  <c r="T23" i="6"/>
  <c r="T19" i="6"/>
  <c r="T8" i="6"/>
  <c r="T6" i="6"/>
  <c r="T4" i="6"/>
  <c r="O19" i="6"/>
  <c r="O6" i="6"/>
  <c r="O4" i="6"/>
  <c r="H25" i="6"/>
  <c r="H6" i="6"/>
  <c r="H4" i="6"/>
  <c r="K16" i="56" l="1"/>
  <c r="K28" i="59"/>
  <c r="K11" i="59"/>
  <c r="K22" i="61"/>
  <c r="K13" i="61"/>
  <c r="K22" i="65"/>
  <c r="N25" i="59"/>
  <c r="N26" i="59" s="1"/>
  <c r="F10" i="60"/>
  <c r="F11" i="60" s="1"/>
  <c r="F23" i="60"/>
  <c r="F24" i="60" s="1"/>
  <c r="Q11" i="58"/>
  <c r="Q26" i="60"/>
  <c r="K11" i="61"/>
  <c r="L21" i="64"/>
  <c r="L22" i="64" s="1"/>
  <c r="K22" i="66"/>
  <c r="K26" i="52"/>
  <c r="F21" i="60"/>
  <c r="F22" i="60" s="1"/>
  <c r="T17" i="60"/>
  <c r="T18" i="60" s="1"/>
  <c r="T27" i="62"/>
  <c r="T28" i="62" s="1"/>
  <c r="N19" i="65"/>
  <c r="N20" i="65" s="1"/>
  <c r="N27" i="65"/>
  <c r="N28" i="65" s="1"/>
  <c r="X17" i="52"/>
  <c r="X18" i="52" s="1"/>
  <c r="Q22" i="60"/>
  <c r="K18" i="61"/>
  <c r="L17" i="64"/>
  <c r="L18" i="64" s="1"/>
  <c r="K16" i="65"/>
  <c r="K11" i="66"/>
  <c r="K20" i="66"/>
  <c r="Q16" i="67"/>
  <c r="N23" i="59"/>
  <c r="N24" i="59" s="1"/>
  <c r="T27" i="60"/>
  <c r="T28" i="60" s="1"/>
  <c r="T19" i="62"/>
  <c r="T20" i="62" s="1"/>
  <c r="C26" i="58"/>
  <c r="F25" i="58"/>
  <c r="F26" i="58" s="1"/>
  <c r="F19" i="58"/>
  <c r="F20" i="58" s="1"/>
  <c r="T21" i="62"/>
  <c r="T22" i="62" s="1"/>
  <c r="Q28" i="62"/>
  <c r="Q24" i="60"/>
  <c r="Q24" i="58"/>
  <c r="T23" i="67"/>
  <c r="T24" i="67" s="1"/>
  <c r="Q24" i="62"/>
  <c r="Q22" i="58"/>
  <c r="K20" i="56"/>
  <c r="Q20" i="58"/>
  <c r="K20" i="65"/>
  <c r="T27" i="58"/>
  <c r="T28" i="58" s="1"/>
  <c r="F23" i="67"/>
  <c r="F24" i="67" s="1"/>
  <c r="Q18" i="60"/>
  <c r="C16" i="58"/>
  <c r="C16" i="54"/>
  <c r="C13" i="54"/>
  <c r="H22" i="68"/>
  <c r="J21" i="68"/>
  <c r="J22" i="68" s="1"/>
  <c r="J23" i="68"/>
  <c r="J24" i="68" s="1"/>
  <c r="H24" i="68"/>
  <c r="H20" i="68"/>
  <c r="J19" i="68"/>
  <c r="J20" i="68" s="1"/>
  <c r="J10" i="68"/>
  <c r="J11" i="68" s="1"/>
  <c r="H11" i="68"/>
  <c r="J27" i="68"/>
  <c r="J28" i="68" s="1"/>
  <c r="H28" i="68"/>
  <c r="H18" i="68"/>
  <c r="J17" i="68"/>
  <c r="J18" i="68" s="1"/>
  <c r="H26" i="68"/>
  <c r="J25" i="68"/>
  <c r="J26" i="68" s="1"/>
  <c r="I26" i="67"/>
  <c r="Q25" i="67"/>
  <c r="N25" i="67"/>
  <c r="N26" i="67" s="1"/>
  <c r="I28" i="67"/>
  <c r="Q27" i="67"/>
  <c r="N27" i="67"/>
  <c r="N28" i="67" s="1"/>
  <c r="N17" i="67"/>
  <c r="N18" i="67" s="1"/>
  <c r="I18" i="67"/>
  <c r="Q17" i="67"/>
  <c r="I22" i="67"/>
  <c r="Q21" i="67"/>
  <c r="N21" i="67"/>
  <c r="N22" i="67" s="1"/>
  <c r="Q12" i="67"/>
  <c r="V25" i="66"/>
  <c r="V26" i="66" s="1"/>
  <c r="C25" i="67"/>
  <c r="F25" i="67" s="1"/>
  <c r="F26" i="67" s="1"/>
  <c r="Q26" i="66"/>
  <c r="Q28" i="66"/>
  <c r="C27" i="67"/>
  <c r="F27" i="67" s="1"/>
  <c r="F28" i="67" s="1"/>
  <c r="V27" i="66"/>
  <c r="V28" i="66" s="1"/>
  <c r="Q20" i="66"/>
  <c r="V19" i="66"/>
  <c r="V20" i="66" s="1"/>
  <c r="C19" i="67"/>
  <c r="F19" i="67" s="1"/>
  <c r="F20" i="67" s="1"/>
  <c r="Q11" i="66"/>
  <c r="C10" i="67"/>
  <c r="F10" i="67" s="1"/>
  <c r="F11" i="67" s="1"/>
  <c r="V10" i="66"/>
  <c r="V11" i="66" s="1"/>
  <c r="Q18" i="66"/>
  <c r="C17" i="67"/>
  <c r="F17" i="67" s="1"/>
  <c r="F18" i="67" s="1"/>
  <c r="V17" i="66"/>
  <c r="V18" i="66" s="1"/>
  <c r="C21" i="67"/>
  <c r="F21" i="67" s="1"/>
  <c r="F22" i="67" s="1"/>
  <c r="Q22" i="66"/>
  <c r="V21" i="66"/>
  <c r="V22" i="66" s="1"/>
  <c r="C12" i="67"/>
  <c r="N25" i="65"/>
  <c r="N26" i="65" s="1"/>
  <c r="K26" i="65"/>
  <c r="N10" i="65"/>
  <c r="N11" i="65" s="1"/>
  <c r="L27" i="64"/>
  <c r="L28" i="64" s="1"/>
  <c r="J20" i="64"/>
  <c r="L19" i="64"/>
  <c r="L20" i="64" s="1"/>
  <c r="J16" i="64"/>
  <c r="J11" i="64"/>
  <c r="L10" i="64"/>
  <c r="L11" i="64" s="1"/>
  <c r="H19" i="63"/>
  <c r="H20" i="63" s="1"/>
  <c r="C20" i="63"/>
  <c r="K19" i="63"/>
  <c r="H10" i="63"/>
  <c r="H11" i="63" s="1"/>
  <c r="C11" i="63"/>
  <c r="K10" i="63"/>
  <c r="K21" i="63"/>
  <c r="C22" i="63"/>
  <c r="H21" i="63"/>
  <c r="H22" i="63" s="1"/>
  <c r="C26" i="63"/>
  <c r="H25" i="63"/>
  <c r="H26" i="63" s="1"/>
  <c r="K25" i="63"/>
  <c r="C18" i="63"/>
  <c r="H17" i="63"/>
  <c r="H18" i="63" s="1"/>
  <c r="K17" i="63"/>
  <c r="Q11" i="62"/>
  <c r="T19" i="60"/>
  <c r="T20" i="60" s="1"/>
  <c r="Q20" i="60"/>
  <c r="Q16" i="60"/>
  <c r="F27" i="58"/>
  <c r="F28" i="58" s="1"/>
  <c r="C28" i="58"/>
  <c r="C24" i="58"/>
  <c r="C22" i="58"/>
  <c r="F21" i="58"/>
  <c r="F22" i="58" s="1"/>
  <c r="F10" i="58"/>
  <c r="F11" i="58" s="1"/>
  <c r="C11" i="58"/>
  <c r="K18" i="56"/>
  <c r="V28" i="55"/>
  <c r="X27" i="55"/>
  <c r="X28" i="55" s="1"/>
  <c r="V24" i="55"/>
  <c r="X23" i="55"/>
  <c r="X24" i="55" s="1"/>
  <c r="V20" i="55"/>
  <c r="X19" i="55"/>
  <c r="X20" i="55" s="1"/>
  <c r="X10" i="55"/>
  <c r="X11" i="55" s="1"/>
  <c r="V11" i="55"/>
  <c r="J28" i="55"/>
  <c r="L27" i="55"/>
  <c r="L28" i="55" s="1"/>
  <c r="L25" i="55"/>
  <c r="L26" i="55" s="1"/>
  <c r="J26" i="55"/>
  <c r="J24" i="55"/>
  <c r="L19" i="55"/>
  <c r="L20" i="55" s="1"/>
  <c r="J20" i="55"/>
  <c r="J18" i="55"/>
  <c r="L17" i="55"/>
  <c r="L18" i="55" s="1"/>
  <c r="J16" i="55"/>
  <c r="J13" i="55"/>
  <c r="L10" i="55"/>
  <c r="L11" i="55" s="1"/>
  <c r="J11" i="55"/>
  <c r="S27" i="54"/>
  <c r="S28" i="54" s="1"/>
  <c r="P28" i="54"/>
  <c r="P26" i="54"/>
  <c r="S25" i="54"/>
  <c r="S26" i="54" s="1"/>
  <c r="S23" i="54"/>
  <c r="S24" i="54" s="1"/>
  <c r="P24" i="54"/>
  <c r="P22" i="54"/>
  <c r="S19" i="54"/>
  <c r="S20" i="54" s="1"/>
  <c r="P20" i="54"/>
  <c r="P18" i="54"/>
  <c r="S17" i="54"/>
  <c r="S18" i="54" s="1"/>
  <c r="P13" i="54"/>
  <c r="S10" i="54"/>
  <c r="S11" i="54" s="1"/>
  <c r="P11" i="54"/>
  <c r="C28" i="54"/>
  <c r="E27" i="54"/>
  <c r="E28" i="54" s="1"/>
  <c r="C26" i="54"/>
  <c r="E25" i="54"/>
  <c r="E26" i="54" s="1"/>
  <c r="C22" i="54"/>
  <c r="E21" i="54"/>
  <c r="E22" i="54" s="1"/>
  <c r="C20" i="54"/>
  <c r="E19" i="54"/>
  <c r="E20" i="54" s="1"/>
  <c r="E17" i="54"/>
  <c r="E18" i="54" s="1"/>
  <c r="C18" i="54"/>
  <c r="C11" i="54"/>
  <c r="E10" i="54"/>
  <c r="E11" i="54" s="1"/>
  <c r="K28" i="53"/>
  <c r="N27" i="53"/>
  <c r="N28" i="53" s="1"/>
  <c r="N25" i="53"/>
  <c r="N26" i="53" s="1"/>
  <c r="K26" i="53"/>
  <c r="N23" i="53"/>
  <c r="N24" i="53" s="1"/>
  <c r="K24" i="53"/>
  <c r="N19" i="53"/>
  <c r="N20" i="53" s="1"/>
  <c r="K20" i="53"/>
  <c r="K18" i="53"/>
  <c r="N17" i="53"/>
  <c r="N18" i="53" s="1"/>
  <c r="K16" i="53"/>
  <c r="K11" i="53"/>
  <c r="N10" i="53"/>
  <c r="N11" i="53" s="1"/>
  <c r="J16" i="52"/>
  <c r="V28" i="52"/>
  <c r="X27" i="52"/>
  <c r="X28" i="52" s="1"/>
  <c r="V24" i="52"/>
  <c r="X19" i="52"/>
  <c r="X20" i="52" s="1"/>
  <c r="V20" i="52"/>
  <c r="V16" i="52"/>
  <c r="L27" i="52"/>
  <c r="L28" i="52" s="1"/>
  <c r="J28" i="52"/>
  <c r="J24" i="52"/>
  <c r="J22" i="52"/>
  <c r="L19" i="52"/>
  <c r="L20" i="52" s="1"/>
  <c r="J20" i="52"/>
  <c r="J18" i="52"/>
  <c r="L17" i="52"/>
  <c r="L18" i="52" s="1"/>
  <c r="X10" i="52"/>
  <c r="X11" i="52" s="1"/>
  <c r="V11" i="52"/>
  <c r="L10" i="52"/>
  <c r="L11" i="52" s="1"/>
  <c r="J11" i="52"/>
  <c r="P21" i="35"/>
  <c r="P22" i="35" s="1"/>
  <c r="P21" i="45"/>
  <c r="P22" i="45" s="1"/>
  <c r="P17" i="48"/>
  <c r="P18" i="48" s="1"/>
  <c r="K18" i="50"/>
  <c r="P21" i="19"/>
  <c r="P22" i="19" s="1"/>
  <c r="H21" i="18"/>
  <c r="H22" i="18" s="1"/>
  <c r="H25" i="15"/>
  <c r="H26" i="15" s="1"/>
  <c r="H23" i="31"/>
  <c r="H24" i="31" s="1"/>
  <c r="H27" i="36"/>
  <c r="H28" i="36" s="1"/>
  <c r="H23" i="41"/>
  <c r="H24" i="41" s="1"/>
  <c r="C16" i="51"/>
  <c r="H25" i="21"/>
  <c r="H26" i="21" s="1"/>
  <c r="P17" i="36"/>
  <c r="P18" i="36" s="1"/>
  <c r="C26" i="51"/>
  <c r="H25" i="51"/>
  <c r="H26" i="51" s="1"/>
  <c r="C22" i="51"/>
  <c r="H21" i="51"/>
  <c r="H22" i="51" s="1"/>
  <c r="C18" i="51"/>
  <c r="H17" i="51"/>
  <c r="H18" i="51" s="1"/>
  <c r="P27" i="51"/>
  <c r="P28" i="51" s="1"/>
  <c r="K28" i="51"/>
  <c r="P23" i="51"/>
  <c r="P24" i="51" s="1"/>
  <c r="K24" i="51"/>
  <c r="P19" i="51"/>
  <c r="P20" i="51" s="1"/>
  <c r="K20" i="51"/>
  <c r="K16" i="51"/>
  <c r="P10" i="51"/>
  <c r="P11" i="51" s="1"/>
  <c r="K11" i="51"/>
  <c r="C18" i="50"/>
  <c r="H17" i="50"/>
  <c r="H18" i="50" s="1"/>
  <c r="C24" i="50"/>
  <c r="H23" i="50"/>
  <c r="H24" i="50" s="1"/>
  <c r="C28" i="50"/>
  <c r="H27" i="50"/>
  <c r="H28" i="50" s="1"/>
  <c r="C11" i="50"/>
  <c r="H10" i="50"/>
  <c r="H11" i="50" s="1"/>
  <c r="C22" i="50"/>
  <c r="H21" i="50"/>
  <c r="H22" i="50" s="1"/>
  <c r="C20" i="50"/>
  <c r="H19" i="50"/>
  <c r="H20" i="50" s="1"/>
  <c r="C16" i="50"/>
  <c r="C26" i="50"/>
  <c r="H25" i="50"/>
  <c r="H26" i="50" s="1"/>
  <c r="P27" i="49"/>
  <c r="P28" i="49" s="1"/>
  <c r="K28" i="49"/>
  <c r="P23" i="49"/>
  <c r="P24" i="49" s="1"/>
  <c r="K24" i="49"/>
  <c r="P19" i="49"/>
  <c r="P20" i="49" s="1"/>
  <c r="K20" i="49"/>
  <c r="K16" i="49"/>
  <c r="P10" i="49"/>
  <c r="P11" i="49" s="1"/>
  <c r="K11" i="49"/>
  <c r="C26" i="49"/>
  <c r="H25" i="49"/>
  <c r="H26" i="49" s="1"/>
  <c r="C22" i="49"/>
  <c r="H21" i="49"/>
  <c r="H22" i="49" s="1"/>
  <c r="C18" i="49"/>
  <c r="H17" i="49"/>
  <c r="H18" i="49" s="1"/>
  <c r="C24" i="48"/>
  <c r="H23" i="48"/>
  <c r="H24" i="48" s="1"/>
  <c r="C20" i="48"/>
  <c r="H19" i="48"/>
  <c r="H20" i="48" s="1"/>
  <c r="H15" i="48"/>
  <c r="H16" i="48" s="1"/>
  <c r="C16" i="48"/>
  <c r="C28" i="48"/>
  <c r="H27" i="48"/>
  <c r="H28" i="48" s="1"/>
  <c r="H10" i="48"/>
  <c r="H11" i="48" s="1"/>
  <c r="C11" i="48"/>
  <c r="P27" i="48"/>
  <c r="P28" i="48" s="1"/>
  <c r="K28" i="48"/>
  <c r="P23" i="48"/>
  <c r="P24" i="48" s="1"/>
  <c r="K24" i="48"/>
  <c r="P19" i="48"/>
  <c r="P20" i="48" s="1"/>
  <c r="K20" i="48"/>
  <c r="K16" i="48"/>
  <c r="P10" i="48"/>
  <c r="P11" i="48" s="1"/>
  <c r="K11" i="48"/>
  <c r="C26" i="48"/>
  <c r="H25" i="48"/>
  <c r="H26" i="48" s="1"/>
  <c r="C22" i="48"/>
  <c r="H21" i="48"/>
  <c r="H22" i="48" s="1"/>
  <c r="C18" i="48"/>
  <c r="H17" i="48"/>
  <c r="H18" i="48" s="1"/>
  <c r="P19" i="47"/>
  <c r="P20" i="47" s="1"/>
  <c r="K20" i="47"/>
  <c r="P23" i="47"/>
  <c r="P24" i="47" s="1"/>
  <c r="K24" i="47"/>
  <c r="P27" i="47"/>
  <c r="P28" i="47" s="1"/>
  <c r="K28" i="47"/>
  <c r="P10" i="47"/>
  <c r="P11" i="47" s="1"/>
  <c r="K11" i="47"/>
  <c r="C26" i="47"/>
  <c r="H25" i="47"/>
  <c r="H26" i="47" s="1"/>
  <c r="C22" i="47"/>
  <c r="H21" i="47"/>
  <c r="H22" i="47" s="1"/>
  <c r="C18" i="47"/>
  <c r="H17" i="47"/>
  <c r="H18" i="47" s="1"/>
  <c r="C13" i="47"/>
  <c r="P15" i="47"/>
  <c r="P16" i="47" s="1"/>
  <c r="K16" i="47"/>
  <c r="C26" i="46"/>
  <c r="H25" i="46"/>
  <c r="H26" i="46" s="1"/>
  <c r="P27" i="46"/>
  <c r="P28" i="46" s="1"/>
  <c r="K28" i="46"/>
  <c r="P23" i="46"/>
  <c r="P24" i="46" s="1"/>
  <c r="K24" i="46"/>
  <c r="P19" i="46"/>
  <c r="P20" i="46" s="1"/>
  <c r="K20" i="46"/>
  <c r="P15" i="46"/>
  <c r="P16" i="46" s="1"/>
  <c r="K16" i="46"/>
  <c r="P10" i="46"/>
  <c r="P11" i="46" s="1"/>
  <c r="K11" i="46"/>
  <c r="C22" i="46"/>
  <c r="H21" i="46"/>
  <c r="H22" i="46" s="1"/>
  <c r="C18" i="46"/>
  <c r="H17" i="46"/>
  <c r="H18" i="46" s="1"/>
  <c r="P10" i="45"/>
  <c r="P11" i="45" s="1"/>
  <c r="K11" i="45"/>
  <c r="C16" i="45"/>
  <c r="C20" i="45"/>
  <c r="H19" i="45"/>
  <c r="H20" i="45" s="1"/>
  <c r="C26" i="45"/>
  <c r="H25" i="45"/>
  <c r="H26" i="45" s="1"/>
  <c r="C18" i="45"/>
  <c r="H17" i="45"/>
  <c r="H18" i="45" s="1"/>
  <c r="C28" i="45"/>
  <c r="H27" i="45"/>
  <c r="H28" i="45" s="1"/>
  <c r="C11" i="45"/>
  <c r="H10" i="45"/>
  <c r="H11" i="45" s="1"/>
  <c r="C22" i="45"/>
  <c r="H21" i="45"/>
  <c r="H22" i="45" s="1"/>
  <c r="C24" i="45"/>
  <c r="H23" i="45"/>
  <c r="H24" i="45" s="1"/>
  <c r="P27" i="45"/>
  <c r="P28" i="45" s="1"/>
  <c r="K28" i="45"/>
  <c r="P23" i="45"/>
  <c r="P24" i="45" s="1"/>
  <c r="K24" i="45"/>
  <c r="P19" i="45"/>
  <c r="P20" i="45" s="1"/>
  <c r="K20" i="45"/>
  <c r="K16" i="45"/>
  <c r="C20" i="44"/>
  <c r="H19" i="44"/>
  <c r="H20" i="44" s="1"/>
  <c r="C16" i="44"/>
  <c r="C28" i="44"/>
  <c r="H27" i="44"/>
  <c r="H28" i="44" s="1"/>
  <c r="C11" i="44"/>
  <c r="H10" i="44"/>
  <c r="H11" i="44" s="1"/>
  <c r="P27" i="44"/>
  <c r="P28" i="44" s="1"/>
  <c r="K28" i="44"/>
  <c r="P23" i="44"/>
  <c r="P24" i="44" s="1"/>
  <c r="K24" i="44"/>
  <c r="P19" i="44"/>
  <c r="P20" i="44" s="1"/>
  <c r="K20" i="44"/>
  <c r="K16" i="44"/>
  <c r="P10" i="44"/>
  <c r="P11" i="44" s="1"/>
  <c r="K11" i="44"/>
  <c r="C26" i="44"/>
  <c r="H25" i="44"/>
  <c r="H26" i="44" s="1"/>
  <c r="C22" i="44"/>
  <c r="H21" i="44"/>
  <c r="H22" i="44" s="1"/>
  <c r="C18" i="44"/>
  <c r="H17" i="44"/>
  <c r="H18" i="44" s="1"/>
  <c r="C24" i="44"/>
  <c r="H23" i="44"/>
  <c r="H24" i="44" s="1"/>
  <c r="P27" i="43"/>
  <c r="P28" i="43" s="1"/>
  <c r="K28" i="43"/>
  <c r="P10" i="43"/>
  <c r="P11" i="43" s="1"/>
  <c r="K11" i="43"/>
  <c r="C22" i="43"/>
  <c r="H21" i="43"/>
  <c r="H22" i="43" s="1"/>
  <c r="K16" i="43"/>
  <c r="C18" i="43"/>
  <c r="H17" i="43"/>
  <c r="H18" i="43" s="1"/>
  <c r="P19" i="43"/>
  <c r="P20" i="43" s="1"/>
  <c r="K20" i="43"/>
  <c r="P23" i="43"/>
  <c r="P24" i="43" s="1"/>
  <c r="K24" i="43"/>
  <c r="C26" i="43"/>
  <c r="H25" i="43"/>
  <c r="H26" i="43" s="1"/>
  <c r="C28" i="42"/>
  <c r="H27" i="42"/>
  <c r="H28" i="42" s="1"/>
  <c r="H10" i="42"/>
  <c r="H11" i="42" s="1"/>
  <c r="C11" i="42"/>
  <c r="C24" i="42"/>
  <c r="H23" i="42"/>
  <c r="H24" i="42" s="1"/>
  <c r="C20" i="42"/>
  <c r="H19" i="42"/>
  <c r="H20" i="42" s="1"/>
  <c r="C16" i="42"/>
  <c r="P27" i="42"/>
  <c r="P28" i="42" s="1"/>
  <c r="K28" i="42"/>
  <c r="P23" i="42"/>
  <c r="P24" i="42" s="1"/>
  <c r="K24" i="42"/>
  <c r="P19" i="42"/>
  <c r="P20" i="42" s="1"/>
  <c r="K20" i="42"/>
  <c r="K16" i="42"/>
  <c r="P10" i="42"/>
  <c r="P11" i="42" s="1"/>
  <c r="K11" i="42"/>
  <c r="C26" i="42"/>
  <c r="H25" i="42"/>
  <c r="H26" i="42" s="1"/>
  <c r="C22" i="42"/>
  <c r="H21" i="42"/>
  <c r="H22" i="42" s="1"/>
  <c r="C18" i="42"/>
  <c r="H17" i="42"/>
  <c r="H18" i="42" s="1"/>
  <c r="P23" i="41"/>
  <c r="P24" i="41" s="1"/>
  <c r="K24" i="41"/>
  <c r="C18" i="41"/>
  <c r="H17" i="41"/>
  <c r="H18" i="41" s="1"/>
  <c r="P10" i="41"/>
  <c r="P11" i="41" s="1"/>
  <c r="K11" i="41"/>
  <c r="C13" i="41"/>
  <c r="C26" i="41"/>
  <c r="H25" i="41"/>
  <c r="H26" i="41" s="1"/>
  <c r="P27" i="41"/>
  <c r="P28" i="41" s="1"/>
  <c r="K28" i="41"/>
  <c r="P19" i="41"/>
  <c r="P20" i="41" s="1"/>
  <c r="K20" i="41"/>
  <c r="C22" i="41"/>
  <c r="H21" i="41"/>
  <c r="H22" i="41" s="1"/>
  <c r="C24" i="40"/>
  <c r="H23" i="40"/>
  <c r="H24" i="40" s="1"/>
  <c r="C22" i="40"/>
  <c r="H21" i="40"/>
  <c r="H22" i="40" s="1"/>
  <c r="C20" i="40"/>
  <c r="H19" i="40"/>
  <c r="H20" i="40" s="1"/>
  <c r="C26" i="40"/>
  <c r="H25" i="40"/>
  <c r="H26" i="40" s="1"/>
  <c r="C16" i="40"/>
  <c r="P27" i="40"/>
  <c r="P28" i="40" s="1"/>
  <c r="K28" i="40"/>
  <c r="P23" i="40"/>
  <c r="P24" i="40" s="1"/>
  <c r="K24" i="40"/>
  <c r="P19" i="40"/>
  <c r="P20" i="40" s="1"/>
  <c r="K20" i="40"/>
  <c r="K16" i="40"/>
  <c r="P10" i="40"/>
  <c r="P11" i="40" s="1"/>
  <c r="K11" i="40"/>
  <c r="C28" i="40"/>
  <c r="H27" i="40"/>
  <c r="H28" i="40" s="1"/>
  <c r="C11" i="40"/>
  <c r="H10" i="40"/>
  <c r="H11" i="40" s="1"/>
  <c r="C18" i="40"/>
  <c r="H17" i="40"/>
  <c r="H18" i="40" s="1"/>
  <c r="C24" i="39"/>
  <c r="H23" i="39"/>
  <c r="H24" i="39" s="1"/>
  <c r="P27" i="39"/>
  <c r="P28" i="39" s="1"/>
  <c r="K28" i="39"/>
  <c r="P23" i="39"/>
  <c r="P24" i="39" s="1"/>
  <c r="K24" i="39"/>
  <c r="P19" i="39"/>
  <c r="P20" i="39" s="1"/>
  <c r="K20" i="39"/>
  <c r="K16" i="39"/>
  <c r="P10" i="39"/>
  <c r="P11" i="39" s="1"/>
  <c r="K11" i="39"/>
  <c r="H19" i="39"/>
  <c r="H20" i="39" s="1"/>
  <c r="C20" i="39"/>
  <c r="C16" i="39"/>
  <c r="C18" i="39"/>
  <c r="H17" i="39"/>
  <c r="H18" i="39" s="1"/>
  <c r="C28" i="39"/>
  <c r="H27" i="39"/>
  <c r="H28" i="39" s="1"/>
  <c r="C11" i="39"/>
  <c r="H10" i="39"/>
  <c r="H11" i="39" s="1"/>
  <c r="C26" i="39"/>
  <c r="H25" i="39"/>
  <c r="H26" i="39" s="1"/>
  <c r="C22" i="39"/>
  <c r="H21" i="39"/>
  <c r="H22" i="39" s="1"/>
  <c r="P27" i="38"/>
  <c r="P28" i="38" s="1"/>
  <c r="K28" i="38"/>
  <c r="P23" i="38"/>
  <c r="P24" i="38" s="1"/>
  <c r="K24" i="38"/>
  <c r="P19" i="38"/>
  <c r="P20" i="38" s="1"/>
  <c r="K20" i="38"/>
  <c r="P10" i="38"/>
  <c r="P11" i="38" s="1"/>
  <c r="K11" i="38"/>
  <c r="C18" i="38"/>
  <c r="H17" i="38"/>
  <c r="H18" i="38" s="1"/>
  <c r="C22" i="38"/>
  <c r="H21" i="38"/>
  <c r="H22" i="38" s="1"/>
  <c r="C26" i="38"/>
  <c r="H25" i="38"/>
  <c r="H26" i="38" s="1"/>
  <c r="C24" i="37"/>
  <c r="H23" i="37"/>
  <c r="H24" i="37" s="1"/>
  <c r="C20" i="37"/>
  <c r="H19" i="37"/>
  <c r="H20" i="37" s="1"/>
  <c r="C16" i="37"/>
  <c r="P27" i="37"/>
  <c r="P28" i="37" s="1"/>
  <c r="K28" i="37"/>
  <c r="P23" i="37"/>
  <c r="P24" i="37" s="1"/>
  <c r="K24" i="37"/>
  <c r="P19" i="37"/>
  <c r="P20" i="37" s="1"/>
  <c r="K20" i="37"/>
  <c r="K16" i="37"/>
  <c r="P10" i="37"/>
  <c r="P11" i="37" s="1"/>
  <c r="K11" i="37"/>
  <c r="C28" i="37"/>
  <c r="H27" i="37"/>
  <c r="H28" i="37" s="1"/>
  <c r="C11" i="37"/>
  <c r="H10" i="37"/>
  <c r="H11" i="37" s="1"/>
  <c r="C26" i="37"/>
  <c r="H25" i="37"/>
  <c r="H26" i="37" s="1"/>
  <c r="C22" i="37"/>
  <c r="H21" i="37"/>
  <c r="H22" i="37" s="1"/>
  <c r="C18" i="37"/>
  <c r="H17" i="37"/>
  <c r="H18" i="37" s="1"/>
  <c r="P27" i="36"/>
  <c r="P28" i="36" s="1"/>
  <c r="K28" i="36"/>
  <c r="P23" i="36"/>
  <c r="P24" i="36" s="1"/>
  <c r="K24" i="36"/>
  <c r="P19" i="36"/>
  <c r="P20" i="36" s="1"/>
  <c r="K20" i="36"/>
  <c r="K16" i="36"/>
  <c r="P10" i="36"/>
  <c r="P11" i="36" s="1"/>
  <c r="K11" i="36"/>
  <c r="C26" i="36"/>
  <c r="H25" i="36"/>
  <c r="H26" i="36" s="1"/>
  <c r="C22" i="36"/>
  <c r="H21" i="36"/>
  <c r="H22" i="36" s="1"/>
  <c r="C18" i="36"/>
  <c r="H17" i="36"/>
  <c r="H18" i="36" s="1"/>
  <c r="C16" i="35"/>
  <c r="P10" i="35"/>
  <c r="P11" i="35" s="1"/>
  <c r="K11" i="35"/>
  <c r="C28" i="35"/>
  <c r="H27" i="35"/>
  <c r="H28" i="35" s="1"/>
  <c r="C11" i="35"/>
  <c r="H10" i="35"/>
  <c r="H11" i="35" s="1"/>
  <c r="C26" i="35"/>
  <c r="H25" i="35"/>
  <c r="H26" i="35" s="1"/>
  <c r="C22" i="35"/>
  <c r="H21" i="35"/>
  <c r="H22" i="35" s="1"/>
  <c r="C18" i="35"/>
  <c r="H17" i="35"/>
  <c r="H18" i="35" s="1"/>
  <c r="H23" i="35"/>
  <c r="H24" i="35" s="1"/>
  <c r="C24" i="35"/>
  <c r="P27" i="35"/>
  <c r="P28" i="35" s="1"/>
  <c r="K28" i="35"/>
  <c r="P23" i="35"/>
  <c r="P24" i="35" s="1"/>
  <c r="K24" i="35"/>
  <c r="P19" i="35"/>
  <c r="P20" i="35" s="1"/>
  <c r="K20" i="35"/>
  <c r="H19" i="35"/>
  <c r="H20" i="35" s="1"/>
  <c r="C20" i="35"/>
  <c r="K16" i="35"/>
  <c r="H19" i="34"/>
  <c r="H20" i="34" s="1"/>
  <c r="C20" i="34"/>
  <c r="C16" i="34"/>
  <c r="P27" i="34"/>
  <c r="P28" i="34" s="1"/>
  <c r="K28" i="34"/>
  <c r="P23" i="34"/>
  <c r="P24" i="34" s="1"/>
  <c r="K24" i="34"/>
  <c r="P19" i="34"/>
  <c r="P20" i="34" s="1"/>
  <c r="K20" i="34"/>
  <c r="K16" i="34"/>
  <c r="C28" i="34"/>
  <c r="H27" i="34"/>
  <c r="H28" i="34" s="1"/>
  <c r="C11" i="34"/>
  <c r="H10" i="34"/>
  <c r="H11" i="34" s="1"/>
  <c r="P10" i="34"/>
  <c r="P11" i="34" s="1"/>
  <c r="K11" i="34"/>
  <c r="C18" i="34"/>
  <c r="H17" i="34"/>
  <c r="H18" i="34" s="1"/>
  <c r="C13" i="34"/>
  <c r="C24" i="34"/>
  <c r="H23" i="34"/>
  <c r="H24" i="34" s="1"/>
  <c r="C26" i="34"/>
  <c r="H25" i="34"/>
  <c r="H26" i="34" s="1"/>
  <c r="C22" i="34"/>
  <c r="H21" i="34"/>
  <c r="H22" i="34" s="1"/>
  <c r="C20" i="33"/>
  <c r="H19" i="33"/>
  <c r="H20" i="33" s="1"/>
  <c r="C28" i="33"/>
  <c r="H27" i="33"/>
  <c r="H28" i="33" s="1"/>
  <c r="C11" i="33"/>
  <c r="H10" i="33"/>
  <c r="H11" i="33" s="1"/>
  <c r="P27" i="33"/>
  <c r="P28" i="33" s="1"/>
  <c r="K28" i="33"/>
  <c r="P23" i="33"/>
  <c r="P24" i="33" s="1"/>
  <c r="K24" i="33"/>
  <c r="P19" i="33"/>
  <c r="P20" i="33" s="1"/>
  <c r="K20" i="33"/>
  <c r="K16" i="33"/>
  <c r="C24" i="33"/>
  <c r="H23" i="33"/>
  <c r="H24" i="33" s="1"/>
  <c r="P10" i="33"/>
  <c r="P11" i="33" s="1"/>
  <c r="K11" i="33"/>
  <c r="C26" i="33"/>
  <c r="H25" i="33"/>
  <c r="H26" i="33" s="1"/>
  <c r="C22" i="33"/>
  <c r="H21" i="33"/>
  <c r="H22" i="33" s="1"/>
  <c r="C18" i="33"/>
  <c r="H17" i="33"/>
  <c r="H18" i="33" s="1"/>
  <c r="C24" i="32"/>
  <c r="H23" i="32"/>
  <c r="H24" i="32" s="1"/>
  <c r="C26" i="32"/>
  <c r="H25" i="32"/>
  <c r="H26" i="32" s="1"/>
  <c r="C20" i="32"/>
  <c r="H19" i="32"/>
  <c r="H20" i="32" s="1"/>
  <c r="C18" i="32"/>
  <c r="H17" i="32"/>
  <c r="H18" i="32" s="1"/>
  <c r="C16" i="32"/>
  <c r="H27" i="32"/>
  <c r="H28" i="32" s="1"/>
  <c r="C28" i="32"/>
  <c r="C11" i="32"/>
  <c r="H10" i="32"/>
  <c r="H11" i="32" s="1"/>
  <c r="P27" i="32"/>
  <c r="P28" i="32" s="1"/>
  <c r="K28" i="32"/>
  <c r="P23" i="32"/>
  <c r="P24" i="32" s="1"/>
  <c r="K24" i="32"/>
  <c r="P19" i="32"/>
  <c r="P20" i="32" s="1"/>
  <c r="K20" i="32"/>
  <c r="P10" i="32"/>
  <c r="P11" i="32" s="1"/>
  <c r="K11" i="32"/>
  <c r="C22" i="32"/>
  <c r="H21" i="32"/>
  <c r="H22" i="32" s="1"/>
  <c r="C26" i="31"/>
  <c r="H25" i="31"/>
  <c r="H26" i="31" s="1"/>
  <c r="P27" i="31"/>
  <c r="P28" i="31" s="1"/>
  <c r="K28" i="31"/>
  <c r="P23" i="31"/>
  <c r="P24" i="31" s="1"/>
  <c r="K24" i="31"/>
  <c r="P19" i="31"/>
  <c r="P20" i="31" s="1"/>
  <c r="K20" i="31"/>
  <c r="K16" i="31"/>
  <c r="P10" i="31"/>
  <c r="P11" i="31" s="1"/>
  <c r="K11" i="31"/>
  <c r="C22" i="31"/>
  <c r="H21" i="31"/>
  <c r="H22" i="31" s="1"/>
  <c r="C18" i="31"/>
  <c r="H17" i="31"/>
  <c r="H18" i="31" s="1"/>
  <c r="H19" i="30"/>
  <c r="H20" i="30" s="1"/>
  <c r="C20" i="30"/>
  <c r="C26" i="30"/>
  <c r="H25" i="30"/>
  <c r="H26" i="30" s="1"/>
  <c r="C16" i="30"/>
  <c r="C22" i="30"/>
  <c r="H21" i="30"/>
  <c r="H22" i="30" s="1"/>
  <c r="C28" i="30"/>
  <c r="H27" i="30"/>
  <c r="H28" i="30" s="1"/>
  <c r="C11" i="30"/>
  <c r="H10" i="30"/>
  <c r="H11" i="30" s="1"/>
  <c r="P27" i="30"/>
  <c r="P28" i="30" s="1"/>
  <c r="K28" i="30"/>
  <c r="P23" i="30"/>
  <c r="P24" i="30" s="1"/>
  <c r="K24" i="30"/>
  <c r="P19" i="30"/>
  <c r="P20" i="30" s="1"/>
  <c r="K20" i="30"/>
  <c r="K16" i="30"/>
  <c r="P10" i="30"/>
  <c r="P11" i="30" s="1"/>
  <c r="K11" i="30"/>
  <c r="C18" i="30"/>
  <c r="H17" i="30"/>
  <c r="H18" i="30" s="1"/>
  <c r="C24" i="30"/>
  <c r="H23" i="30"/>
  <c r="H24" i="30" s="1"/>
  <c r="P27" i="29"/>
  <c r="P28" i="29" s="1"/>
  <c r="K28" i="29"/>
  <c r="P23" i="29"/>
  <c r="P24" i="29" s="1"/>
  <c r="K24" i="29"/>
  <c r="P19" i="29"/>
  <c r="P20" i="29" s="1"/>
  <c r="K20" i="29"/>
  <c r="K16" i="29"/>
  <c r="P10" i="29"/>
  <c r="P11" i="29" s="1"/>
  <c r="K11" i="29"/>
  <c r="C28" i="29"/>
  <c r="H27" i="29"/>
  <c r="H28" i="29" s="1"/>
  <c r="C26" i="29"/>
  <c r="H25" i="29"/>
  <c r="H26" i="29" s="1"/>
  <c r="C22" i="29"/>
  <c r="C18" i="29"/>
  <c r="H17" i="29"/>
  <c r="H18" i="29" s="1"/>
  <c r="C13" i="29"/>
  <c r="C11" i="28"/>
  <c r="H10" i="28"/>
  <c r="H11" i="28" s="1"/>
  <c r="C26" i="28"/>
  <c r="H25" i="28"/>
  <c r="H26" i="28" s="1"/>
  <c r="C24" i="28"/>
  <c r="H23" i="28"/>
  <c r="H24" i="28" s="1"/>
  <c r="H19" i="28"/>
  <c r="H20" i="28" s="1"/>
  <c r="C20" i="28"/>
  <c r="C18" i="28"/>
  <c r="H17" i="28"/>
  <c r="H18" i="28" s="1"/>
  <c r="C28" i="28"/>
  <c r="H27" i="28"/>
  <c r="H28" i="28" s="1"/>
  <c r="C16" i="28"/>
  <c r="P27" i="28"/>
  <c r="P28" i="28" s="1"/>
  <c r="K28" i="28"/>
  <c r="P23" i="28"/>
  <c r="P24" i="28" s="1"/>
  <c r="K24" i="28"/>
  <c r="P19" i="28"/>
  <c r="P20" i="28" s="1"/>
  <c r="K20" i="28"/>
  <c r="K16" i="28"/>
  <c r="P10" i="28"/>
  <c r="P11" i="28" s="1"/>
  <c r="K11" i="28"/>
  <c r="C22" i="28"/>
  <c r="H21" i="28"/>
  <c r="H22" i="28" s="1"/>
  <c r="P23" i="27"/>
  <c r="P24" i="27" s="1"/>
  <c r="K24" i="27"/>
  <c r="P19" i="27"/>
  <c r="P20" i="27" s="1"/>
  <c r="K20" i="27"/>
  <c r="P10" i="27"/>
  <c r="P11" i="27" s="1"/>
  <c r="K11" i="27"/>
  <c r="C18" i="27"/>
  <c r="H17" i="27"/>
  <c r="H18" i="27" s="1"/>
  <c r="P27" i="27"/>
  <c r="P28" i="27" s="1"/>
  <c r="K28" i="27"/>
  <c r="C22" i="27"/>
  <c r="H21" i="27"/>
  <c r="H22" i="27" s="1"/>
  <c r="C26" i="27"/>
  <c r="H25" i="27"/>
  <c r="H26" i="27" s="1"/>
  <c r="C11" i="26"/>
  <c r="H10" i="26"/>
  <c r="H11" i="26" s="1"/>
  <c r="C20" i="26"/>
  <c r="H19" i="26"/>
  <c r="H20" i="26" s="1"/>
  <c r="C16" i="26"/>
  <c r="P27" i="26"/>
  <c r="P28" i="26" s="1"/>
  <c r="K28" i="26"/>
  <c r="P23" i="26"/>
  <c r="P24" i="26" s="1"/>
  <c r="K24" i="26"/>
  <c r="P19" i="26"/>
  <c r="P20" i="26" s="1"/>
  <c r="K20" i="26"/>
  <c r="C22" i="26"/>
  <c r="H21" i="26"/>
  <c r="H22" i="26" s="1"/>
  <c r="C18" i="26"/>
  <c r="H17" i="26"/>
  <c r="H18" i="26" s="1"/>
  <c r="C28" i="26"/>
  <c r="H27" i="26"/>
  <c r="H28" i="26" s="1"/>
  <c r="C26" i="26"/>
  <c r="H25" i="26"/>
  <c r="H26" i="26" s="1"/>
  <c r="C24" i="26"/>
  <c r="H23" i="26"/>
  <c r="H24" i="26" s="1"/>
  <c r="K22" i="25"/>
  <c r="P21" i="25"/>
  <c r="P22" i="25" s="1"/>
  <c r="P17" i="25"/>
  <c r="P18" i="25" s="1"/>
  <c r="K18" i="25"/>
  <c r="P23" i="25"/>
  <c r="P24" i="25" s="1"/>
  <c r="K24" i="25"/>
  <c r="C16" i="25"/>
  <c r="H27" i="25"/>
  <c r="H28" i="25" s="1"/>
  <c r="C28" i="25"/>
  <c r="C11" i="25"/>
  <c r="H10" i="25"/>
  <c r="H11" i="25" s="1"/>
  <c r="C18" i="25"/>
  <c r="H17" i="25"/>
  <c r="H18" i="25" s="1"/>
  <c r="C24" i="25"/>
  <c r="H23" i="25"/>
  <c r="H24" i="25" s="1"/>
  <c r="C26" i="25"/>
  <c r="H25" i="25"/>
  <c r="H26" i="25" s="1"/>
  <c r="C20" i="25"/>
  <c r="H19" i="25"/>
  <c r="H20" i="25" s="1"/>
  <c r="C22" i="25"/>
  <c r="H21" i="25"/>
  <c r="H22" i="25" s="1"/>
  <c r="C13" i="25"/>
  <c r="C18" i="24"/>
  <c r="H17" i="24"/>
  <c r="H18" i="24" s="1"/>
  <c r="K16" i="24"/>
  <c r="P19" i="24"/>
  <c r="P20" i="24" s="1"/>
  <c r="K20" i="24"/>
  <c r="P23" i="24"/>
  <c r="P24" i="24" s="1"/>
  <c r="K24" i="24"/>
  <c r="C26" i="24"/>
  <c r="H25" i="24"/>
  <c r="H26" i="24" s="1"/>
  <c r="C22" i="24"/>
  <c r="H21" i="24"/>
  <c r="H22" i="24" s="1"/>
  <c r="P27" i="24"/>
  <c r="P28" i="24" s="1"/>
  <c r="K28" i="24"/>
  <c r="P10" i="24"/>
  <c r="P11" i="24" s="1"/>
  <c r="K11" i="24"/>
  <c r="C28" i="23"/>
  <c r="H27" i="23"/>
  <c r="H28" i="23" s="1"/>
  <c r="H10" i="23"/>
  <c r="H11" i="23" s="1"/>
  <c r="C11" i="23"/>
  <c r="C22" i="23"/>
  <c r="H21" i="23"/>
  <c r="H22" i="23" s="1"/>
  <c r="C20" i="23"/>
  <c r="H19" i="23"/>
  <c r="H20" i="23" s="1"/>
  <c r="P27" i="23"/>
  <c r="P28" i="23" s="1"/>
  <c r="K28" i="23"/>
  <c r="P23" i="23"/>
  <c r="P24" i="23" s="1"/>
  <c r="K24" i="23"/>
  <c r="P19" i="23"/>
  <c r="P20" i="23" s="1"/>
  <c r="K20" i="23"/>
  <c r="K16" i="23"/>
  <c r="P11" i="23"/>
  <c r="K11" i="23"/>
  <c r="C26" i="23"/>
  <c r="H25" i="23"/>
  <c r="H26" i="23" s="1"/>
  <c r="H23" i="23"/>
  <c r="H24" i="23" s="1"/>
  <c r="C18" i="23"/>
  <c r="H17" i="23"/>
  <c r="H18" i="23" s="1"/>
  <c r="C28" i="22"/>
  <c r="H27" i="22"/>
  <c r="H28" i="22" s="1"/>
  <c r="H10" i="22"/>
  <c r="H11" i="22" s="1"/>
  <c r="C11" i="22"/>
  <c r="C24" i="22"/>
  <c r="H23" i="22"/>
  <c r="H24" i="22" s="1"/>
  <c r="C22" i="22"/>
  <c r="H21" i="22"/>
  <c r="H22" i="22" s="1"/>
  <c r="C20" i="22"/>
  <c r="H19" i="22"/>
  <c r="H20" i="22" s="1"/>
  <c r="C16" i="22"/>
  <c r="P27" i="22"/>
  <c r="P28" i="22" s="1"/>
  <c r="K28" i="22"/>
  <c r="C26" i="22"/>
  <c r="H25" i="22"/>
  <c r="H26" i="22" s="1"/>
  <c r="C18" i="22"/>
  <c r="H17" i="22"/>
  <c r="H18" i="22" s="1"/>
  <c r="N13" i="5"/>
  <c r="N6" i="5"/>
  <c r="N4" i="5"/>
  <c r="B25" i="4"/>
  <c r="B23" i="4"/>
  <c r="B21" i="4"/>
  <c r="B19" i="4"/>
  <c r="N19" i="4" s="1"/>
  <c r="B17" i="4"/>
  <c r="B13" i="4"/>
  <c r="B8" i="4"/>
  <c r="B6" i="4"/>
  <c r="B4" i="4"/>
  <c r="N4" i="4" s="1"/>
  <c r="N25" i="4"/>
  <c r="N23" i="4"/>
  <c r="N21" i="4"/>
  <c r="N17" i="4"/>
  <c r="N8" i="4"/>
  <c r="N6" i="4"/>
  <c r="C7" i="3"/>
  <c r="C9" i="3"/>
  <c r="O17" i="3"/>
  <c r="B15" i="4"/>
  <c r="N15" i="4" s="1"/>
  <c r="B10" i="4"/>
  <c r="N8" i="3"/>
  <c r="M8" i="3"/>
  <c r="O6" i="3"/>
  <c r="M4" i="3"/>
  <c r="N4" i="3"/>
  <c r="O4" i="3" s="1"/>
  <c r="O23" i="3"/>
  <c r="O19" i="3"/>
  <c r="O8" i="3"/>
  <c r="J25" i="3"/>
  <c r="J23" i="3"/>
  <c r="J19" i="3"/>
  <c r="J17" i="3"/>
  <c r="J8" i="3"/>
  <c r="J6" i="3"/>
  <c r="J4" i="3"/>
  <c r="S4" i="2"/>
  <c r="I5" i="2"/>
  <c r="I7" i="2"/>
  <c r="I9" i="2"/>
  <c r="I14" i="2"/>
  <c r="I16" i="2"/>
  <c r="E8" i="2"/>
  <c r="D8" i="2"/>
  <c r="C8" i="2"/>
  <c r="E6" i="2"/>
  <c r="D6" i="2"/>
  <c r="C6" i="2"/>
  <c r="E4" i="2"/>
  <c r="D4" i="2"/>
  <c r="C4" i="2"/>
  <c r="T21" i="67" l="1"/>
  <c r="T22" i="67" s="1"/>
  <c r="Q22" i="67"/>
  <c r="T25" i="67"/>
  <c r="T26" i="67" s="1"/>
  <c r="Q26" i="67"/>
  <c r="T17" i="67"/>
  <c r="T18" i="67" s="1"/>
  <c r="Q18" i="67"/>
  <c r="T27" i="67"/>
  <c r="T28" i="67" s="1"/>
  <c r="Q28" i="67"/>
  <c r="N25" i="63"/>
  <c r="N26" i="63" s="1"/>
  <c r="K26" i="63"/>
  <c r="N17" i="63"/>
  <c r="N18" i="63" s="1"/>
  <c r="K18" i="63"/>
  <c r="N21" i="63"/>
  <c r="N22" i="63" s="1"/>
  <c r="K22" i="63"/>
  <c r="N19" i="63"/>
  <c r="N20" i="63" s="1"/>
  <c r="K20" i="63"/>
  <c r="N10" i="63"/>
  <c r="N11" i="63" s="1"/>
  <c r="K11" i="63"/>
  <c r="O25" i="3"/>
  <c r="F8" i="2" l="1"/>
  <c r="F6" i="2"/>
  <c r="S25" i="2"/>
  <c r="S21" i="2"/>
  <c r="S19" i="2"/>
  <c r="S17" i="2"/>
  <c r="S15" i="2"/>
  <c r="S8" i="2"/>
  <c r="S6" i="2"/>
  <c r="F4" i="2"/>
  <c r="F4" i="1"/>
  <c r="U8" i="1"/>
  <c r="U6" i="1"/>
  <c r="U4" i="1"/>
  <c r="F28" i="69" l="1"/>
  <c r="E28" i="69"/>
  <c r="D28" i="69"/>
  <c r="C28" i="69"/>
  <c r="F26" i="69"/>
  <c r="E26" i="69"/>
  <c r="D26" i="69"/>
  <c r="C26" i="69"/>
  <c r="F24" i="69"/>
  <c r="E24" i="69"/>
  <c r="D24" i="69"/>
  <c r="C24" i="69"/>
  <c r="F22" i="69"/>
  <c r="E22" i="69"/>
  <c r="D22" i="69"/>
  <c r="C22" i="69"/>
  <c r="F20" i="69"/>
  <c r="E20" i="69"/>
  <c r="D20" i="69"/>
  <c r="C20" i="69"/>
  <c r="F18" i="69"/>
  <c r="E18" i="69"/>
  <c r="D18" i="69"/>
  <c r="C18" i="69"/>
  <c r="F16" i="69"/>
  <c r="E16" i="69"/>
  <c r="D16" i="69"/>
  <c r="C16" i="69"/>
  <c r="F11" i="69"/>
  <c r="E11" i="69"/>
  <c r="D11" i="69"/>
  <c r="C11" i="69"/>
  <c r="F9" i="69"/>
  <c r="E9" i="69"/>
  <c r="D9" i="69"/>
  <c r="C9" i="69"/>
  <c r="F7" i="69"/>
  <c r="E7" i="69"/>
  <c r="D7" i="69"/>
  <c r="C7" i="69"/>
  <c r="D28" i="68"/>
  <c r="E28" i="68"/>
  <c r="C28" i="68"/>
  <c r="D26" i="68"/>
  <c r="C26" i="68"/>
  <c r="D24" i="68"/>
  <c r="C24" i="68"/>
  <c r="D22" i="68"/>
  <c r="C22" i="68"/>
  <c r="D20" i="68"/>
  <c r="C20" i="68"/>
  <c r="D18" i="68"/>
  <c r="C18" i="68"/>
  <c r="D16" i="68"/>
  <c r="C16" i="68"/>
  <c r="D11" i="68"/>
  <c r="C11" i="68"/>
  <c r="D9" i="68"/>
  <c r="C9" i="68"/>
  <c r="D7" i="68"/>
  <c r="C7" i="68"/>
  <c r="E28" i="67"/>
  <c r="D28" i="67"/>
  <c r="C28" i="67"/>
  <c r="E26" i="67"/>
  <c r="D26" i="67"/>
  <c r="C26" i="67"/>
  <c r="E24" i="67"/>
  <c r="D24" i="67"/>
  <c r="C24" i="67"/>
  <c r="E22" i="67"/>
  <c r="D22" i="67"/>
  <c r="C22" i="67"/>
  <c r="E20" i="67"/>
  <c r="D20" i="67"/>
  <c r="C20" i="67"/>
  <c r="E18" i="67"/>
  <c r="D18" i="67"/>
  <c r="C18" i="67"/>
  <c r="E16" i="67"/>
  <c r="D16" i="67"/>
  <c r="C16" i="67"/>
  <c r="E11" i="67"/>
  <c r="D11" i="67"/>
  <c r="C11" i="67"/>
  <c r="E9" i="67"/>
  <c r="D9" i="67"/>
  <c r="C9" i="67"/>
  <c r="E7" i="67"/>
  <c r="D7" i="67"/>
  <c r="C7" i="67"/>
  <c r="F28" i="64"/>
  <c r="E28" i="64"/>
  <c r="D28" i="64"/>
  <c r="C28" i="64"/>
  <c r="F26" i="64"/>
  <c r="E26" i="64"/>
  <c r="D26" i="64"/>
  <c r="C26" i="64"/>
  <c r="F24" i="64"/>
  <c r="E24" i="64"/>
  <c r="D24" i="64"/>
  <c r="C24" i="64"/>
  <c r="F22" i="64"/>
  <c r="E22" i="64"/>
  <c r="D22" i="64"/>
  <c r="C22" i="64"/>
  <c r="F20" i="64"/>
  <c r="E20" i="64"/>
  <c r="D20" i="64"/>
  <c r="C20" i="64"/>
  <c r="F18" i="64"/>
  <c r="E18" i="64"/>
  <c r="D18" i="64"/>
  <c r="C18" i="64"/>
  <c r="F16" i="64"/>
  <c r="E16" i="64"/>
  <c r="D16" i="64"/>
  <c r="C16" i="64"/>
  <c r="D13" i="64"/>
  <c r="C13" i="64"/>
  <c r="D11" i="64"/>
  <c r="E11" i="64"/>
  <c r="F11" i="64"/>
  <c r="C11" i="64"/>
  <c r="D9" i="64"/>
  <c r="E9" i="64"/>
  <c r="F9" i="64"/>
  <c r="C9" i="64"/>
  <c r="D7" i="64"/>
  <c r="E7" i="64"/>
  <c r="F7" i="64"/>
  <c r="C7" i="64"/>
  <c r="G28" i="63"/>
  <c r="F28" i="63"/>
  <c r="E28" i="63"/>
  <c r="D28" i="63"/>
  <c r="C28" i="63"/>
  <c r="G9" i="63"/>
  <c r="F9" i="63"/>
  <c r="E9" i="63"/>
  <c r="D9" i="63"/>
  <c r="C9" i="63"/>
  <c r="G7" i="63"/>
  <c r="F7" i="63"/>
  <c r="E7" i="63"/>
  <c r="D7" i="63"/>
  <c r="C7" i="63"/>
  <c r="E28" i="62"/>
  <c r="D28" i="62"/>
  <c r="C28" i="62"/>
  <c r="E26" i="62"/>
  <c r="D26" i="62"/>
  <c r="C26" i="62"/>
  <c r="E24" i="62"/>
  <c r="D24" i="62"/>
  <c r="C24" i="62"/>
  <c r="E22" i="62"/>
  <c r="D22" i="62"/>
  <c r="C22" i="62"/>
  <c r="E20" i="62"/>
  <c r="D20" i="62"/>
  <c r="C20" i="62"/>
  <c r="E18" i="62"/>
  <c r="D18" i="62"/>
  <c r="C18" i="62"/>
  <c r="E16" i="62"/>
  <c r="D16" i="62"/>
  <c r="C16" i="62"/>
  <c r="D13" i="62"/>
  <c r="E11" i="62"/>
  <c r="D11" i="62"/>
  <c r="C11" i="62"/>
  <c r="E9" i="62"/>
  <c r="D9" i="62"/>
  <c r="C9" i="62"/>
  <c r="E7" i="62"/>
  <c r="D7" i="62"/>
  <c r="C7" i="62"/>
  <c r="G28" i="61"/>
  <c r="F28" i="61"/>
  <c r="E28" i="61"/>
  <c r="D28" i="61"/>
  <c r="C28" i="61"/>
  <c r="G26" i="61"/>
  <c r="F26" i="61"/>
  <c r="E26" i="61"/>
  <c r="D26" i="61"/>
  <c r="C26" i="61"/>
  <c r="G22" i="61"/>
  <c r="F22" i="61"/>
  <c r="E22" i="61"/>
  <c r="D22" i="61"/>
  <c r="C22" i="61"/>
  <c r="G20" i="61"/>
  <c r="F20" i="61"/>
  <c r="E20" i="61"/>
  <c r="D20" i="61"/>
  <c r="C20" i="61"/>
  <c r="G18" i="61"/>
  <c r="F18" i="61"/>
  <c r="E18" i="61"/>
  <c r="D18" i="61"/>
  <c r="C18" i="61"/>
  <c r="G16" i="61"/>
  <c r="F16" i="61"/>
  <c r="D16" i="61"/>
  <c r="C16" i="61"/>
  <c r="F13" i="61"/>
  <c r="D13" i="61"/>
  <c r="G11" i="61"/>
  <c r="F11" i="61"/>
  <c r="E11" i="61"/>
  <c r="D11" i="61"/>
  <c r="C11" i="61"/>
  <c r="G9" i="61"/>
  <c r="F9" i="61"/>
  <c r="E9" i="61"/>
  <c r="D9" i="61"/>
  <c r="C9" i="61"/>
  <c r="G7" i="61"/>
  <c r="F7" i="61"/>
  <c r="E7" i="61"/>
  <c r="D7" i="61"/>
  <c r="C7" i="61"/>
  <c r="E28" i="60"/>
  <c r="D28" i="60"/>
  <c r="C28" i="60"/>
  <c r="E26" i="60"/>
  <c r="D26" i="60"/>
  <c r="C26" i="60"/>
  <c r="E24" i="60"/>
  <c r="D24" i="60"/>
  <c r="C24" i="60"/>
  <c r="E22" i="60"/>
  <c r="D22" i="60"/>
  <c r="C22" i="60"/>
  <c r="E20" i="60"/>
  <c r="D20" i="60"/>
  <c r="C20" i="60"/>
  <c r="E18" i="60"/>
  <c r="D18" i="60"/>
  <c r="C18" i="60"/>
  <c r="E16" i="60"/>
  <c r="D16" i="60"/>
  <c r="C16" i="60"/>
  <c r="E11" i="60"/>
  <c r="D11" i="60"/>
  <c r="C11" i="60"/>
  <c r="E9" i="60"/>
  <c r="D9" i="60"/>
  <c r="C9" i="60"/>
  <c r="E7" i="60"/>
  <c r="D7" i="60"/>
  <c r="C7" i="60"/>
  <c r="G28" i="59"/>
  <c r="F28" i="59"/>
  <c r="E28" i="59"/>
  <c r="D28" i="59"/>
  <c r="C28" i="59"/>
  <c r="G26" i="59"/>
  <c r="F26" i="59"/>
  <c r="E26" i="59"/>
  <c r="D26" i="59"/>
  <c r="C26" i="59"/>
  <c r="G24" i="59"/>
  <c r="F24" i="59"/>
  <c r="E24" i="59"/>
  <c r="D24" i="59"/>
  <c r="C24" i="59"/>
  <c r="G22" i="59"/>
  <c r="F22" i="59"/>
  <c r="E22" i="59"/>
  <c r="D22" i="59"/>
  <c r="C22" i="59"/>
  <c r="G20" i="59"/>
  <c r="F20" i="59"/>
  <c r="E20" i="59"/>
  <c r="D20" i="59"/>
  <c r="C20" i="59"/>
  <c r="G18" i="59"/>
  <c r="F18" i="59"/>
  <c r="E18" i="59"/>
  <c r="D18" i="59"/>
  <c r="C18" i="59"/>
  <c r="G16" i="59"/>
  <c r="F16" i="59"/>
  <c r="E16" i="59"/>
  <c r="D16" i="59"/>
  <c r="C16" i="59"/>
  <c r="F13" i="59"/>
  <c r="E13" i="59"/>
  <c r="G9" i="59"/>
  <c r="F9" i="59"/>
  <c r="E9" i="59"/>
  <c r="D9" i="59"/>
  <c r="C9" i="59"/>
  <c r="G7" i="59"/>
  <c r="F7" i="59"/>
  <c r="E7" i="59"/>
  <c r="D7" i="59"/>
  <c r="C7" i="59"/>
  <c r="D28" i="57"/>
  <c r="E28" i="57"/>
  <c r="C28" i="57"/>
  <c r="D26" i="57"/>
  <c r="E26" i="57"/>
  <c r="C26" i="57"/>
  <c r="D24" i="57"/>
  <c r="E24" i="57"/>
  <c r="C24" i="57"/>
  <c r="D22" i="57"/>
  <c r="E22" i="57"/>
  <c r="C22" i="57"/>
  <c r="D20" i="57"/>
  <c r="E20" i="57"/>
  <c r="C20" i="57"/>
  <c r="D18" i="57"/>
  <c r="E18" i="57"/>
  <c r="C18" i="57"/>
  <c r="D16" i="57"/>
  <c r="E16" i="57"/>
  <c r="C16" i="57"/>
  <c r="D11" i="57"/>
  <c r="E11" i="57"/>
  <c r="C11" i="57"/>
  <c r="D9" i="57"/>
  <c r="E9" i="57"/>
  <c r="C9" i="57"/>
  <c r="D7" i="57"/>
  <c r="E7" i="57"/>
  <c r="C7" i="57"/>
  <c r="L28" i="12" l="1"/>
  <c r="M28" i="12"/>
  <c r="N28" i="12"/>
  <c r="O28" i="12"/>
  <c r="P28" i="12"/>
  <c r="K28" i="12"/>
  <c r="L26" i="12"/>
  <c r="M26" i="12"/>
  <c r="N26" i="12"/>
  <c r="O26" i="12"/>
  <c r="P26" i="12"/>
  <c r="K26" i="12"/>
  <c r="L24" i="12"/>
  <c r="M24" i="12"/>
  <c r="N24" i="12"/>
  <c r="O24" i="12"/>
  <c r="P24" i="12"/>
  <c r="K24" i="12"/>
  <c r="L22" i="12"/>
  <c r="M22" i="12"/>
  <c r="N22" i="12"/>
  <c r="O22" i="12"/>
  <c r="P22" i="12"/>
  <c r="K22" i="12"/>
  <c r="L20" i="12"/>
  <c r="M20" i="12"/>
  <c r="N20" i="12"/>
  <c r="O20" i="12"/>
  <c r="K20" i="12"/>
  <c r="L18" i="12"/>
  <c r="M18" i="12"/>
  <c r="N18" i="12"/>
  <c r="O18" i="12"/>
  <c r="P18" i="12"/>
  <c r="K18" i="12"/>
  <c r="L16" i="12"/>
  <c r="M16" i="12"/>
  <c r="O16" i="12"/>
  <c r="K16" i="12"/>
  <c r="M13" i="12"/>
  <c r="O13" i="12"/>
  <c r="L11" i="12"/>
  <c r="M11" i="12"/>
  <c r="N11" i="12"/>
  <c r="O11" i="12"/>
  <c r="P11" i="12"/>
  <c r="K11" i="12"/>
  <c r="P9" i="12"/>
  <c r="D9" i="12"/>
  <c r="E9" i="12"/>
  <c r="F9" i="12"/>
  <c r="G9" i="12"/>
  <c r="H9" i="12"/>
  <c r="C9" i="12"/>
  <c r="L7" i="12"/>
  <c r="M7" i="12"/>
  <c r="N7" i="12"/>
  <c r="O7" i="12"/>
  <c r="P7" i="12"/>
  <c r="K7" i="12"/>
  <c r="D7" i="12"/>
  <c r="E7" i="12"/>
  <c r="F7" i="12"/>
  <c r="G7" i="12"/>
  <c r="H7" i="12"/>
  <c r="C7" i="12"/>
  <c r="D26" i="11"/>
  <c r="E26" i="11"/>
  <c r="F26" i="11"/>
  <c r="G26" i="11"/>
  <c r="H26" i="11"/>
  <c r="C26" i="11"/>
  <c r="D24" i="11"/>
  <c r="E24" i="11"/>
  <c r="F24" i="11"/>
  <c r="G24" i="11"/>
  <c r="H24" i="11"/>
  <c r="C24" i="11"/>
  <c r="D22" i="11"/>
  <c r="E22" i="11"/>
  <c r="F22" i="11"/>
  <c r="G22" i="11"/>
  <c r="H22" i="11"/>
  <c r="C22" i="11"/>
  <c r="D20" i="11"/>
  <c r="E20" i="11"/>
  <c r="F20" i="11"/>
  <c r="G20" i="11"/>
  <c r="H20" i="11"/>
  <c r="C20" i="11"/>
  <c r="D18" i="11"/>
  <c r="E18" i="11"/>
  <c r="F18" i="11"/>
  <c r="G18" i="11"/>
  <c r="H18" i="11"/>
  <c r="C18" i="11"/>
  <c r="D16" i="11"/>
  <c r="E16" i="11"/>
  <c r="F16" i="11"/>
  <c r="G16" i="11"/>
  <c r="H16" i="11"/>
  <c r="C16" i="11"/>
  <c r="D14" i="11"/>
  <c r="E14" i="11"/>
  <c r="F14" i="11"/>
  <c r="G14" i="11"/>
  <c r="C14" i="11"/>
  <c r="F11" i="11"/>
  <c r="C11" i="11"/>
  <c r="D9" i="11"/>
  <c r="E9" i="11"/>
  <c r="F9" i="11"/>
  <c r="G9" i="11"/>
  <c r="H9" i="11"/>
  <c r="C9" i="11"/>
  <c r="D7" i="11"/>
  <c r="E7" i="11"/>
  <c r="F7" i="11"/>
  <c r="G7" i="11"/>
  <c r="H7" i="11"/>
  <c r="C7" i="11"/>
  <c r="D5" i="11"/>
  <c r="E5" i="11"/>
  <c r="F5" i="11"/>
  <c r="G5" i="11"/>
  <c r="H5" i="11"/>
  <c r="C5" i="11"/>
  <c r="S26" i="10"/>
  <c r="T26" i="10"/>
  <c r="U26" i="10"/>
  <c r="V26" i="10"/>
  <c r="R26" i="10"/>
  <c r="S24" i="10"/>
  <c r="U24" i="10"/>
  <c r="V24" i="10"/>
  <c r="R24" i="10"/>
  <c r="S22" i="10"/>
  <c r="T22" i="10"/>
  <c r="U22" i="10"/>
  <c r="V22" i="10"/>
  <c r="R22" i="10"/>
  <c r="S20" i="10"/>
  <c r="T20" i="10"/>
  <c r="U20" i="10"/>
  <c r="V20" i="10"/>
  <c r="R20" i="10"/>
  <c r="S18" i="10"/>
  <c r="T18" i="10"/>
  <c r="U18" i="10"/>
  <c r="V18" i="10"/>
  <c r="R18" i="10"/>
  <c r="S16" i="10"/>
  <c r="T16" i="10"/>
  <c r="U16" i="10"/>
  <c r="V16" i="10"/>
  <c r="R16" i="10"/>
  <c r="S14" i="10"/>
  <c r="T14" i="10"/>
  <c r="U14" i="10"/>
  <c r="R14" i="10"/>
  <c r="D26" i="10"/>
  <c r="E26" i="10"/>
  <c r="F26" i="10"/>
  <c r="G26" i="10"/>
  <c r="H26" i="10"/>
  <c r="I26" i="10"/>
  <c r="J26" i="10"/>
  <c r="K26" i="10"/>
  <c r="L26" i="10"/>
  <c r="M26" i="10"/>
  <c r="N26" i="10"/>
  <c r="O26" i="10"/>
  <c r="E24" i="10"/>
  <c r="F24" i="10"/>
  <c r="G24" i="10"/>
  <c r="H24" i="10"/>
  <c r="I24" i="10"/>
  <c r="J24" i="10"/>
  <c r="K24" i="10"/>
  <c r="L24" i="10"/>
  <c r="M24" i="10"/>
  <c r="N24" i="10"/>
  <c r="O24" i="10"/>
  <c r="E22" i="10"/>
  <c r="F22" i="10"/>
  <c r="G22" i="10"/>
  <c r="H22" i="10"/>
  <c r="I22" i="10"/>
  <c r="J22" i="10"/>
  <c r="K22" i="10"/>
  <c r="L22" i="10"/>
  <c r="M22" i="10"/>
  <c r="N22" i="10"/>
  <c r="O22" i="10"/>
  <c r="D20" i="10"/>
  <c r="E20" i="10"/>
  <c r="F20" i="10"/>
  <c r="G20" i="10"/>
  <c r="H20" i="10"/>
  <c r="I20" i="10"/>
  <c r="K20" i="10"/>
  <c r="L20" i="10"/>
  <c r="M20" i="10"/>
  <c r="N20" i="10"/>
  <c r="O20" i="10"/>
  <c r="D18" i="10"/>
  <c r="E18" i="10"/>
  <c r="F18" i="10"/>
  <c r="G18" i="10"/>
  <c r="H18" i="10"/>
  <c r="I18" i="10"/>
  <c r="J18" i="10"/>
  <c r="K18" i="10"/>
  <c r="L18" i="10"/>
  <c r="M18" i="10"/>
  <c r="N18" i="10"/>
  <c r="O18" i="10"/>
  <c r="C18" i="10"/>
  <c r="D16" i="10"/>
  <c r="E16" i="10"/>
  <c r="F16" i="10"/>
  <c r="G16" i="10"/>
  <c r="H16" i="10"/>
  <c r="I16" i="10"/>
  <c r="J16" i="10"/>
  <c r="K16" i="10"/>
  <c r="L16" i="10"/>
  <c r="M16" i="10"/>
  <c r="N16" i="10"/>
  <c r="O16" i="10"/>
  <c r="E14" i="10"/>
  <c r="J14" i="10"/>
  <c r="K14" i="10"/>
  <c r="L14" i="10"/>
  <c r="O14" i="10"/>
  <c r="U11" i="10"/>
  <c r="S9" i="10"/>
  <c r="T9" i="10"/>
  <c r="U9" i="10"/>
  <c r="V9" i="10"/>
  <c r="R9" i="10"/>
  <c r="S7" i="10"/>
  <c r="T7" i="10"/>
  <c r="U7" i="10"/>
  <c r="V7" i="10"/>
  <c r="S5" i="10"/>
  <c r="T5" i="10"/>
  <c r="U5" i="10"/>
  <c r="V5" i="10"/>
  <c r="R5" i="10"/>
  <c r="F11" i="10"/>
  <c r="G11" i="10"/>
  <c r="H11" i="10"/>
  <c r="O11" i="10"/>
  <c r="D9" i="10"/>
  <c r="E9" i="10"/>
  <c r="F9" i="10"/>
  <c r="G9" i="10"/>
  <c r="H9" i="10"/>
  <c r="I9" i="10"/>
  <c r="J9" i="10"/>
  <c r="K9" i="10"/>
  <c r="L9" i="10"/>
  <c r="M9" i="10"/>
  <c r="N9" i="10"/>
  <c r="O9" i="10"/>
  <c r="C9" i="10"/>
  <c r="D7" i="10"/>
  <c r="E7" i="10"/>
  <c r="F7" i="10"/>
  <c r="G7" i="10"/>
  <c r="H7" i="10"/>
  <c r="I7" i="10"/>
  <c r="J7" i="10"/>
  <c r="K7" i="10"/>
  <c r="L7" i="10"/>
  <c r="M7" i="10"/>
  <c r="N7" i="10"/>
  <c r="O7" i="10"/>
  <c r="D5" i="10"/>
  <c r="E5" i="10"/>
  <c r="F5" i="10"/>
  <c r="G5" i="10"/>
  <c r="H5" i="10"/>
  <c r="I5" i="10"/>
  <c r="J5" i="10"/>
  <c r="K5" i="10"/>
  <c r="L5" i="10"/>
  <c r="M5" i="10"/>
  <c r="N5" i="10"/>
  <c r="O5" i="10"/>
  <c r="C5" i="10"/>
  <c r="I26" i="9"/>
  <c r="J26" i="9"/>
  <c r="K26" i="9"/>
  <c r="L26" i="9"/>
  <c r="M26" i="9"/>
  <c r="N26" i="9"/>
  <c r="O26" i="9"/>
  <c r="P26" i="9"/>
  <c r="Q26" i="9"/>
  <c r="R26" i="9"/>
  <c r="S26" i="9"/>
  <c r="T26" i="9"/>
  <c r="H26" i="9"/>
  <c r="D26" i="9"/>
  <c r="E26" i="9"/>
  <c r="C26" i="9"/>
  <c r="I24" i="9"/>
  <c r="J24" i="9"/>
  <c r="K24" i="9"/>
  <c r="L24" i="9"/>
  <c r="M24" i="9"/>
  <c r="N24" i="9"/>
  <c r="O24" i="9"/>
  <c r="P24" i="9"/>
  <c r="Q24" i="9"/>
  <c r="R24" i="9"/>
  <c r="S24" i="9"/>
  <c r="T24" i="9"/>
  <c r="H24" i="9"/>
  <c r="D24" i="9"/>
  <c r="E24" i="9"/>
  <c r="C24" i="9"/>
  <c r="I22" i="9"/>
  <c r="J22" i="9"/>
  <c r="K22" i="9"/>
  <c r="L22" i="9"/>
  <c r="M22" i="9"/>
  <c r="N22" i="9"/>
  <c r="O22" i="9"/>
  <c r="P22" i="9"/>
  <c r="Q22" i="9"/>
  <c r="R22" i="9"/>
  <c r="S22" i="9"/>
  <c r="T22" i="9"/>
  <c r="H22" i="9"/>
  <c r="D22" i="9"/>
  <c r="E22" i="9"/>
  <c r="C22" i="9"/>
  <c r="D20" i="9"/>
  <c r="E20" i="9"/>
  <c r="C20" i="9"/>
  <c r="I18" i="9"/>
  <c r="J18" i="9"/>
  <c r="K18" i="9"/>
  <c r="L18" i="9"/>
  <c r="M18" i="9"/>
  <c r="N18" i="9"/>
  <c r="O18" i="9"/>
  <c r="P18" i="9"/>
  <c r="Q18" i="9"/>
  <c r="R18" i="9"/>
  <c r="S18" i="9"/>
  <c r="T18" i="9"/>
  <c r="H18" i="9"/>
  <c r="D18" i="9"/>
  <c r="E18" i="9"/>
  <c r="C18" i="9"/>
  <c r="I16" i="9"/>
  <c r="J16" i="9"/>
  <c r="K16" i="9"/>
  <c r="L16" i="9"/>
  <c r="M16" i="9"/>
  <c r="N16" i="9"/>
  <c r="O16" i="9"/>
  <c r="P16" i="9"/>
  <c r="Q16" i="9"/>
  <c r="R16" i="9"/>
  <c r="S16" i="9"/>
  <c r="T16" i="9"/>
  <c r="H16" i="9"/>
  <c r="D16" i="9"/>
  <c r="C16" i="9"/>
  <c r="T14" i="9"/>
  <c r="D14" i="9"/>
  <c r="C14" i="9"/>
  <c r="D11" i="9"/>
  <c r="T9" i="9"/>
  <c r="D9" i="9"/>
  <c r="E9" i="9"/>
  <c r="C9" i="9"/>
  <c r="T7" i="9"/>
  <c r="D7" i="9"/>
  <c r="E7" i="9"/>
  <c r="C7" i="9"/>
  <c r="T5" i="9"/>
  <c r="D5" i="9"/>
  <c r="E5" i="9"/>
  <c r="C5" i="9"/>
  <c r="R26" i="8"/>
  <c r="S26" i="8"/>
  <c r="T26" i="8"/>
  <c r="U26" i="8"/>
  <c r="Q26" i="8"/>
  <c r="K26" i="8"/>
  <c r="L26" i="8"/>
  <c r="M26" i="8"/>
  <c r="N26" i="8"/>
  <c r="J26" i="8"/>
  <c r="D26" i="8"/>
  <c r="E26" i="8"/>
  <c r="F26" i="8"/>
  <c r="G26" i="8"/>
  <c r="C26" i="8"/>
  <c r="R24" i="8"/>
  <c r="S24" i="8"/>
  <c r="T24" i="8"/>
  <c r="U24" i="8"/>
  <c r="Q24" i="8"/>
  <c r="K24" i="8"/>
  <c r="L24" i="8"/>
  <c r="M24" i="8"/>
  <c r="N24" i="8"/>
  <c r="J24" i="8"/>
  <c r="D24" i="8"/>
  <c r="E24" i="8"/>
  <c r="F24" i="8"/>
  <c r="C24" i="8"/>
  <c r="R22" i="8"/>
  <c r="S22" i="8"/>
  <c r="T22" i="8"/>
  <c r="U22" i="8"/>
  <c r="Q22" i="8"/>
  <c r="K22" i="8"/>
  <c r="L22" i="8"/>
  <c r="M22" i="8"/>
  <c r="N22" i="8"/>
  <c r="J22" i="8"/>
  <c r="D22" i="8"/>
  <c r="E22" i="8"/>
  <c r="F22" i="8"/>
  <c r="C22" i="8"/>
  <c r="R20" i="8"/>
  <c r="S20" i="8"/>
  <c r="T20" i="8"/>
  <c r="U20" i="8"/>
  <c r="Q20" i="8"/>
  <c r="K20" i="8"/>
  <c r="L20" i="8"/>
  <c r="M20" i="8"/>
  <c r="N20" i="8"/>
  <c r="J20" i="8"/>
  <c r="D20" i="8"/>
  <c r="E20" i="8"/>
  <c r="F20" i="8"/>
  <c r="C20" i="8"/>
  <c r="R18" i="8"/>
  <c r="S18" i="8"/>
  <c r="U18" i="8"/>
  <c r="Q18" i="8"/>
  <c r="K18" i="8"/>
  <c r="L18" i="8"/>
  <c r="M18" i="8"/>
  <c r="N18" i="8"/>
  <c r="J18" i="8"/>
  <c r="D18" i="8"/>
  <c r="E18" i="8"/>
  <c r="F18" i="8"/>
  <c r="C18" i="8"/>
  <c r="R16" i="8"/>
  <c r="S16" i="8"/>
  <c r="T16" i="8"/>
  <c r="U16" i="8"/>
  <c r="Q16" i="8"/>
  <c r="K16" i="8"/>
  <c r="L16" i="8"/>
  <c r="M16" i="8"/>
  <c r="J16" i="8"/>
  <c r="C16" i="8"/>
  <c r="D16" i="8"/>
  <c r="E16" i="8"/>
  <c r="F16" i="8"/>
  <c r="G16" i="8"/>
  <c r="R14" i="8"/>
  <c r="S14" i="8"/>
  <c r="T14" i="8"/>
  <c r="Q14" i="8"/>
  <c r="L14" i="8"/>
  <c r="M14" i="8"/>
  <c r="J14" i="8"/>
  <c r="D14" i="8"/>
  <c r="E14" i="8"/>
  <c r="F14" i="8"/>
  <c r="C14" i="8"/>
  <c r="S11" i="8"/>
  <c r="T11" i="8"/>
  <c r="L11" i="8"/>
  <c r="R9" i="8"/>
  <c r="S9" i="8"/>
  <c r="T9" i="8"/>
  <c r="U9" i="8"/>
  <c r="Q9" i="8"/>
  <c r="K9" i="8"/>
  <c r="L9" i="8"/>
  <c r="M9" i="8"/>
  <c r="N9" i="8"/>
  <c r="J9" i="8"/>
  <c r="D9" i="8"/>
  <c r="E9" i="8"/>
  <c r="F9" i="8"/>
  <c r="G9" i="8"/>
  <c r="C9" i="8"/>
  <c r="R7" i="8"/>
  <c r="S7" i="8"/>
  <c r="T7" i="8"/>
  <c r="U7" i="8"/>
  <c r="Q7" i="8"/>
  <c r="K7" i="8"/>
  <c r="L7" i="8"/>
  <c r="M7" i="8"/>
  <c r="N7" i="8"/>
  <c r="J7" i="8"/>
  <c r="D7" i="8"/>
  <c r="E7" i="8"/>
  <c r="F7" i="8"/>
  <c r="G7" i="8"/>
  <c r="C7" i="8"/>
  <c r="R5" i="8"/>
  <c r="S5" i="8"/>
  <c r="T5" i="8"/>
  <c r="U5" i="8"/>
  <c r="Q5" i="8"/>
  <c r="K5" i="8"/>
  <c r="L5" i="8"/>
  <c r="M5" i="8"/>
  <c r="N5" i="8"/>
  <c r="J5" i="8"/>
  <c r="D5" i="8"/>
  <c r="E5" i="8"/>
  <c r="F5" i="8"/>
  <c r="G5" i="8"/>
  <c r="C5" i="8"/>
  <c r="S26" i="7"/>
  <c r="T26" i="7"/>
  <c r="U26" i="7"/>
  <c r="R26" i="7"/>
  <c r="I26" i="7"/>
  <c r="J26" i="7"/>
  <c r="K26" i="7"/>
  <c r="N26" i="7"/>
  <c r="H26" i="7"/>
  <c r="D26" i="7"/>
  <c r="E26" i="7"/>
  <c r="C26" i="7"/>
  <c r="S24" i="7"/>
  <c r="T24" i="7"/>
  <c r="R24" i="7"/>
  <c r="I24" i="7"/>
  <c r="J24" i="7"/>
  <c r="K24" i="7"/>
  <c r="L24" i="7"/>
  <c r="N24" i="7"/>
  <c r="O24" i="7"/>
  <c r="H24" i="7"/>
  <c r="D24" i="7"/>
  <c r="C24" i="7"/>
  <c r="S22" i="7"/>
  <c r="T22" i="7"/>
  <c r="U22" i="7"/>
  <c r="R22" i="7"/>
  <c r="I22" i="7"/>
  <c r="J22" i="7"/>
  <c r="K22" i="7"/>
  <c r="L22" i="7"/>
  <c r="H22" i="7"/>
  <c r="D22" i="7"/>
  <c r="C22" i="7"/>
  <c r="S20" i="7"/>
  <c r="T20" i="7"/>
  <c r="R20" i="7"/>
  <c r="I20" i="7"/>
  <c r="K20" i="7"/>
  <c r="L20" i="7"/>
  <c r="N20" i="7"/>
  <c r="O20" i="7"/>
  <c r="H20" i="7"/>
  <c r="D20" i="7"/>
  <c r="E20" i="7"/>
  <c r="C20" i="7"/>
  <c r="S18" i="7"/>
  <c r="T18" i="7"/>
  <c r="R18" i="7"/>
  <c r="I18" i="7"/>
  <c r="K18" i="7"/>
  <c r="L18" i="7"/>
  <c r="H18" i="7"/>
  <c r="D18" i="7"/>
  <c r="E18" i="7"/>
  <c r="C18" i="7"/>
  <c r="S16" i="7"/>
  <c r="T16" i="7"/>
  <c r="R16" i="7"/>
  <c r="I16" i="7"/>
  <c r="K16" i="7"/>
  <c r="L16" i="7"/>
  <c r="M16" i="7"/>
  <c r="H16" i="7"/>
  <c r="D16" i="7"/>
  <c r="C16" i="7"/>
  <c r="T14" i="7"/>
  <c r="R14" i="7"/>
  <c r="K14" i="7"/>
  <c r="H14" i="7"/>
  <c r="D14" i="7"/>
  <c r="C14" i="7"/>
  <c r="R11" i="7"/>
  <c r="S9" i="7"/>
  <c r="T9" i="7"/>
  <c r="R9" i="7"/>
  <c r="S7" i="7"/>
  <c r="T7" i="7"/>
  <c r="U7" i="7"/>
  <c r="R7" i="7"/>
  <c r="S5" i="7"/>
  <c r="T5" i="7"/>
  <c r="U5" i="7"/>
  <c r="R5" i="7"/>
  <c r="H11" i="7"/>
  <c r="I9" i="7"/>
  <c r="J9" i="7"/>
  <c r="K9" i="7"/>
  <c r="L9" i="7"/>
  <c r="N9" i="7"/>
  <c r="O9" i="7"/>
  <c r="I7" i="7"/>
  <c r="J7" i="7"/>
  <c r="K7" i="7"/>
  <c r="L7" i="7"/>
  <c r="M7" i="7"/>
  <c r="N7" i="7"/>
  <c r="O7" i="7"/>
  <c r="I5" i="7"/>
  <c r="J5" i="7"/>
  <c r="K5" i="7"/>
  <c r="L5" i="7"/>
  <c r="M5" i="7"/>
  <c r="N5" i="7"/>
  <c r="O5" i="7"/>
  <c r="H5" i="7"/>
  <c r="C11" i="7"/>
  <c r="D9" i="7"/>
  <c r="E9" i="7"/>
  <c r="C9" i="7"/>
  <c r="D7" i="7"/>
  <c r="E7" i="7"/>
  <c r="C7" i="7"/>
  <c r="D5" i="7"/>
  <c r="E5" i="7"/>
  <c r="C5" i="7"/>
  <c r="S26" i="6"/>
  <c r="T26" i="6"/>
  <c r="R26" i="6"/>
  <c r="L26" i="6"/>
  <c r="M26" i="6"/>
  <c r="K26" i="6"/>
  <c r="H26" i="6"/>
  <c r="S24" i="6"/>
  <c r="T24" i="6"/>
  <c r="R24" i="6"/>
  <c r="L24" i="6"/>
  <c r="M24" i="6"/>
  <c r="K24" i="6"/>
  <c r="D24" i="6"/>
  <c r="E24" i="6"/>
  <c r="F24" i="6"/>
  <c r="C24" i="6"/>
  <c r="S22" i="6"/>
  <c r="R22" i="6"/>
  <c r="L22" i="6"/>
  <c r="M22" i="6"/>
  <c r="K22" i="6"/>
  <c r="D22" i="6"/>
  <c r="E22" i="6"/>
  <c r="F22" i="6"/>
  <c r="G22" i="6"/>
  <c r="C22" i="6"/>
  <c r="S20" i="6"/>
  <c r="T20" i="6"/>
  <c r="R20" i="6"/>
  <c r="L20" i="6"/>
  <c r="M20" i="6"/>
  <c r="O20" i="6"/>
  <c r="K20" i="6"/>
  <c r="D20" i="6"/>
  <c r="E20" i="6"/>
  <c r="F20" i="6"/>
  <c r="G20" i="6"/>
  <c r="C20" i="6"/>
  <c r="S18" i="6"/>
  <c r="R18" i="6"/>
  <c r="L18" i="6"/>
  <c r="M18" i="6"/>
  <c r="K18" i="6"/>
  <c r="D18" i="6"/>
  <c r="E18" i="6"/>
  <c r="F18" i="6"/>
  <c r="G18" i="6"/>
  <c r="C18" i="6"/>
  <c r="S16" i="6"/>
  <c r="R16" i="6"/>
  <c r="L16" i="6"/>
  <c r="K16" i="6"/>
  <c r="D16" i="6"/>
  <c r="E16" i="6"/>
  <c r="F16" i="6"/>
  <c r="G16" i="6"/>
  <c r="C16" i="6"/>
  <c r="S14" i="6"/>
  <c r="R14" i="6"/>
  <c r="L14" i="6"/>
  <c r="E14" i="6"/>
  <c r="F14" i="6"/>
  <c r="C14" i="6"/>
  <c r="S11" i="6"/>
  <c r="R11" i="6"/>
  <c r="L11" i="6"/>
  <c r="F11" i="6"/>
  <c r="S9" i="6"/>
  <c r="T9" i="6"/>
  <c r="R9" i="6"/>
  <c r="L9" i="6"/>
  <c r="M9" i="6"/>
  <c r="K9" i="6"/>
  <c r="D9" i="6"/>
  <c r="E9" i="6"/>
  <c r="F9" i="6"/>
  <c r="G9" i="6"/>
  <c r="C9" i="6"/>
  <c r="S7" i="6"/>
  <c r="T7" i="6"/>
  <c r="R7" i="6"/>
  <c r="L7" i="6"/>
  <c r="M7" i="6"/>
  <c r="O7" i="6"/>
  <c r="K7" i="6"/>
  <c r="D7" i="6"/>
  <c r="E7" i="6"/>
  <c r="F7" i="6"/>
  <c r="G7" i="6"/>
  <c r="H7" i="6"/>
  <c r="C7" i="6"/>
  <c r="S5" i="6"/>
  <c r="T5" i="6"/>
  <c r="R5" i="6"/>
  <c r="L5" i="6"/>
  <c r="M5" i="6"/>
  <c r="O5" i="6"/>
  <c r="K5" i="6"/>
  <c r="D5" i="6"/>
  <c r="E5" i="6"/>
  <c r="F5" i="6"/>
  <c r="G5" i="6"/>
  <c r="H5" i="6"/>
  <c r="C5" i="6"/>
  <c r="I26" i="5"/>
  <c r="J26" i="5"/>
  <c r="K26" i="5"/>
  <c r="L26" i="5"/>
  <c r="M26" i="5"/>
  <c r="H26" i="5"/>
  <c r="I24" i="5"/>
  <c r="J24" i="5"/>
  <c r="K24" i="5"/>
  <c r="L24" i="5"/>
  <c r="M24" i="5"/>
  <c r="H24" i="5"/>
  <c r="I22" i="5"/>
  <c r="J22" i="5"/>
  <c r="K22" i="5"/>
  <c r="L22" i="5"/>
  <c r="M22" i="5"/>
  <c r="H22" i="5"/>
  <c r="I20" i="5"/>
  <c r="J20" i="5"/>
  <c r="K20" i="5"/>
  <c r="L20" i="5"/>
  <c r="M20" i="5"/>
  <c r="H20" i="5"/>
  <c r="I18" i="5"/>
  <c r="J18" i="5"/>
  <c r="K18" i="5"/>
  <c r="L18" i="5"/>
  <c r="M18" i="5"/>
  <c r="H18" i="5"/>
  <c r="I16" i="5"/>
  <c r="J16" i="5"/>
  <c r="K16" i="5"/>
  <c r="L16" i="5"/>
  <c r="M16" i="5"/>
  <c r="H16" i="5"/>
  <c r="I14" i="5"/>
  <c r="J14" i="5"/>
  <c r="K14" i="5"/>
  <c r="L14" i="5"/>
  <c r="M14" i="5"/>
  <c r="N14" i="5"/>
  <c r="H14" i="5"/>
  <c r="L11" i="5"/>
  <c r="I9" i="5"/>
  <c r="J9" i="5"/>
  <c r="K9" i="5"/>
  <c r="L9" i="5"/>
  <c r="M9" i="5"/>
  <c r="H9" i="5"/>
  <c r="I7" i="5"/>
  <c r="J7" i="5"/>
  <c r="K7" i="5"/>
  <c r="L7" i="5"/>
  <c r="M7" i="5"/>
  <c r="N7" i="5"/>
  <c r="H7" i="5"/>
  <c r="I5" i="5"/>
  <c r="J5" i="5"/>
  <c r="K5" i="5"/>
  <c r="L5" i="5"/>
  <c r="M5" i="5"/>
  <c r="N5" i="5"/>
  <c r="H5" i="5"/>
  <c r="D26" i="4"/>
  <c r="E26" i="4"/>
  <c r="F26" i="4"/>
  <c r="G26" i="4"/>
  <c r="H26" i="4"/>
  <c r="I26" i="4"/>
  <c r="L26" i="4"/>
  <c r="M26" i="4"/>
  <c r="N26" i="4"/>
  <c r="C26" i="4"/>
  <c r="D24" i="4"/>
  <c r="E24" i="4"/>
  <c r="F24" i="4"/>
  <c r="G24" i="4"/>
  <c r="H24" i="4"/>
  <c r="I24" i="4"/>
  <c r="J24" i="4"/>
  <c r="K24" i="4"/>
  <c r="M24" i="4"/>
  <c r="N24" i="4"/>
  <c r="C24" i="4"/>
  <c r="D22" i="4"/>
  <c r="E22" i="4"/>
  <c r="F22" i="4"/>
  <c r="G22" i="4"/>
  <c r="H22" i="4"/>
  <c r="I22" i="4"/>
  <c r="J22" i="4"/>
  <c r="K22" i="4"/>
  <c r="L22" i="4"/>
  <c r="M22" i="4"/>
  <c r="N22" i="4"/>
  <c r="C22" i="4"/>
  <c r="D20" i="4"/>
  <c r="E20" i="4"/>
  <c r="F20" i="4"/>
  <c r="G20" i="4"/>
  <c r="H20" i="4"/>
  <c r="I20" i="4"/>
  <c r="J20" i="4"/>
  <c r="K20" i="4"/>
  <c r="L20" i="4"/>
  <c r="M20" i="4"/>
  <c r="N20" i="4"/>
  <c r="C20" i="4"/>
  <c r="D18" i="4"/>
  <c r="E18" i="4"/>
  <c r="F18" i="4"/>
  <c r="G18" i="4"/>
  <c r="H18" i="4"/>
  <c r="I18" i="4"/>
  <c r="K18" i="4"/>
  <c r="N18" i="4"/>
  <c r="C18" i="4"/>
  <c r="D16" i="4"/>
  <c r="E16" i="4"/>
  <c r="F16" i="4"/>
  <c r="G16" i="4"/>
  <c r="H16" i="4"/>
  <c r="I16" i="4"/>
  <c r="J16" i="4"/>
  <c r="K16" i="4"/>
  <c r="L16" i="4"/>
  <c r="N16" i="4"/>
  <c r="C16" i="4"/>
  <c r="I14" i="4"/>
  <c r="J14" i="4"/>
  <c r="K14" i="4"/>
  <c r="L14" i="4"/>
  <c r="I11" i="4"/>
  <c r="D9" i="4"/>
  <c r="E9" i="4"/>
  <c r="F9" i="4"/>
  <c r="G9" i="4"/>
  <c r="H9" i="4"/>
  <c r="I9" i="4"/>
  <c r="J9" i="4"/>
  <c r="K9" i="4"/>
  <c r="L9" i="4"/>
  <c r="M9" i="4"/>
  <c r="N9" i="4"/>
  <c r="C9" i="4"/>
  <c r="D7" i="4"/>
  <c r="E7" i="4"/>
  <c r="F7" i="4"/>
  <c r="G7" i="4"/>
  <c r="H7" i="4"/>
  <c r="I7" i="4"/>
  <c r="J7" i="4"/>
  <c r="K7" i="4"/>
  <c r="L7" i="4"/>
  <c r="M7" i="4"/>
  <c r="N7" i="4"/>
  <c r="C7" i="4"/>
  <c r="D5" i="4"/>
  <c r="E5" i="4"/>
  <c r="F5" i="4"/>
  <c r="G5" i="4"/>
  <c r="H5" i="4"/>
  <c r="I5" i="4"/>
  <c r="J5" i="4"/>
  <c r="K5" i="4"/>
  <c r="L5" i="4"/>
  <c r="M5" i="4"/>
  <c r="N5" i="4"/>
  <c r="C5" i="4"/>
  <c r="N26" i="3"/>
  <c r="O26" i="3"/>
  <c r="M26" i="3"/>
  <c r="D26" i="3"/>
  <c r="E26" i="3"/>
  <c r="F26" i="3"/>
  <c r="H26" i="3"/>
  <c r="I26" i="3"/>
  <c r="J26" i="3"/>
  <c r="C26" i="3"/>
  <c r="N24" i="3"/>
  <c r="O24" i="3"/>
  <c r="M24" i="3"/>
  <c r="D24" i="3"/>
  <c r="E24" i="3"/>
  <c r="F24" i="3"/>
  <c r="H24" i="3"/>
  <c r="I24" i="3"/>
  <c r="J24" i="3"/>
  <c r="C24" i="3"/>
  <c r="N22" i="3"/>
  <c r="M22" i="3"/>
  <c r="D22" i="3"/>
  <c r="E22" i="3"/>
  <c r="F22" i="3"/>
  <c r="H22" i="3"/>
  <c r="I22" i="3"/>
  <c r="C22" i="3"/>
  <c r="N20" i="3"/>
  <c r="O20" i="3"/>
  <c r="M20" i="3"/>
  <c r="D20" i="3"/>
  <c r="E20" i="3"/>
  <c r="F20" i="3"/>
  <c r="H20" i="3"/>
  <c r="I20" i="3"/>
  <c r="J20" i="3"/>
  <c r="C20" i="3"/>
  <c r="N18" i="3"/>
  <c r="O18" i="3"/>
  <c r="M18" i="3"/>
  <c r="D18" i="3"/>
  <c r="E18" i="3"/>
  <c r="F18" i="3"/>
  <c r="G18" i="3"/>
  <c r="H18" i="3"/>
  <c r="J18" i="3"/>
  <c r="C18" i="3"/>
  <c r="N16" i="3"/>
  <c r="M16" i="3"/>
  <c r="D16" i="3"/>
  <c r="F16" i="3"/>
  <c r="G16" i="3"/>
  <c r="H16" i="3"/>
  <c r="I16" i="3"/>
  <c r="C16" i="3"/>
  <c r="N14" i="3"/>
  <c r="M14" i="3"/>
  <c r="G14" i="3"/>
  <c r="H14" i="3"/>
  <c r="N11" i="3"/>
  <c r="M11" i="3"/>
  <c r="N9" i="3"/>
  <c r="O9" i="3"/>
  <c r="M9" i="3"/>
  <c r="N7" i="3"/>
  <c r="O7" i="3"/>
  <c r="M7" i="3"/>
  <c r="O5" i="3"/>
  <c r="M5" i="3"/>
  <c r="G11" i="3"/>
  <c r="H11" i="3"/>
  <c r="D9" i="3"/>
  <c r="E9" i="3"/>
  <c r="F9" i="3"/>
  <c r="G9" i="3"/>
  <c r="H9" i="3"/>
  <c r="I9" i="3"/>
  <c r="J9" i="3"/>
  <c r="D7" i="3"/>
  <c r="E7" i="3"/>
  <c r="G7" i="3"/>
  <c r="H7" i="3"/>
  <c r="I7" i="3"/>
  <c r="J7" i="3"/>
  <c r="D5" i="3"/>
  <c r="E5" i="3"/>
  <c r="F5" i="3"/>
  <c r="G5" i="3"/>
  <c r="H5" i="3"/>
  <c r="I5" i="3"/>
  <c r="J5" i="3"/>
  <c r="C5" i="3"/>
  <c r="J26" i="2"/>
  <c r="K26" i="2"/>
  <c r="L26" i="2"/>
  <c r="M26" i="2"/>
  <c r="N26" i="2"/>
  <c r="O26" i="2"/>
  <c r="P26" i="2"/>
  <c r="Q26" i="2"/>
  <c r="R26" i="2"/>
  <c r="S26" i="2"/>
  <c r="I26" i="2"/>
  <c r="J24" i="2"/>
  <c r="K24" i="2"/>
  <c r="L24" i="2"/>
  <c r="M24" i="2"/>
  <c r="N24" i="2"/>
  <c r="O24" i="2"/>
  <c r="P24" i="2"/>
  <c r="Q24" i="2"/>
  <c r="R24" i="2"/>
  <c r="I24" i="2"/>
  <c r="J22" i="2"/>
  <c r="K22" i="2"/>
  <c r="L22" i="2"/>
  <c r="M22" i="2"/>
  <c r="N22" i="2"/>
  <c r="O22" i="2"/>
  <c r="P22" i="2"/>
  <c r="Q22" i="2"/>
  <c r="R22" i="2"/>
  <c r="S22" i="2"/>
  <c r="I22" i="2"/>
  <c r="J20" i="2"/>
  <c r="K20" i="2"/>
  <c r="L20" i="2"/>
  <c r="M20" i="2"/>
  <c r="N20" i="2"/>
  <c r="O20" i="2"/>
  <c r="P20" i="2"/>
  <c r="Q20" i="2"/>
  <c r="R20" i="2"/>
  <c r="S20" i="2"/>
  <c r="I20" i="2"/>
  <c r="J18" i="2"/>
  <c r="K18" i="2"/>
  <c r="L18" i="2"/>
  <c r="M18" i="2"/>
  <c r="N18" i="2"/>
  <c r="O18" i="2"/>
  <c r="P18" i="2"/>
  <c r="Q18" i="2"/>
  <c r="R18" i="2"/>
  <c r="S18" i="2"/>
  <c r="I18" i="2"/>
  <c r="J16" i="2"/>
  <c r="K16" i="2"/>
  <c r="L16" i="2"/>
  <c r="M16" i="2"/>
  <c r="N16" i="2"/>
  <c r="O16" i="2"/>
  <c r="P16" i="2"/>
  <c r="Q16" i="2"/>
  <c r="R16" i="2"/>
  <c r="S16" i="2"/>
  <c r="J14" i="2"/>
  <c r="L14" i="2"/>
  <c r="N14" i="2"/>
  <c r="O14" i="2"/>
  <c r="Q14" i="2"/>
  <c r="N11" i="2"/>
  <c r="J9" i="2"/>
  <c r="K9" i="2"/>
  <c r="L9" i="2"/>
  <c r="M9" i="2"/>
  <c r="N9" i="2"/>
  <c r="O9" i="2"/>
  <c r="P9" i="2"/>
  <c r="Q9" i="2"/>
  <c r="R9" i="2"/>
  <c r="S9" i="2"/>
  <c r="D9" i="2"/>
  <c r="E9" i="2"/>
  <c r="F9" i="2"/>
  <c r="C9" i="2"/>
  <c r="J7" i="2"/>
  <c r="K7" i="2"/>
  <c r="L7" i="2"/>
  <c r="M7" i="2"/>
  <c r="N7" i="2"/>
  <c r="O7" i="2"/>
  <c r="P7" i="2"/>
  <c r="Q7" i="2"/>
  <c r="R7" i="2"/>
  <c r="S7" i="2"/>
  <c r="D7" i="2"/>
  <c r="E7" i="2"/>
  <c r="F7" i="2"/>
  <c r="C7" i="2"/>
  <c r="J5" i="2"/>
  <c r="K5" i="2"/>
  <c r="L5" i="2"/>
  <c r="M5" i="2"/>
  <c r="N5" i="2"/>
  <c r="O5" i="2"/>
  <c r="P5" i="2"/>
  <c r="Q5" i="2"/>
  <c r="R5" i="2"/>
  <c r="S5" i="2"/>
  <c r="D5" i="2"/>
  <c r="E5" i="2"/>
  <c r="C5" i="2"/>
  <c r="O11" i="1"/>
  <c r="N11" i="1"/>
  <c r="O9" i="1"/>
  <c r="P9" i="1"/>
  <c r="Q9" i="1"/>
  <c r="R9" i="1"/>
  <c r="S9" i="1"/>
  <c r="T9" i="1"/>
  <c r="U9" i="1"/>
  <c r="N9" i="1"/>
  <c r="O7" i="1"/>
  <c r="P7" i="1"/>
  <c r="Q7" i="1"/>
  <c r="R7" i="1"/>
  <c r="S7" i="1"/>
  <c r="T7" i="1"/>
  <c r="U7" i="1"/>
  <c r="N7" i="1"/>
  <c r="O5" i="1"/>
  <c r="P5" i="1"/>
  <c r="Q5" i="1"/>
  <c r="R5" i="1"/>
  <c r="S5" i="1"/>
  <c r="T5" i="1"/>
  <c r="U5" i="1"/>
  <c r="N5" i="1"/>
  <c r="D26" i="1"/>
  <c r="C26" i="1"/>
  <c r="D24" i="1"/>
  <c r="C24" i="1"/>
  <c r="D22" i="1"/>
  <c r="C22" i="1"/>
  <c r="D20" i="1"/>
  <c r="C20" i="1"/>
  <c r="D18" i="1"/>
  <c r="C18" i="1"/>
  <c r="D16" i="1"/>
  <c r="E16" i="1"/>
  <c r="C16" i="1"/>
  <c r="D14" i="1"/>
  <c r="E14" i="1"/>
  <c r="C14" i="1"/>
  <c r="D5" i="1"/>
  <c r="E5" i="1"/>
  <c r="F5" i="1"/>
  <c r="C5" i="1"/>
</calcChain>
</file>

<file path=xl/sharedStrings.xml><?xml version="1.0" encoding="utf-8"?>
<sst xmlns="http://schemas.openxmlformats.org/spreadsheetml/2006/main" count="5279" uniqueCount="396">
  <si>
    <t>問１　性別</t>
  </si>
  <si>
    <t>問２　年齢</t>
  </si>
  <si>
    <t>問２　年代</t>
  </si>
  <si>
    <t xml:space="preserve"> </t>
  </si>
  <si>
    <t xml:space="preserve">  調査数                      </t>
  </si>
  <si>
    <t xml:space="preserve">男性                          </t>
  </si>
  <si>
    <t xml:space="preserve">女性                          </t>
  </si>
  <si>
    <t xml:space="preserve">その他                        </t>
  </si>
  <si>
    <t xml:space="preserve">  無回答                      </t>
  </si>
  <si>
    <t xml:space="preserve">  最小値                      </t>
  </si>
  <si>
    <t xml:space="preserve">  最大値                      </t>
  </si>
  <si>
    <t xml:space="preserve">10代                          </t>
  </si>
  <si>
    <t xml:space="preserve">20代                          </t>
  </si>
  <si>
    <t xml:space="preserve">30代                          </t>
  </si>
  <si>
    <t xml:space="preserve">40代                          </t>
  </si>
  <si>
    <t xml:space="preserve">50代                          </t>
  </si>
  <si>
    <t xml:space="preserve">60代                          </t>
  </si>
  <si>
    <t xml:space="preserve">70代以上                      </t>
  </si>
  <si>
    <t xml:space="preserve">  全  体</t>
  </si>
  <si>
    <t>男性</t>
  </si>
  <si>
    <t>女性</t>
  </si>
  <si>
    <t>その他</t>
  </si>
  <si>
    <t>10代</t>
  </si>
  <si>
    <t>20代</t>
  </si>
  <si>
    <t>30代</t>
  </si>
  <si>
    <t>40代</t>
  </si>
  <si>
    <t>50代</t>
  </si>
  <si>
    <t>60代</t>
  </si>
  <si>
    <t>70代以上</t>
  </si>
  <si>
    <t>問２　年齢層</t>
  </si>
  <si>
    <t>問３　居住地域（中学校区）</t>
  </si>
  <si>
    <t xml:space="preserve">若年層（10代、20代、30代）    </t>
  </si>
  <si>
    <t xml:space="preserve">中年層（40代、50代）          </t>
  </si>
  <si>
    <t xml:space="preserve">高年層（60代、70代以上）      </t>
  </si>
  <si>
    <t xml:space="preserve">東中学校区                    </t>
  </si>
  <si>
    <t xml:space="preserve">西中学校区                    </t>
  </si>
  <si>
    <t xml:space="preserve">栄川中学校区                  </t>
  </si>
  <si>
    <t xml:space="preserve">北中学校区                    </t>
  </si>
  <si>
    <t xml:space="preserve">原野谷中学校区                </t>
  </si>
  <si>
    <t xml:space="preserve">桜が丘中学校区                </t>
  </si>
  <si>
    <t xml:space="preserve">大浜中学校区                  </t>
  </si>
  <si>
    <t xml:space="preserve">城東中学校区                  </t>
  </si>
  <si>
    <t xml:space="preserve">大須賀中学校区                </t>
  </si>
  <si>
    <t xml:space="preserve">わからない                    </t>
  </si>
  <si>
    <t>問４　職業（勤務形態）</t>
  </si>
  <si>
    <t>問４　職業</t>
  </si>
  <si>
    <t xml:space="preserve">勤め人（会社員・公務員など）  </t>
  </si>
  <si>
    <t xml:space="preserve">契約社員・パート・アルバイト  </t>
  </si>
  <si>
    <t xml:space="preserve">自営業（農林漁業・商工サービス業など家族従業者を含む）      </t>
  </si>
  <si>
    <t xml:space="preserve">家事専業主婦（主夫）・家事手伝い                            </t>
  </si>
  <si>
    <t xml:space="preserve">大学生・専門学校生等          </t>
  </si>
  <si>
    <t xml:space="preserve">無職                          </t>
  </si>
  <si>
    <t xml:space="preserve">『勤め人・学生』              </t>
  </si>
  <si>
    <t>『家事専業・家事手伝い・無職』</t>
  </si>
  <si>
    <t>問５　勤務先・通学先</t>
  </si>
  <si>
    <t xml:space="preserve">掛川市内                      </t>
  </si>
  <si>
    <t xml:space="preserve">森町                          </t>
  </si>
  <si>
    <t xml:space="preserve">菊川市                        </t>
  </si>
  <si>
    <t xml:space="preserve">御前崎市                      </t>
  </si>
  <si>
    <t xml:space="preserve">袋井市                        </t>
  </si>
  <si>
    <t xml:space="preserve">磐田市                        </t>
  </si>
  <si>
    <t xml:space="preserve">浜松市                        </t>
  </si>
  <si>
    <t xml:space="preserve">静岡市                        </t>
  </si>
  <si>
    <t xml:space="preserve">県内その他                    </t>
  </si>
  <si>
    <t xml:space="preserve">県外                          </t>
  </si>
  <si>
    <t xml:space="preserve">１人                          </t>
  </si>
  <si>
    <t xml:space="preserve">２人                          </t>
  </si>
  <si>
    <t xml:space="preserve">３人                          </t>
  </si>
  <si>
    <t xml:space="preserve">４人                          </t>
  </si>
  <si>
    <t xml:space="preserve">５人                          </t>
  </si>
  <si>
    <t xml:space="preserve">６人以上                      </t>
  </si>
  <si>
    <t xml:space="preserve">単身世帯                      </t>
  </si>
  <si>
    <t xml:space="preserve">夫婦世帯                      </t>
  </si>
  <si>
    <t xml:space="preserve">二世代世帯（親と子）          </t>
  </si>
  <si>
    <t xml:space="preserve">三世代世帯（親と子と孫）      </t>
  </si>
  <si>
    <t xml:space="preserve">結婚している                  </t>
  </si>
  <si>
    <t xml:space="preserve">結婚していない                </t>
  </si>
  <si>
    <t xml:space="preserve">離別・死別                    </t>
  </si>
  <si>
    <t xml:space="preserve">いる                          </t>
  </si>
  <si>
    <t xml:space="preserve">いない                        </t>
  </si>
  <si>
    <t xml:space="preserve">持ち家（一戸建て）            </t>
  </si>
  <si>
    <t xml:space="preserve">持ち家（共同住宅）            </t>
  </si>
  <si>
    <t>公営借家（県営・市営住宅など）</t>
  </si>
  <si>
    <t xml:space="preserve">民営借家（マンション・アパートなど）                        </t>
  </si>
  <si>
    <t xml:space="preserve">社宅（会社の寮・宿舎など）    </t>
  </si>
  <si>
    <t xml:space="preserve">間借り（下宿など）            </t>
  </si>
  <si>
    <t xml:space="preserve">生まれたときからずっと掛川市に住んでいる                    </t>
  </si>
  <si>
    <t xml:space="preserve">掛川市内で生まれ、市外に転出後、再び掛川市に転入した        </t>
  </si>
  <si>
    <t xml:space="preserve">掛川市外で生まれ、掛川市に移り住んだ                        </t>
  </si>
  <si>
    <t xml:space="preserve">入っている                    </t>
  </si>
  <si>
    <t xml:space="preserve">会費は払っているが活動には参加していない                    </t>
  </si>
  <si>
    <t xml:space="preserve">入っていない                  </t>
  </si>
  <si>
    <t xml:space="preserve">加入しているかわからない      </t>
  </si>
  <si>
    <t xml:space="preserve">自転車保険に加入している      </t>
  </si>
  <si>
    <t xml:space="preserve">自転車を使用するが、加入していない                          </t>
  </si>
  <si>
    <t xml:space="preserve">自転車を使用しない            </t>
  </si>
  <si>
    <t xml:space="preserve">とても住みやすい              </t>
  </si>
  <si>
    <t xml:space="preserve">どちらかといえば住みやすい    </t>
  </si>
  <si>
    <t xml:space="preserve">どちらかといえば住みにくい    </t>
  </si>
  <si>
    <t xml:space="preserve">とても住みにくい              </t>
  </si>
  <si>
    <t xml:space="preserve">『住みやすい』                </t>
  </si>
  <si>
    <t xml:space="preserve">『住みにくい』                </t>
  </si>
  <si>
    <t xml:space="preserve">自然が豊か                    </t>
  </si>
  <si>
    <t xml:space="preserve">気候が温暖                    </t>
  </si>
  <si>
    <t xml:space="preserve">地域内のバス路線などの公共交通網が整備されている            </t>
  </si>
  <si>
    <t xml:space="preserve">新幹線の駅や高速道路のインターチェンジ、富士山静岡空港など広域交通のアクセスの便がよい    </t>
  </si>
  <si>
    <t xml:space="preserve">近所付き合いや地域のコミュニティがよい                      </t>
  </si>
  <si>
    <t xml:space="preserve">子育てや教育の環境がよい      </t>
  </si>
  <si>
    <t xml:space="preserve">医療や福祉環境が充実している  </t>
  </si>
  <si>
    <t xml:space="preserve">公民館や図書館などの公共施設が充実している                  </t>
  </si>
  <si>
    <t xml:space="preserve">買い物場所やレクリエーション施設が充実している              </t>
  </si>
  <si>
    <t xml:space="preserve">満足のできる働く場がある      </t>
  </si>
  <si>
    <t xml:space="preserve">災害の心配が少ない            </t>
  </si>
  <si>
    <t xml:space="preserve">自然が少ない                  </t>
  </si>
  <si>
    <t xml:space="preserve">気候がよくない                </t>
  </si>
  <si>
    <t xml:space="preserve">地域内のバス路線などの公共交通網が整備されていない          </t>
  </si>
  <si>
    <t xml:space="preserve">広域交通のアクセスの便がよくない                            </t>
  </si>
  <si>
    <t xml:space="preserve">近所付き合いや地域のコミュニティ活動がめんどうだ            </t>
  </si>
  <si>
    <t xml:space="preserve">子育てや教育の環境がよくない  </t>
  </si>
  <si>
    <t>医療や福祉環境が充実していない</t>
  </si>
  <si>
    <t xml:space="preserve">公民館や図書館などの公共施設が充実していない                </t>
  </si>
  <si>
    <t xml:space="preserve">買い物場所やレクリエーション施設が充実していない            </t>
  </si>
  <si>
    <t xml:space="preserve">満足のできる働く場が少ない    </t>
  </si>
  <si>
    <t xml:space="preserve">災害の心配がある              </t>
  </si>
  <si>
    <t>今のところにずっと住み続けたい</t>
  </si>
  <si>
    <t xml:space="preserve">市内の別の場所に移り住みたい  </t>
  </si>
  <si>
    <t xml:space="preserve">一度は市外に移り住みたいが、いずれは掛川市に戻ってきたい    </t>
  </si>
  <si>
    <t>掛川市に住み続けるつもりはない</t>
  </si>
  <si>
    <t xml:space="preserve">廃炉にしたほうがよい          </t>
  </si>
  <si>
    <t xml:space="preserve">停止しておいたほうがよい      </t>
  </si>
  <si>
    <t xml:space="preserve">安全が確認できれば稼働したほうがよい                        </t>
  </si>
  <si>
    <t xml:space="preserve">どちらともいえない            </t>
  </si>
  <si>
    <t xml:space="preserve">２）市民の生涯学習の拠点が整備されていること    </t>
  </si>
  <si>
    <t xml:space="preserve">満足                          </t>
  </si>
  <si>
    <t xml:space="preserve">まあ満足                      </t>
  </si>
  <si>
    <t xml:space="preserve">やや不満                      </t>
  </si>
  <si>
    <t xml:space="preserve">不満                          </t>
  </si>
  <si>
    <t>３）郷土の文化の保存と市民の文化芸術活動が振興されていること</t>
  </si>
  <si>
    <t xml:space="preserve">４）スポーツを楽しめる環境が整備されていること  </t>
  </si>
  <si>
    <t xml:space="preserve">６）安心して出産・子育てできる環境が整っていること    </t>
  </si>
  <si>
    <t xml:space="preserve">７）家庭・地域・職場ぐるみの健康づくりが行われていること    </t>
  </si>
  <si>
    <t xml:space="preserve">８）誰もが安心して医療を受けられる環境の整備されていること  </t>
  </si>
  <si>
    <t xml:space="preserve">９）高齢者が生き生きと暮らせる環境づくりができていること    </t>
  </si>
  <si>
    <t xml:space="preserve">13）誰もが集える身近な公園・緑地が充実していること    </t>
  </si>
  <si>
    <t>15）清流が流れ、市民が水と触れ合える環境が整備されていること</t>
  </si>
  <si>
    <t>17）安全な水を安定して供給できること</t>
  </si>
  <si>
    <t xml:space="preserve">24）自助・共助・公助による防災・減災対策を強化していること  </t>
  </si>
  <si>
    <t>25）災害に強い住宅や都市基盤施設等が整備されていること</t>
  </si>
  <si>
    <t xml:space="preserve">28）人が集い、賑わいを生む中心市街地が形成されていること    </t>
  </si>
  <si>
    <t xml:space="preserve">32）中山間地域の生活環境の保全と維持ができていること  </t>
  </si>
  <si>
    <t xml:space="preserve">34）歩行者も車も安全に通行できる生活道路の整備ができていること    </t>
  </si>
  <si>
    <t xml:space="preserve">最優先                        </t>
  </si>
  <si>
    <t xml:space="preserve">できれば優先                  </t>
  </si>
  <si>
    <t xml:space="preserve">あまり優先しない              </t>
  </si>
  <si>
    <t xml:space="preserve">優先しない                    </t>
  </si>
  <si>
    <t>１）１年間に文化・芸術鑑賞やスポーツ観戦をしたか</t>
  </si>
  <si>
    <t xml:space="preserve">両方した                      </t>
  </si>
  <si>
    <t xml:space="preserve">文化・芸術鑑賞のみした        </t>
  </si>
  <si>
    <t xml:space="preserve">スポーツ観戦のみした          </t>
  </si>
  <si>
    <t xml:space="preserve">しない                        </t>
  </si>
  <si>
    <t xml:space="preserve">『した』                      </t>
  </si>
  <si>
    <t xml:space="preserve">文化・芸術活動のみした        </t>
  </si>
  <si>
    <t xml:space="preserve">スポーツ活動のみした          </t>
  </si>
  <si>
    <t xml:space="preserve">３）郷土の歴史や文化に誇りと愛着を持っていると思うか  </t>
  </si>
  <si>
    <t xml:space="preserve">４）生涯学習活動に参加をしているか  </t>
  </si>
  <si>
    <t xml:space="preserve">思う                          </t>
  </si>
  <si>
    <t xml:space="preserve">まあ思う                      </t>
  </si>
  <si>
    <t xml:space="preserve">あまり思わない                </t>
  </si>
  <si>
    <t xml:space="preserve">思わない                      </t>
  </si>
  <si>
    <t xml:space="preserve">『思う』                      </t>
  </si>
  <si>
    <t xml:space="preserve">『思わない』                  </t>
  </si>
  <si>
    <t xml:space="preserve">している                      </t>
  </si>
  <si>
    <t xml:space="preserve">どちらかというとしている      </t>
  </si>
  <si>
    <t xml:space="preserve">どちらかというとしていない    </t>
  </si>
  <si>
    <t xml:space="preserve">していない                    </t>
  </si>
  <si>
    <t>５）市外の人に掛川市を勧めたいと思うか</t>
  </si>
  <si>
    <t xml:space="preserve">５）市外の人に掛川市を勧めたいと思うか    </t>
  </si>
  <si>
    <t xml:space="preserve">『している』                  </t>
  </si>
  <si>
    <t xml:space="preserve">『していない』                </t>
  </si>
  <si>
    <t>６）掛川市の魅力を発信しているか</t>
  </si>
  <si>
    <t xml:space="preserve">７）バスなどの公共交通サービスの利用頻度  </t>
  </si>
  <si>
    <t xml:space="preserve">少しはしている                </t>
  </si>
  <si>
    <t xml:space="preserve">あまりしていない              </t>
  </si>
  <si>
    <t xml:space="preserve">よく利用する                  </t>
  </si>
  <si>
    <t xml:space="preserve">ときどき利用する              </t>
  </si>
  <si>
    <t xml:space="preserve">ほとんど利用しない            </t>
  </si>
  <si>
    <t xml:space="preserve">利用しない                    </t>
  </si>
  <si>
    <t xml:space="preserve">『利用する』                  </t>
  </si>
  <si>
    <t xml:space="preserve">『利用しない』                </t>
  </si>
  <si>
    <t xml:space="preserve">８）バスなどの公共交通サービスは不便だと思うか  </t>
  </si>
  <si>
    <t xml:space="preserve">できる                        </t>
  </si>
  <si>
    <t xml:space="preserve">できない                      </t>
  </si>
  <si>
    <t>問６　同居人数</t>
    <phoneticPr fontId="2"/>
  </si>
  <si>
    <t>問６　同居人数</t>
    <rPh sb="3" eb="7">
      <t>ドウキョニンズウ</t>
    </rPh>
    <phoneticPr fontId="2"/>
  </si>
  <si>
    <t>問７　家族構成</t>
    <phoneticPr fontId="2"/>
  </si>
  <si>
    <t>問８　未既婚の別</t>
    <phoneticPr fontId="2"/>
  </si>
  <si>
    <t xml:space="preserve">問９　同居する高校生以下の子どもはいるか  </t>
    <phoneticPr fontId="2"/>
  </si>
  <si>
    <t>問11　住宅の種類</t>
    <phoneticPr fontId="2"/>
  </si>
  <si>
    <t>問12　掛川市の居住歴</t>
    <phoneticPr fontId="2"/>
  </si>
  <si>
    <t>問13　自治会加入状況</t>
    <phoneticPr fontId="2"/>
  </si>
  <si>
    <t>問14　自転車保険（賠償責任保険）の加入状況</t>
    <phoneticPr fontId="2"/>
  </si>
  <si>
    <t>問15　掛川市の住みやすさ</t>
    <phoneticPr fontId="2"/>
  </si>
  <si>
    <t>問15　掛川市の住みやすさ</t>
    <phoneticPr fontId="2"/>
  </si>
  <si>
    <t>問16　掛川市が住みやすいと思う理由</t>
    <phoneticPr fontId="2"/>
  </si>
  <si>
    <t>問17　掛川市が住みにくいと思う理由</t>
    <phoneticPr fontId="2"/>
  </si>
  <si>
    <t>問18　掛川市への定住意向</t>
    <phoneticPr fontId="2"/>
  </si>
  <si>
    <t>問19　浜岡原子力発電所の今後についての考え</t>
    <phoneticPr fontId="2"/>
  </si>
  <si>
    <t>問20　40の個別施策　満足度</t>
    <phoneticPr fontId="2"/>
  </si>
  <si>
    <t>問20　40の個別施策　満足度</t>
    <phoneticPr fontId="2"/>
  </si>
  <si>
    <t xml:space="preserve">18）みんなが働ける雇用・就業の環境が整っていること    </t>
    <rPh sb="7" eb="8">
      <t>ハタラ</t>
    </rPh>
    <rPh sb="10" eb="12">
      <t>コヨウ</t>
    </rPh>
    <rPh sb="13" eb="15">
      <t>シュウギョウ</t>
    </rPh>
    <rPh sb="16" eb="18">
      <t>カンキョウ</t>
    </rPh>
    <rPh sb="19" eb="20">
      <t>トトノ</t>
    </rPh>
    <phoneticPr fontId="2"/>
  </si>
  <si>
    <t xml:space="preserve">19) 掛川にしごとをつくり、商工業が更なる発展をしていること  </t>
    <phoneticPr fontId="2"/>
  </si>
  <si>
    <t xml:space="preserve">20）多様な担い手による力強い農業経営が営まれていること   </t>
    <rPh sb="3" eb="5">
      <t>タヨウ</t>
    </rPh>
    <rPh sb="6" eb="7">
      <t>ニナ</t>
    </rPh>
    <rPh sb="8" eb="9">
      <t>テ</t>
    </rPh>
    <rPh sb="12" eb="14">
      <t>チカラヅヨ</t>
    </rPh>
    <rPh sb="15" eb="17">
      <t>ノウギョウ</t>
    </rPh>
    <rPh sb="17" eb="19">
      <t>ケイエイ</t>
    </rPh>
    <rPh sb="20" eb="21">
      <t>イトナ</t>
    </rPh>
    <phoneticPr fontId="2"/>
  </si>
  <si>
    <t>問20　40の個別施策　満足度</t>
    <phoneticPr fontId="2"/>
  </si>
  <si>
    <t>30）日常の移動が制約される交通弱者の移動手段が確保されていること</t>
    <rPh sb="3" eb="5">
      <t>ニチジョウ</t>
    </rPh>
    <rPh sb="6" eb="8">
      <t>イドウ</t>
    </rPh>
    <rPh sb="9" eb="11">
      <t>セイヤク</t>
    </rPh>
    <rPh sb="14" eb="16">
      <t>コウツウ</t>
    </rPh>
    <rPh sb="16" eb="18">
      <t>ジャクシャ</t>
    </rPh>
    <rPh sb="19" eb="21">
      <t>イドウ</t>
    </rPh>
    <rPh sb="21" eb="23">
      <t>シュダン</t>
    </rPh>
    <rPh sb="24" eb="26">
      <t>カクホ</t>
    </rPh>
    <phoneticPr fontId="2"/>
  </si>
  <si>
    <t>問20　40の個別施策　優先度</t>
    <rPh sb="12" eb="15">
      <t>ユウセンド</t>
    </rPh>
    <phoneticPr fontId="2"/>
  </si>
  <si>
    <t>19）掛川にしごとをつくり、商工業が更なる発展をしていること</t>
    <rPh sb="3" eb="5">
      <t>カケガワ</t>
    </rPh>
    <rPh sb="14" eb="17">
      <t>ショウコウギョウ</t>
    </rPh>
    <rPh sb="18" eb="19">
      <t>サラ</t>
    </rPh>
    <rPh sb="21" eb="23">
      <t>ハッテン</t>
    </rPh>
    <phoneticPr fontId="2"/>
  </si>
  <si>
    <t xml:space="preserve">20）多様な担い手による力強い農業経営が営まれていること    </t>
    <rPh sb="3" eb="5">
      <t>タヨウ</t>
    </rPh>
    <rPh sb="6" eb="7">
      <t>ニナ</t>
    </rPh>
    <rPh sb="8" eb="9">
      <t>テ</t>
    </rPh>
    <rPh sb="12" eb="14">
      <t>チカラヅヨ</t>
    </rPh>
    <rPh sb="15" eb="19">
      <t>ノウギョウケイエイ</t>
    </rPh>
    <rPh sb="20" eb="21">
      <t>イトナ</t>
    </rPh>
    <phoneticPr fontId="2"/>
  </si>
  <si>
    <t>問21　自身のことや掛川市の現状について</t>
    <phoneticPr fontId="2"/>
  </si>
  <si>
    <t>している</t>
    <phoneticPr fontId="2"/>
  </si>
  <si>
    <t>していない</t>
    <phoneticPr fontId="2"/>
  </si>
  <si>
    <t>28）掛川市の景観は良好だと思うか</t>
    <phoneticPr fontId="2"/>
  </si>
  <si>
    <t xml:space="preserve">26）インターネットを利用できるか    </t>
    <phoneticPr fontId="2"/>
  </si>
  <si>
    <t xml:space="preserve">25）「広報かけがわ」で必要な市の情報を得られていると思うか  </t>
    <phoneticPr fontId="2"/>
  </si>
  <si>
    <t>知っている</t>
    <rPh sb="0" eb="1">
      <t>シ</t>
    </rPh>
    <phoneticPr fontId="2"/>
  </si>
  <si>
    <t>少しは知っている</t>
    <rPh sb="0" eb="1">
      <t>スコ</t>
    </rPh>
    <rPh sb="3" eb="4">
      <t>シ</t>
    </rPh>
    <phoneticPr fontId="2"/>
  </si>
  <si>
    <t>あまり知らない</t>
    <rPh sb="3" eb="4">
      <t>シ</t>
    </rPh>
    <phoneticPr fontId="2"/>
  </si>
  <si>
    <t>知らない</t>
    <rPh sb="0" eb="1">
      <t>シ</t>
    </rPh>
    <phoneticPr fontId="2"/>
  </si>
  <si>
    <t>28）掛川市の景観は良好だと思うか</t>
    <phoneticPr fontId="2"/>
  </si>
  <si>
    <t>受けている</t>
    <rPh sb="0" eb="1">
      <t>ウ</t>
    </rPh>
    <phoneticPr fontId="2"/>
  </si>
  <si>
    <t>受けていない</t>
    <rPh sb="0" eb="1">
      <t>ウ</t>
    </rPh>
    <phoneticPr fontId="2"/>
  </si>
  <si>
    <t>所有している</t>
    <rPh sb="0" eb="2">
      <t>ショユウ</t>
    </rPh>
    <phoneticPr fontId="2"/>
  </si>
  <si>
    <t>所有していない</t>
    <rPh sb="0" eb="2">
      <t>ショユウ</t>
    </rPh>
    <phoneticPr fontId="2"/>
  </si>
  <si>
    <t>テレビなどのメディア</t>
    <phoneticPr fontId="2"/>
  </si>
  <si>
    <t>広報かけがわ</t>
    <rPh sb="0" eb="2">
      <t>コウホウ</t>
    </rPh>
    <phoneticPr fontId="2"/>
  </si>
  <si>
    <t>掛川市ホームページ</t>
    <rPh sb="0" eb="3">
      <t>カケガワシ</t>
    </rPh>
    <phoneticPr fontId="2"/>
  </si>
  <si>
    <t>SNS</t>
    <phoneticPr fontId="2"/>
  </si>
  <si>
    <t>その他</t>
    <rPh sb="2" eb="3">
      <t>タ</t>
    </rPh>
    <phoneticPr fontId="2"/>
  </si>
  <si>
    <t>食</t>
    <rPh sb="0" eb="1">
      <t>ショク</t>
    </rPh>
    <phoneticPr fontId="2"/>
  </si>
  <si>
    <t>歴史文化</t>
    <rPh sb="0" eb="2">
      <t>レキシ</t>
    </rPh>
    <rPh sb="2" eb="4">
      <t>ブンカ</t>
    </rPh>
    <phoneticPr fontId="2"/>
  </si>
  <si>
    <t>自然</t>
    <rPh sb="0" eb="2">
      <t>シゼン</t>
    </rPh>
    <phoneticPr fontId="2"/>
  </si>
  <si>
    <t xml:space="preserve">  調査数                      </t>
    <phoneticPr fontId="2"/>
  </si>
  <si>
    <t>紙面</t>
    <rPh sb="0" eb="2">
      <t>シメン</t>
    </rPh>
    <phoneticPr fontId="2"/>
  </si>
  <si>
    <t>掛川市のホームページなどの電子媒体</t>
    <rPh sb="0" eb="3">
      <t>カケガワシ</t>
    </rPh>
    <rPh sb="13" eb="15">
      <t>デンシ</t>
    </rPh>
    <rPh sb="15" eb="17">
      <t>バイタイ</t>
    </rPh>
    <phoneticPr fontId="2"/>
  </si>
  <si>
    <t xml:space="preserve">  平 均                      </t>
    <phoneticPr fontId="2"/>
  </si>
  <si>
    <t>10）障がいのある方の幸せな暮らしの支援が充実していること</t>
    <rPh sb="9" eb="10">
      <t>カタ</t>
    </rPh>
    <rPh sb="11" eb="12">
      <t>シアワ</t>
    </rPh>
    <rPh sb="14" eb="15">
      <t>ク</t>
    </rPh>
    <rPh sb="18" eb="20">
      <t>シエン</t>
    </rPh>
    <rPh sb="21" eb="23">
      <t>ジュウジツ</t>
    </rPh>
    <phoneticPr fontId="2"/>
  </si>
  <si>
    <t>22）地域資源を活かした体験交流や地域をまたいだ観光の推進が行われていること</t>
    <rPh sb="3" eb="5">
      <t>チイキ</t>
    </rPh>
    <rPh sb="5" eb="7">
      <t>シゲン</t>
    </rPh>
    <rPh sb="8" eb="9">
      <t>イ</t>
    </rPh>
    <rPh sb="12" eb="14">
      <t>タイケン</t>
    </rPh>
    <rPh sb="14" eb="16">
      <t>コウリュウ</t>
    </rPh>
    <rPh sb="17" eb="19">
      <t>チイキ</t>
    </rPh>
    <rPh sb="24" eb="26">
      <t>カンコウ</t>
    </rPh>
    <rPh sb="27" eb="29">
      <t>スイシン</t>
    </rPh>
    <rPh sb="30" eb="31">
      <t>オコナ</t>
    </rPh>
    <phoneticPr fontId="2"/>
  </si>
  <si>
    <t>『知っている』</t>
    <rPh sb="1" eb="2">
      <t>シ</t>
    </rPh>
    <phoneticPr fontId="2"/>
  </si>
  <si>
    <t>『知らない』</t>
    <rPh sb="1" eb="2">
      <t>シ</t>
    </rPh>
    <phoneticPr fontId="2"/>
  </si>
  <si>
    <t>育成ができていること</t>
  </si>
  <si>
    <t>１）市民総ぐるみで取り組む心豊かにたくましく生きる子どもの</t>
    <phoneticPr fontId="2"/>
  </si>
  <si>
    <t xml:space="preserve">解決できていること    </t>
  </si>
  <si>
    <t>11）地域社会でともに支え合う心が育まれ、様々な福祉課題が</t>
    <phoneticPr fontId="2"/>
  </si>
  <si>
    <t>21）安定した農家所得のもとに新たな「掛川茶」のブランド化がなされ、</t>
    <rPh sb="3" eb="5">
      <t>アンテイ</t>
    </rPh>
    <rPh sb="7" eb="11">
      <t>ノウカショトク</t>
    </rPh>
    <rPh sb="15" eb="16">
      <t>アラ</t>
    </rPh>
    <rPh sb="19" eb="22">
      <t>カケガワチャ</t>
    </rPh>
    <rPh sb="28" eb="29">
      <t>カ</t>
    </rPh>
    <phoneticPr fontId="2"/>
  </si>
  <si>
    <t xml:space="preserve">促進がされていること  </t>
  </si>
  <si>
    <t xml:space="preserve">23）市民総ぐるみによるシティプロモーションと移住・定住の </t>
    <rPh sb="3" eb="5">
      <t>シミン</t>
    </rPh>
    <rPh sb="5" eb="6">
      <t>ソウ</t>
    </rPh>
    <rPh sb="23" eb="25">
      <t>イジュウ</t>
    </rPh>
    <rPh sb="26" eb="28">
      <t>テイジュウ</t>
    </rPh>
    <phoneticPr fontId="2"/>
  </si>
  <si>
    <t>財産への被害を最小限に食い止める環境が整っていること</t>
  </si>
  <si>
    <t>26）消防救急体制の充実により、市民の生命、身体及び</t>
    <phoneticPr fontId="2"/>
  </si>
  <si>
    <t>快適な居住環境で市民が暮らしていること</t>
  </si>
  <si>
    <t>29）市街地から郊外の農村集落まで、地域それぞれの特性が生かされた</t>
    <phoneticPr fontId="2"/>
  </si>
  <si>
    <t xml:space="preserve">できていること  </t>
  </si>
  <si>
    <t>31）定住を促進する良質な住宅や住宅地の供給と空き家対策が</t>
    <phoneticPr fontId="2"/>
  </si>
  <si>
    <t>35）安全確保と長寿命化に向けた道路施設の維持管理が</t>
    <phoneticPr fontId="2"/>
  </si>
  <si>
    <t xml:space="preserve">異なる文化をもつ人々が共生していること    </t>
  </si>
  <si>
    <t>36）外国人市民と日本人市民が、相互に理解を深め、</t>
    <phoneticPr fontId="2"/>
  </si>
  <si>
    <t xml:space="preserve">自立した多様な担い手によって支えられていること  </t>
  </si>
  <si>
    <t>38）公共的な活動が、地区、市民、企業、行政など、</t>
    <phoneticPr fontId="2"/>
  </si>
  <si>
    <t xml:space="preserve">整っていること    </t>
  </si>
  <si>
    <t>５）家庭・地域・企業ぐるみで子育てしやすい環境が</t>
    <phoneticPr fontId="2"/>
  </si>
  <si>
    <t xml:space="preserve">図られていること    </t>
  </si>
  <si>
    <t>12）省エネ・省資源、再生可能エネルギーの普及が</t>
    <phoneticPr fontId="2"/>
  </si>
  <si>
    <t>多面的な活用ができていること</t>
  </si>
  <si>
    <t>14）美しい森林や海岸等の保全と防災機能などの</t>
    <phoneticPr fontId="2"/>
  </si>
  <si>
    <t>15）清流が流れ、市民が水と触れ合える環境が</t>
    <phoneticPr fontId="2"/>
  </si>
  <si>
    <t>整備されていること</t>
  </si>
  <si>
    <t>快適に暮らせる生活環境が確保されていること</t>
  </si>
  <si>
    <t>16）市民一人ひとりが互いにマナーを守り、</t>
    <phoneticPr fontId="2"/>
  </si>
  <si>
    <t>振興されていること</t>
  </si>
  <si>
    <t>３）郷土の文化の保存と市民の文化芸術活動が</t>
    <phoneticPr fontId="2"/>
  </si>
  <si>
    <t>がなされ、おいしい「掛川茶」を楽しめる環境が確保されていること</t>
    <phoneticPr fontId="2"/>
  </si>
  <si>
    <t>21）安定した農家所得のもとに新たな「掛川茶」のブランド化</t>
    <rPh sb="3" eb="5">
      <t>アンテイ</t>
    </rPh>
    <rPh sb="7" eb="11">
      <t>ノウカショトク</t>
    </rPh>
    <rPh sb="15" eb="16">
      <t>アラ</t>
    </rPh>
    <rPh sb="19" eb="22">
      <t>カケガワチャ</t>
    </rPh>
    <rPh sb="28" eb="29">
      <t>カ</t>
    </rPh>
    <phoneticPr fontId="2"/>
  </si>
  <si>
    <t>安心して住めること</t>
  </si>
  <si>
    <t>27）交通安全と防犯の意識向上と環境整備により、</t>
    <phoneticPr fontId="2"/>
  </si>
  <si>
    <t xml:space="preserve">37）多様性に富み個性と能力を発揮できる社会の  </t>
    <phoneticPr fontId="2"/>
  </si>
  <si>
    <t>実現ができていること</t>
  </si>
  <si>
    <t xml:space="preserve">39）将来の債務を削減し、健全で計画的な行政経営が行われていること  </t>
    <phoneticPr fontId="2"/>
  </si>
  <si>
    <t>行われていること</t>
  </si>
  <si>
    <t>39）将来の債務を削減し、健全で計画的な行政経営が</t>
    <phoneticPr fontId="2"/>
  </si>
  <si>
    <t>モノ、コト、情報がつながる便利なまちになっていること</t>
  </si>
  <si>
    <t>40）人にやさしいデジタル化が推進され、ヒト、</t>
    <rPh sb="3" eb="4">
      <t>ヒト</t>
    </rPh>
    <rPh sb="13" eb="14">
      <t>カ</t>
    </rPh>
    <rPh sb="15" eb="17">
      <t>スイシン</t>
    </rPh>
    <phoneticPr fontId="2"/>
  </si>
  <si>
    <t>子どもの育成ができていること</t>
  </si>
  <si>
    <t>１）市民総ぐるみで取り組む心豊かにたくましく生きる</t>
    <phoneticPr fontId="2"/>
  </si>
  <si>
    <t xml:space="preserve">環境が整っていること    </t>
  </si>
  <si>
    <t>５）家庭・地域・企業ぐるみで子育てしやすい</t>
    <phoneticPr fontId="2"/>
  </si>
  <si>
    <t xml:space="preserve">11）地域社会でともに支え合う心が育まれ、 </t>
    <phoneticPr fontId="2"/>
  </si>
  <si>
    <t xml:space="preserve">様々な福祉課題が解決できていること   </t>
  </si>
  <si>
    <t xml:space="preserve">普及が図られていること </t>
  </si>
  <si>
    <t>12）省エネ・省資源、再生可能エネルギーの</t>
    <phoneticPr fontId="2"/>
  </si>
  <si>
    <t>14）美しい森林や海岸等の保全と防災機能などの</t>
    <phoneticPr fontId="2"/>
  </si>
  <si>
    <t>31）スマートフォンまたは</t>
    <phoneticPr fontId="2"/>
  </si>
  <si>
    <t>27）掛川市は住宅・商業・農業・工業などが、</t>
    <rPh sb="3" eb="6">
      <t>カケガワシ</t>
    </rPh>
    <rPh sb="7" eb="9">
      <t>ジュウタク</t>
    </rPh>
    <rPh sb="10" eb="12">
      <t>ショウギョウ</t>
    </rPh>
    <rPh sb="13" eb="15">
      <t>ノウギョウ</t>
    </rPh>
    <rPh sb="16" eb="18">
      <t>コウギョウ</t>
    </rPh>
    <phoneticPr fontId="2"/>
  </si>
  <si>
    <t>27）掛川市は住宅・商業・農業・工業などが、</t>
    <phoneticPr fontId="2"/>
  </si>
  <si>
    <t>25）「広報かけがわ」で必要な市の</t>
    <phoneticPr fontId="2"/>
  </si>
  <si>
    <t xml:space="preserve">情報を得られていると思うか  </t>
  </si>
  <si>
    <t>設置しているか</t>
  </si>
  <si>
    <t>23）自宅に住宅用火災警報器を</t>
    <phoneticPr fontId="2"/>
  </si>
  <si>
    <t>活動していることを知っているか</t>
  </si>
  <si>
    <t>22）消防団員が地域のため</t>
    <phoneticPr fontId="2"/>
  </si>
  <si>
    <t>22）消防団員が地域のため</t>
    <phoneticPr fontId="2"/>
  </si>
  <si>
    <t>24）｢ 協働のまちづくり｣ を</t>
    <phoneticPr fontId="2"/>
  </si>
  <si>
    <t>進めていることを知っているか</t>
  </si>
  <si>
    <t xml:space="preserve">準備しているか  </t>
  </si>
  <si>
    <t>21）災害に備えて非常持ち出し品を</t>
    <phoneticPr fontId="2"/>
  </si>
  <si>
    <t>20）家庭の避難計画を作成</t>
    <phoneticPr fontId="2"/>
  </si>
  <si>
    <t>（相談）しているか</t>
  </si>
  <si>
    <t>男女共同参画が進んでいると思うか</t>
  </si>
  <si>
    <t>19）家庭・地域・職場などあらゆる場面で</t>
    <phoneticPr fontId="2"/>
  </si>
  <si>
    <t>19）家庭・地域・職場などあらゆる場面で、</t>
    <phoneticPr fontId="2"/>
  </si>
  <si>
    <t>バランス良く配置されているまちだと思うか</t>
    <rPh sb="17" eb="18">
      <t>オモ</t>
    </rPh>
    <phoneticPr fontId="2"/>
  </si>
  <si>
    <t xml:space="preserve">保たれていると思うか  </t>
  </si>
  <si>
    <t>18）居住地域は清潔できれいな生活環境が</t>
    <phoneticPr fontId="2"/>
  </si>
  <si>
    <t>18）居住地域は清潔できれいな生活環境が</t>
    <phoneticPr fontId="2"/>
  </si>
  <si>
    <t>17）居住地域は信頼し、助け合える環境に</t>
    <phoneticPr fontId="2"/>
  </si>
  <si>
    <t>なっていると思うか</t>
  </si>
  <si>
    <t>17）居住地域は信頼し、助け合える環境に</t>
    <phoneticPr fontId="2"/>
  </si>
  <si>
    <t>16）あなたは、地域の子どもたちが、</t>
    <rPh sb="8" eb="10">
      <t>チイキ</t>
    </rPh>
    <rPh sb="11" eb="12">
      <t>コ</t>
    </rPh>
    <phoneticPr fontId="2"/>
  </si>
  <si>
    <t xml:space="preserve">軽減する制度が充実していると思うか  </t>
  </si>
  <si>
    <t>15）掛川市は子育て家族への経済的負担を</t>
    <phoneticPr fontId="2"/>
  </si>
  <si>
    <t>15）掛川市は子育て家族への経済的負担を</t>
    <phoneticPr fontId="2"/>
  </si>
  <si>
    <t>14）掛川市は子育ての環境整備が</t>
    <phoneticPr fontId="2"/>
  </si>
  <si>
    <t>14）掛川市は子育ての環境整備が</t>
    <rPh sb="11" eb="15">
      <t>カンキョウセイビ</t>
    </rPh>
    <phoneticPr fontId="2"/>
  </si>
  <si>
    <t>13）掛川市は安心して子どもを</t>
    <phoneticPr fontId="2"/>
  </si>
  <si>
    <t>生み育てられるまちだと思うか</t>
    <phoneticPr fontId="2"/>
  </si>
  <si>
    <t>充実しているまちだと思うか</t>
    <phoneticPr fontId="2"/>
  </si>
  <si>
    <t>13）掛川市は安心して子どもを生み育てられるまちだと思うか</t>
    <rPh sb="7" eb="9">
      <t>アンシン</t>
    </rPh>
    <rPh sb="11" eb="12">
      <t>コ</t>
    </rPh>
    <rPh sb="15" eb="16">
      <t>ウ</t>
    </rPh>
    <rPh sb="17" eb="18">
      <t>ソダ</t>
    </rPh>
    <rPh sb="26" eb="27">
      <t>オモ</t>
    </rPh>
    <phoneticPr fontId="2"/>
  </si>
  <si>
    <t>送れていると思うか</t>
  </si>
  <si>
    <t>12）健康で生きがいをもった人生を</t>
    <phoneticPr fontId="2"/>
  </si>
  <si>
    <t xml:space="preserve">送れていると思うか    </t>
  </si>
  <si>
    <t xml:space="preserve">食事をしていると思うか    </t>
  </si>
  <si>
    <t>11）栄養バランスに気をつけて</t>
    <phoneticPr fontId="2"/>
  </si>
  <si>
    <t xml:space="preserve">食事をしていると思うか   </t>
  </si>
  <si>
    <t>11）栄養バランスに気をつけて</t>
    <phoneticPr fontId="2"/>
  </si>
  <si>
    <t>レクリエーションをしているか</t>
  </si>
  <si>
    <t>10）週１回以上スポーツや</t>
    <phoneticPr fontId="2"/>
  </si>
  <si>
    <t>利用が便利になったと思うか</t>
  </si>
  <si>
    <t>９）昨年と比べて、バスなどの公共交通サービスの</t>
    <phoneticPr fontId="2"/>
  </si>
  <si>
    <t>９）昨年と比べて、バスなどの公共交通サービスの</t>
    <phoneticPr fontId="2"/>
  </si>
  <si>
    <t xml:space="preserve">不便だと思うか  </t>
  </si>
  <si>
    <t>８）バスなどの公共交通サービスは</t>
    <phoneticPr fontId="2"/>
  </si>
  <si>
    <t xml:space="preserve">利用頻度  </t>
  </si>
  <si>
    <t>７）バスなどの公共交通サービスの</t>
    <phoneticPr fontId="2"/>
  </si>
  <si>
    <t>６）掛川市の魅力を</t>
    <phoneticPr fontId="2"/>
  </si>
  <si>
    <t xml:space="preserve">発信しているか    </t>
  </si>
  <si>
    <t xml:space="preserve">愛着を持っていると思うか  </t>
  </si>
  <si>
    <t>３）郷土の歴史や文化に誇りと</t>
    <phoneticPr fontId="2"/>
  </si>
  <si>
    <t>スポーツ活動をしたか</t>
  </si>
  <si>
    <t>２）１年間に文化・芸術活動や</t>
    <phoneticPr fontId="2"/>
  </si>
  <si>
    <t>１）１年間に文化・芸術鑑賞や</t>
    <phoneticPr fontId="2"/>
  </si>
  <si>
    <t>スポーツ観戦をしたか</t>
    <rPh sb="4" eb="6">
      <t>カンセン</t>
    </rPh>
    <phoneticPr fontId="2"/>
  </si>
  <si>
    <t>２）１年間に文化・芸術活動や</t>
    <phoneticPr fontId="2"/>
  </si>
  <si>
    <t>38）公共的な活動が、地区、市民、企業、行政など、</t>
    <phoneticPr fontId="2"/>
  </si>
  <si>
    <t xml:space="preserve">社会の実現ができていること  </t>
  </si>
  <si>
    <t>37）多様性に富み個性と能力を発揮できる</t>
    <phoneticPr fontId="2"/>
  </si>
  <si>
    <t xml:space="preserve">維持管理ができていること  </t>
  </si>
  <si>
    <t>35）安全確保と長寿命化に向けた道路施設の</t>
    <phoneticPr fontId="2"/>
  </si>
  <si>
    <t xml:space="preserve">人・もの・情報が活発に行き来していること    </t>
  </si>
  <si>
    <t>33）渋滞の無い快適な道路交通が確保され、</t>
    <phoneticPr fontId="2"/>
  </si>
  <si>
    <t xml:space="preserve">空き家対策ができていること  </t>
  </si>
  <si>
    <t>31）定住を促進する良質な住宅や住宅地の供給と</t>
    <phoneticPr fontId="2"/>
  </si>
  <si>
    <t>30）日常の移動が制約される交通弱者の移動手段が</t>
    <rPh sb="3" eb="5">
      <t>ニチジョウ</t>
    </rPh>
    <rPh sb="6" eb="8">
      <t>イドウ</t>
    </rPh>
    <rPh sb="9" eb="11">
      <t>セイヤク</t>
    </rPh>
    <rPh sb="14" eb="18">
      <t>コウツウジャクシャ</t>
    </rPh>
    <rPh sb="19" eb="21">
      <t>イドウ</t>
    </rPh>
    <rPh sb="21" eb="23">
      <t>シュダン</t>
    </rPh>
    <phoneticPr fontId="2"/>
  </si>
  <si>
    <t>確保されていること</t>
  </si>
  <si>
    <t>生かされた快適な居住環境で市民が暮らしていること</t>
  </si>
  <si>
    <t>29）市街地から郊外の農村集落まで、地域それぞれの特性が</t>
    <phoneticPr fontId="2"/>
  </si>
  <si>
    <t xml:space="preserve">安心して住めること  </t>
  </si>
  <si>
    <t>27）交通安全と防犯の意識向上と環境整備により、</t>
    <phoneticPr fontId="2"/>
  </si>
  <si>
    <t>26）消防救急体制の充実により、市民の生命、身体及び</t>
    <phoneticPr fontId="2"/>
  </si>
  <si>
    <t xml:space="preserve">移住・定住の促進がされていること    </t>
  </si>
  <si>
    <t>23）市民総ぐるみによるシティプロモーションと</t>
    <rPh sb="3" eb="5">
      <t>シミン</t>
    </rPh>
    <rPh sb="5" eb="6">
      <t>ソウ</t>
    </rPh>
    <phoneticPr fontId="2"/>
  </si>
  <si>
    <t>観光の推進が行われていること</t>
  </si>
  <si>
    <t>22）地域資源を活かした体験交流や地域をまたいだ</t>
    <rPh sb="3" eb="5">
      <t>チイキ</t>
    </rPh>
    <rPh sb="5" eb="7">
      <t>シゲン</t>
    </rPh>
    <rPh sb="8" eb="9">
      <t>イ</t>
    </rPh>
    <rPh sb="12" eb="14">
      <t>タイケン</t>
    </rPh>
    <rPh sb="14" eb="16">
      <t>コウリュウ</t>
    </rPh>
    <rPh sb="17" eb="19">
      <t>チイキ</t>
    </rPh>
    <phoneticPr fontId="2"/>
  </si>
  <si>
    <t>おいしい「掛川茶」を楽しめる環境が確保されていること</t>
    <phoneticPr fontId="2"/>
  </si>
  <si>
    <t xml:space="preserve">快適に暮らせる生活環境が確保されていること  </t>
  </si>
  <si>
    <t>16）市民一人ひとりが互いにマナーを守り、</t>
    <phoneticPr fontId="2"/>
  </si>
  <si>
    <t xml:space="preserve">問10　同居する65歳以上の人はいるか（自身含む）  </t>
    <phoneticPr fontId="2"/>
  </si>
  <si>
    <t>情報が活発に行き来していること</t>
    <phoneticPr fontId="2"/>
  </si>
  <si>
    <t>33）渋滞の無い快適な道路交通が確保され、人・もの・</t>
    <phoneticPr fontId="2"/>
  </si>
  <si>
    <t>33）掛川市の魅力的な観光資源は何だと思うか</t>
    <rPh sb="3" eb="6">
      <t>カケガワシ</t>
    </rPh>
    <rPh sb="7" eb="10">
      <t>ミリョクテキ</t>
    </rPh>
    <rPh sb="11" eb="15">
      <t>カンコウシゲン</t>
    </rPh>
    <rPh sb="16" eb="17">
      <t>ナン</t>
    </rPh>
    <rPh sb="19" eb="20">
      <t>オモ</t>
    </rPh>
    <phoneticPr fontId="2"/>
  </si>
  <si>
    <t>29）自分の家族の健康管理が大切だと思うか</t>
    <rPh sb="3" eb="5">
      <t>ジブン</t>
    </rPh>
    <rPh sb="6" eb="8">
      <t>カゾク</t>
    </rPh>
    <rPh sb="9" eb="13">
      <t>ケンコウカンリ</t>
    </rPh>
    <rPh sb="14" eb="16">
      <t>タイセツ</t>
    </rPh>
    <rPh sb="18" eb="19">
      <t>オモ</t>
    </rPh>
    <phoneticPr fontId="2"/>
  </si>
  <si>
    <t>心身ともに健全に成長していると思うか</t>
    <phoneticPr fontId="2"/>
  </si>
  <si>
    <t>心身ともに健全に成長していると思うか</t>
    <phoneticPr fontId="2"/>
  </si>
  <si>
    <t>30）何らかの健診を年1回以上受けているか</t>
    <rPh sb="3" eb="4">
      <t>ナン</t>
    </rPh>
    <rPh sb="7" eb="9">
      <t>ケンシン</t>
    </rPh>
    <rPh sb="10" eb="11">
      <t>ネン</t>
    </rPh>
    <rPh sb="12" eb="13">
      <t>カイ</t>
    </rPh>
    <rPh sb="13" eb="15">
      <t>イジョウ</t>
    </rPh>
    <rPh sb="15" eb="16">
      <t>ウ</t>
    </rPh>
    <phoneticPr fontId="2"/>
  </si>
  <si>
    <t>タブレット端末を所有しているか</t>
    <phoneticPr fontId="2"/>
  </si>
  <si>
    <t>32）観光（イベント）情報をどこから得ているか</t>
    <rPh sb="3" eb="5">
      <t>カンコウ</t>
    </rPh>
    <rPh sb="11" eb="13">
      <t>ジョウホウ</t>
    </rPh>
    <rPh sb="18" eb="19">
      <t>エ</t>
    </rPh>
    <phoneticPr fontId="2"/>
  </si>
  <si>
    <t>34）「広報かけがわ」をどちらの方法で閲覧したいか</t>
    <rPh sb="4" eb="6">
      <t>コウホウ</t>
    </rPh>
    <rPh sb="16" eb="18">
      <t>ホウホウ</t>
    </rPh>
    <rPh sb="19" eb="21">
      <t>エツラン</t>
    </rPh>
    <phoneticPr fontId="2"/>
  </si>
  <si>
    <t xml:space="preserve"> </t>
    <phoneticPr fontId="2"/>
  </si>
  <si>
    <t xml:space="preserve">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</si>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</sst>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0.00_);[Red]\(0.00\)"/>
  </numFmts>
  <fonts count="14">
    <font>
      <sz val="11"/>
      <color theme="1"/>
      <name val="ＭＳ Ｐゴシック"/>
      <family val="2"/>
      <charset val="128"/>
      <scheme val="minor"/>
    </font>
    <font>
      <sz val="9"/>
      <color theme="1"/>
      <name val="ＭＳ 明朝"/>
      <family val="1"/>
      <charset val="128"/>
    </font>
    <font>
      <sz val="6"/>
      <name val="ＭＳ Ｐゴシック"/>
      <family val="2"/>
      <charset val="128"/>
      <scheme val="minor"/>
    </font>
    <font>
      <sz val="8"/>
      <color theme="1"/>
      <name val="ＭＳ 明朝"/>
      <family val="1"/>
      <charset val="128"/>
    </font>
    <font>
      <sz val="7"/>
      <color theme="1"/>
      <name val="ＭＳ 明朝"/>
      <family val="1"/>
      <charset val="128"/>
    </font>
    <font>
      <sz val="8"/>
      <color theme="1"/>
      <name val="ＭＳ Ｐゴシック"/>
      <family val="2"/>
      <charset val="128"/>
      <scheme val="minor"/>
    </font>
    <font>
      <sz val="9"/>
      <name val="ＭＳ 明朝"/>
      <family val="1"/>
      <charset val="128"/>
    </font>
    <font>
      <sz val="8"/>
      <name val="ＭＳ 明朝"/>
      <family val="1"/>
      <charset val="128"/>
    </font>
    <font>
      <sz val="8"/>
      <name val="ＭＳ Ｐゴシック"/>
      <family val="2"/>
      <charset val="128"/>
      <scheme val="minor"/>
    </font>
    <font>
      <sz val="6"/>
      <name val="ＭＳ 明朝"/>
      <family val="1"/>
      <charset val="128"/>
    </font>
    <font>
      <sz val="7"/>
      <name val="ＭＳ 明朝"/>
      <family val="1"/>
      <charset val="128"/>
    </font>
    <font>
      <sz val="11"/>
      <color theme="1"/>
      <name val="ＭＳ Ｐゴシック"/>
      <family val="2"/>
      <charset val="128"/>
      <scheme val="minor"/>
    </font>
    <font>
      <sz val="9"/>
      <color theme="1"/>
      <name val="MS 明朝"/>
      <family val="3"/>
      <charset val="128"/>
    </font>
    <font>
      <sz val="6"/>
      <color theme="1"/>
      <name val="ＭＳ 明朝"/>
      <family val="1"/>
      <charset val="128"/>
    </font>
  </fonts>
  <fills count="2">
    <fill>
      <patternFill patternType="none"/>
    </fill>
    <fill>
      <patternFill patternType="gray125"/>
    </fill>
  </fills>
  <borders count="22">
    <border>
      <left/>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104">
    <xf numFmtId="0" fontId="0" fillId="0" borderId="0" xfId="0">
      <alignment vertical="center"/>
    </xf>
    <xf numFmtId="0" fontId="1" fillId="0" borderId="0" xfId="0" applyFont="1">
      <alignment vertical="center"/>
    </xf>
    <xf numFmtId="0" fontId="1" fillId="0" borderId="0" xfId="0" applyFont="1" applyAlignment="1">
      <alignment vertical="top" textRotation="255" wrapText="1"/>
    </xf>
    <xf numFmtId="0" fontId="1" fillId="0" borderId="2" xfId="0" applyFont="1" applyBorder="1">
      <alignment vertical="center"/>
    </xf>
    <xf numFmtId="0" fontId="1" fillId="0" borderId="3" xfId="0" applyFont="1" applyBorder="1">
      <alignment vertical="center"/>
    </xf>
    <xf numFmtId="0" fontId="1" fillId="0" borderId="1" xfId="0" applyFont="1" applyBorder="1">
      <alignment vertical="center"/>
    </xf>
    <xf numFmtId="0" fontId="1" fillId="0" borderId="6" xfId="0" applyFont="1" applyBorder="1" applyAlignment="1">
      <alignment vertical="top" textRotation="255" wrapText="1"/>
    </xf>
    <xf numFmtId="0" fontId="1" fillId="0" borderId="7" xfId="0" applyFont="1" applyBorder="1" applyAlignment="1">
      <alignment vertical="top" textRotation="255" wrapText="1"/>
    </xf>
    <xf numFmtId="0" fontId="1" fillId="0" borderId="10" xfId="0" applyFont="1" applyBorder="1" applyAlignment="1">
      <alignment vertical="top" textRotation="255" wrapText="1"/>
    </xf>
    <xf numFmtId="0" fontId="1" fillId="0" borderId="6" xfId="0" applyFont="1" applyBorder="1">
      <alignment vertical="center"/>
    </xf>
    <xf numFmtId="0" fontId="1" fillId="0" borderId="7" xfId="0" applyFont="1" applyBorder="1">
      <alignment vertical="center"/>
    </xf>
    <xf numFmtId="0" fontId="1" fillId="0" borderId="10" xfId="0" applyFont="1" applyBorder="1">
      <alignment vertical="center"/>
    </xf>
    <xf numFmtId="0" fontId="1" fillId="0" borderId="14" xfId="0" applyFont="1" applyBorder="1" applyAlignment="1">
      <alignment vertical="top" textRotation="255" wrapText="1"/>
    </xf>
    <xf numFmtId="0" fontId="1" fillId="0" borderId="15" xfId="0" applyFont="1" applyBorder="1">
      <alignment vertical="center"/>
    </xf>
    <xf numFmtId="0" fontId="1" fillId="0" borderId="14" xfId="0" applyFont="1"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Border="1">
      <alignment vertical="center"/>
    </xf>
    <xf numFmtId="0" fontId="9" fillId="0" borderId="0" xfId="0" applyFont="1">
      <alignment vertical="center"/>
    </xf>
    <xf numFmtId="0" fontId="10" fillId="0" borderId="0" xfId="0" applyFont="1">
      <alignment vertical="center"/>
    </xf>
    <xf numFmtId="176" fontId="1" fillId="0" borderId="5" xfId="1" applyNumberFormat="1" applyFont="1" applyBorder="1">
      <alignment vertical="center"/>
    </xf>
    <xf numFmtId="176" fontId="1" fillId="0" borderId="4" xfId="1" applyNumberFormat="1" applyFont="1" applyBorder="1">
      <alignment vertical="center"/>
    </xf>
    <xf numFmtId="176" fontId="1" fillId="0" borderId="11" xfId="1" applyNumberFormat="1" applyFont="1" applyBorder="1">
      <alignment vertical="center"/>
    </xf>
    <xf numFmtId="176" fontId="1" fillId="0" borderId="0" xfId="1" applyNumberFormat="1" applyFont="1">
      <alignment vertical="center"/>
    </xf>
    <xf numFmtId="176" fontId="1" fillId="0" borderId="8" xfId="1" applyNumberFormat="1" applyFont="1" applyBorder="1">
      <alignment vertical="center"/>
    </xf>
    <xf numFmtId="176" fontId="1" fillId="0" borderId="9" xfId="1" applyNumberFormat="1" applyFont="1" applyBorder="1">
      <alignment vertical="center"/>
    </xf>
    <xf numFmtId="176" fontId="1" fillId="0" borderId="12" xfId="1" applyNumberFormat="1" applyFont="1" applyBorder="1">
      <alignment vertical="center"/>
    </xf>
    <xf numFmtId="176" fontId="1" fillId="0" borderId="0" xfId="1" applyNumberFormat="1" applyFont="1" applyBorder="1">
      <alignment vertical="center"/>
    </xf>
    <xf numFmtId="176" fontId="1" fillId="0" borderId="1" xfId="1" applyNumberFormat="1" applyFont="1" applyBorder="1">
      <alignment vertical="center"/>
    </xf>
    <xf numFmtId="176" fontId="1" fillId="0" borderId="2" xfId="1" applyNumberFormat="1" applyFont="1" applyBorder="1">
      <alignment vertical="center"/>
    </xf>
    <xf numFmtId="176" fontId="1" fillId="0" borderId="13" xfId="1" applyNumberFormat="1" applyFont="1" applyBorder="1">
      <alignment vertical="center"/>
    </xf>
    <xf numFmtId="176" fontId="0" fillId="0" borderId="0" xfId="1" applyNumberFormat="1" applyFont="1">
      <alignment vertical="center"/>
    </xf>
    <xf numFmtId="176" fontId="1" fillId="0" borderId="16" xfId="1" applyNumberFormat="1" applyFont="1" applyBorder="1">
      <alignment vertical="center"/>
    </xf>
    <xf numFmtId="176" fontId="1" fillId="0" borderId="6" xfId="1" applyNumberFormat="1" applyFont="1" applyBorder="1">
      <alignment vertical="center"/>
    </xf>
    <xf numFmtId="178" fontId="1" fillId="0" borderId="6" xfId="1" applyNumberFormat="1" applyFont="1" applyBorder="1">
      <alignment vertical="center"/>
    </xf>
    <xf numFmtId="178" fontId="1" fillId="0" borderId="7" xfId="1" applyNumberFormat="1" applyFont="1" applyBorder="1">
      <alignment vertical="center"/>
    </xf>
    <xf numFmtId="178" fontId="1" fillId="0" borderId="10" xfId="1" applyNumberFormat="1" applyFont="1" applyBorder="1">
      <alignment vertical="center"/>
    </xf>
    <xf numFmtId="178" fontId="1" fillId="0" borderId="0" xfId="1" applyNumberFormat="1" applyFont="1">
      <alignment vertical="center"/>
    </xf>
    <xf numFmtId="178" fontId="1" fillId="0" borderId="3" xfId="0" applyNumberFormat="1" applyFont="1" applyBorder="1">
      <alignment vertical="center"/>
    </xf>
    <xf numFmtId="178" fontId="1" fillId="0" borderId="1" xfId="0" applyNumberFormat="1" applyFont="1" applyBorder="1">
      <alignment vertical="center"/>
    </xf>
    <xf numFmtId="178" fontId="1" fillId="0" borderId="2" xfId="0" applyNumberFormat="1" applyFont="1" applyBorder="1">
      <alignment vertical="center"/>
    </xf>
    <xf numFmtId="178" fontId="1" fillId="0" borderId="0" xfId="0" applyNumberFormat="1" applyFont="1">
      <alignment vertical="center"/>
    </xf>
    <xf numFmtId="0" fontId="1" fillId="0" borderId="17" xfId="0" applyFont="1" applyBorder="1">
      <alignment vertical="center"/>
    </xf>
    <xf numFmtId="178" fontId="1" fillId="0" borderId="7" xfId="0" applyNumberFormat="1" applyFont="1" applyBorder="1">
      <alignment vertical="center"/>
    </xf>
    <xf numFmtId="176" fontId="1" fillId="0" borderId="18" xfId="1" applyNumberFormat="1" applyFont="1" applyBorder="1">
      <alignment vertical="center"/>
    </xf>
    <xf numFmtId="177" fontId="1" fillId="0" borderId="6" xfId="1" applyNumberFormat="1" applyFont="1" applyBorder="1">
      <alignment vertical="center"/>
    </xf>
    <xf numFmtId="177" fontId="1" fillId="0" borderId="7" xfId="1" applyNumberFormat="1" applyFont="1" applyBorder="1">
      <alignment vertical="center"/>
    </xf>
    <xf numFmtId="177" fontId="1" fillId="0" borderId="0" xfId="1" applyNumberFormat="1" applyFont="1">
      <alignment vertical="center"/>
    </xf>
    <xf numFmtId="0" fontId="1" fillId="0" borderId="19" xfId="0" applyFont="1" applyBorder="1" applyAlignment="1">
      <alignment vertical="top" textRotation="255" wrapText="1"/>
    </xf>
    <xf numFmtId="0" fontId="1" fillId="0" borderId="20" xfId="0" applyFont="1" applyBorder="1" applyAlignment="1">
      <alignment vertical="top" textRotation="255" wrapText="1"/>
    </xf>
    <xf numFmtId="0" fontId="12" fillId="0" borderId="0" xfId="0" applyFont="1">
      <alignment vertical="center"/>
    </xf>
    <xf numFmtId="176" fontId="1" fillId="0" borderId="21" xfId="1" applyNumberFormat="1" applyFont="1" applyBorder="1">
      <alignment vertical="center"/>
    </xf>
    <xf numFmtId="0" fontId="1" fillId="0" borderId="1" xfId="0" applyFont="1" applyBorder="1" applyAlignment="1">
      <alignment horizontal="center" vertical="center"/>
    </xf>
    <xf numFmtId="176" fontId="1" fillId="0" borderId="4" xfId="1" applyNumberFormat="1" applyFont="1" applyBorder="1" applyAlignment="1">
      <alignment horizontal="center" vertical="center"/>
    </xf>
    <xf numFmtId="176" fontId="1" fillId="0" borderId="9" xfId="1" applyNumberFormat="1" applyFont="1" applyBorder="1" applyAlignment="1">
      <alignment horizontal="center" vertical="center"/>
    </xf>
    <xf numFmtId="0" fontId="1" fillId="0" borderId="2" xfId="0" applyFont="1" applyBorder="1" applyAlignment="1">
      <alignment horizontal="center" vertical="center"/>
    </xf>
    <xf numFmtId="176" fontId="1" fillId="0" borderId="11" xfId="1" applyNumberFormat="1" applyFont="1" applyBorder="1" applyAlignment="1">
      <alignment horizontal="center" vertical="center"/>
    </xf>
    <xf numFmtId="176" fontId="1" fillId="0" borderId="12" xfId="1" applyNumberFormat="1" applyFont="1" applyBorder="1" applyAlignment="1">
      <alignment horizontal="center" vertical="center"/>
    </xf>
    <xf numFmtId="176" fontId="1" fillId="0" borderId="21" xfId="1" applyNumberFormat="1" applyFont="1" applyBorder="1" applyAlignment="1">
      <alignment horizontal="center" vertical="center"/>
    </xf>
    <xf numFmtId="0" fontId="1" fillId="0" borderId="10" xfId="0" applyFont="1" applyBorder="1" applyAlignment="1">
      <alignment horizontal="center" vertical="center"/>
    </xf>
    <xf numFmtId="9" fontId="1" fillId="0" borderId="9" xfId="1" applyNumberFormat="1" applyFont="1" applyBorder="1">
      <alignment vertical="center"/>
    </xf>
    <xf numFmtId="9" fontId="1" fillId="0" borderId="4" xfId="1" applyNumberFormat="1" applyFont="1" applyBorder="1">
      <alignment vertical="center"/>
    </xf>
    <xf numFmtId="179" fontId="1" fillId="0" borderId="1" xfId="0" applyNumberFormat="1" applyFont="1" applyBorder="1">
      <alignment vertical="center"/>
    </xf>
    <xf numFmtId="179" fontId="1" fillId="0" borderId="4" xfId="1" applyNumberFormat="1" applyFont="1" applyBorder="1">
      <alignment vertical="center"/>
    </xf>
    <xf numFmtId="179" fontId="1" fillId="0" borderId="9" xfId="1" applyNumberFormat="1" applyFont="1" applyBorder="1">
      <alignment vertical="center"/>
    </xf>
    <xf numFmtId="179" fontId="1" fillId="0" borderId="0" xfId="0" applyNumberFormat="1" applyFont="1">
      <alignment vertical="center"/>
    </xf>
    <xf numFmtId="179" fontId="1" fillId="0" borderId="7" xfId="1" applyNumberFormat="1" applyFont="1" applyBorder="1" applyAlignment="1">
      <alignment vertical="center"/>
    </xf>
    <xf numFmtId="179" fontId="1" fillId="0" borderId="1" xfId="0" applyNumberFormat="1" applyFont="1" applyBorder="1" applyAlignment="1">
      <alignment vertical="center"/>
    </xf>
    <xf numFmtId="179" fontId="1" fillId="0" borderId="9" xfId="1" applyNumberFormat="1" applyFont="1" applyBorder="1" applyAlignment="1">
      <alignment vertical="center"/>
    </xf>
    <xf numFmtId="0" fontId="1" fillId="0" borderId="7" xfId="0" applyFont="1" applyBorder="1" applyAlignment="1">
      <alignment horizontal="center" vertical="center"/>
    </xf>
    <xf numFmtId="176" fontId="1" fillId="0" borderId="18" xfId="1" applyNumberFormat="1" applyFont="1" applyBorder="1" applyAlignment="1">
      <alignment horizontal="center" vertical="center"/>
    </xf>
    <xf numFmtId="178" fontId="1" fillId="0" borderId="10" xfId="0" applyNumberFormat="1" applyFont="1" applyBorder="1" applyAlignment="1">
      <alignment horizontal="center" vertical="center"/>
    </xf>
    <xf numFmtId="178" fontId="1" fillId="0" borderId="2" xfId="0" applyNumberFormat="1" applyFont="1" applyBorder="1" applyAlignment="1">
      <alignment horizontal="center" vertical="center"/>
    </xf>
    <xf numFmtId="178" fontId="1" fillId="0" borderId="7" xfId="1" applyNumberFormat="1" applyFont="1" applyBorder="1" applyAlignment="1">
      <alignment horizontal="center" vertical="center"/>
    </xf>
    <xf numFmtId="178" fontId="1" fillId="0" borderId="10" xfId="1" applyNumberFormat="1" applyFont="1" applyBorder="1" applyAlignment="1">
      <alignment horizontal="center" vertical="center"/>
    </xf>
    <xf numFmtId="179" fontId="1" fillId="0" borderId="4" xfId="1" applyNumberFormat="1" applyFont="1" applyBorder="1" applyAlignment="1">
      <alignment vertical="center"/>
    </xf>
    <xf numFmtId="179" fontId="1" fillId="0" borderId="0" xfId="1" applyNumberFormat="1" applyFont="1">
      <alignment vertical="center"/>
    </xf>
    <xf numFmtId="177" fontId="1" fillId="0" borderId="7" xfId="1" applyNumberFormat="1" applyFont="1" applyBorder="1" applyAlignment="1">
      <alignment horizontal="center" vertical="center"/>
    </xf>
    <xf numFmtId="0" fontId="1" fillId="0" borderId="3" xfId="0" applyFont="1" applyBorder="1" applyAlignment="1">
      <alignment horizontal="center" vertical="center"/>
    </xf>
    <xf numFmtId="176" fontId="1" fillId="0" borderId="8" xfId="1" applyNumberFormat="1" applyFont="1" applyBorder="1" applyAlignment="1">
      <alignment horizontal="center" vertical="center"/>
    </xf>
    <xf numFmtId="9" fontId="1" fillId="0" borderId="9" xfId="1" applyFont="1" applyBorder="1">
      <alignment vertical="center"/>
    </xf>
    <xf numFmtId="0" fontId="1" fillId="0" borderId="6" xfId="1" applyNumberFormat="1" applyFont="1" applyBorder="1">
      <alignment vertical="center"/>
    </xf>
    <xf numFmtId="0" fontId="1" fillId="0" borderId="5" xfId="1" applyNumberFormat="1" applyFont="1" applyBorder="1">
      <alignment vertical="center"/>
    </xf>
    <xf numFmtId="0" fontId="1" fillId="0" borderId="3" xfId="0" applyNumberFormat="1" applyFont="1" applyBorder="1">
      <alignment vertical="center"/>
    </xf>
    <xf numFmtId="0" fontId="1" fillId="0" borderId="8" xfId="1" applyNumberFormat="1" applyFont="1" applyBorder="1">
      <alignment vertical="center"/>
    </xf>
    <xf numFmtId="0" fontId="1" fillId="0" borderId="0" xfId="0" applyNumberFormat="1" applyFont="1">
      <alignment vertical="center"/>
    </xf>
    <xf numFmtId="0" fontId="1" fillId="0" borderId="0" xfId="1" applyNumberFormat="1" applyFont="1">
      <alignment vertical="center"/>
    </xf>
    <xf numFmtId="0" fontId="1" fillId="0" borderId="7" xfId="1" applyNumberFormat="1" applyFont="1" applyBorder="1" applyAlignment="1">
      <alignment horizontal="right" vertical="center"/>
    </xf>
    <xf numFmtId="0" fontId="1" fillId="0" borderId="4" xfId="1" applyNumberFormat="1" applyFont="1" applyBorder="1" applyAlignment="1">
      <alignment horizontal="right" vertical="center"/>
    </xf>
    <xf numFmtId="0" fontId="1" fillId="0" borderId="1" xfId="0" applyNumberFormat="1" applyFont="1" applyBorder="1" applyAlignment="1">
      <alignment horizontal="right" vertical="center"/>
    </xf>
    <xf numFmtId="0" fontId="1" fillId="0" borderId="9" xfId="1" applyNumberFormat="1" applyFont="1" applyBorder="1" applyAlignment="1">
      <alignment horizontal="right" vertical="center"/>
    </xf>
    <xf numFmtId="0" fontId="1" fillId="0" borderId="7" xfId="1" applyNumberFormat="1" applyFont="1" applyBorder="1">
      <alignment vertical="center"/>
    </xf>
    <xf numFmtId="0" fontId="1" fillId="0" borderId="4" xfId="1" applyNumberFormat="1" applyFont="1" applyBorder="1">
      <alignment vertical="center"/>
    </xf>
    <xf numFmtId="0" fontId="1" fillId="0" borderId="1" xfId="0" applyNumberFormat="1" applyFont="1" applyBorder="1">
      <alignment vertical="center"/>
    </xf>
    <xf numFmtId="0" fontId="1" fillId="0" borderId="9" xfId="1" applyNumberFormat="1" applyFont="1" applyBorder="1">
      <alignment vertical="center"/>
    </xf>
    <xf numFmtId="0" fontId="13" fillId="0" borderId="0" xfId="0" applyFont="1">
      <alignment vertical="center"/>
    </xf>
    <xf numFmtId="0" fontId="1" fillId="0" borderId="10" xfId="0" applyFont="1" applyFill="1" applyBorder="1">
      <alignment vertical="center"/>
    </xf>
    <xf numFmtId="176" fontId="1" fillId="0" borderId="21" xfId="1" applyNumberFormat="1" applyFont="1" applyFill="1" applyBorder="1">
      <alignment vertical="center"/>
    </xf>
    <xf numFmtId="176" fontId="1" fillId="0" borderId="11" xfId="1" applyNumberFormat="1" applyFont="1" applyFill="1" applyBorder="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31"/>
  <sheetViews>
    <sheetView showGridLines="0" tabSelected="1" view="pageBreakPreview" zoomScale="60" zoomScaleNormal="100" workbookViewId="0">
      <selection activeCell="B2" sqref="B2"/>
    </sheetView>
  </sheetViews>
  <sheetFormatPr defaultColWidth="5" defaultRowHeight="11.25"/>
  <cols>
    <col min="1" max="1" width="8.625" style="1" customWidth="1"/>
    <col min="2" max="2" width="5" style="1"/>
    <col min="3" max="6" width="5" style="1" customWidth="1"/>
    <col min="7" max="8" width="5" style="1"/>
    <col min="9" max="9" width="5.625" style="1" customWidth="1"/>
    <col min="10" max="11" width="5" style="1" customWidth="1"/>
    <col min="12" max="13" width="5" style="1"/>
    <col min="14" max="21" width="5" style="1" customWidth="1"/>
    <col min="22" max="16384" width="5" style="1"/>
  </cols>
  <sheetData>
    <row r="1" spans="1:21">
      <c r="A1" s="1" t="s">
        <v>0</v>
      </c>
      <c r="H1" s="1" t="s">
        <v>1</v>
      </c>
      <c r="M1" s="1" t="s">
        <v>2</v>
      </c>
    </row>
    <row r="2" spans="1:21">
      <c r="A2" s="1" t="s">
        <v>0</v>
      </c>
    </row>
    <row r="3" spans="1:21" s="2" customFormat="1" ht="127.5" customHeight="1">
      <c r="A3" s="6" t="s">
        <v>3</v>
      </c>
      <c r="B3" s="7" t="s">
        <v>4</v>
      </c>
      <c r="C3" s="7" t="s">
        <v>5</v>
      </c>
      <c r="D3" s="7" t="s">
        <v>6</v>
      </c>
      <c r="E3" s="7" t="s">
        <v>7</v>
      </c>
      <c r="F3" s="8" t="s">
        <v>8</v>
      </c>
      <c r="H3" s="6" t="s">
        <v>4</v>
      </c>
      <c r="I3" s="7" t="s">
        <v>243</v>
      </c>
      <c r="J3" s="7" t="s">
        <v>9</v>
      </c>
      <c r="K3" s="8" t="s">
        <v>10</v>
      </c>
      <c r="M3" s="6" t="s">
        <v>4</v>
      </c>
      <c r="N3" s="7" t="s">
        <v>11</v>
      </c>
      <c r="O3" s="7" t="s">
        <v>12</v>
      </c>
      <c r="P3" s="7" t="s">
        <v>13</v>
      </c>
      <c r="Q3" s="7" t="s">
        <v>14</v>
      </c>
      <c r="R3" s="7" t="s">
        <v>15</v>
      </c>
      <c r="S3" s="7" t="s">
        <v>16</v>
      </c>
      <c r="T3" s="7" t="s">
        <v>17</v>
      </c>
      <c r="U3" s="8" t="s">
        <v>8</v>
      </c>
    </row>
    <row r="4" spans="1:21">
      <c r="A4" s="4" t="s">
        <v>18</v>
      </c>
      <c r="B4" s="5">
        <v>1170</v>
      </c>
      <c r="C4" s="47">
        <v>551</v>
      </c>
      <c r="D4" s="5">
        <v>611</v>
      </c>
      <c r="E4" s="5">
        <v>2</v>
      </c>
      <c r="F4" s="3">
        <f>B4-C4-D4-E4</f>
        <v>6</v>
      </c>
      <c r="H4" s="4">
        <v>1170</v>
      </c>
      <c r="I4" s="67">
        <v>53.23</v>
      </c>
      <c r="J4" s="5">
        <v>18</v>
      </c>
      <c r="K4" s="3">
        <v>90</v>
      </c>
      <c r="M4" s="4">
        <v>1170</v>
      </c>
      <c r="N4" s="5">
        <v>17</v>
      </c>
      <c r="O4" s="5">
        <v>122</v>
      </c>
      <c r="P4" s="5">
        <v>169</v>
      </c>
      <c r="Q4" s="5">
        <v>160</v>
      </c>
      <c r="R4" s="5">
        <v>181</v>
      </c>
      <c r="S4" s="5">
        <v>244</v>
      </c>
      <c r="T4" s="5">
        <v>262</v>
      </c>
      <c r="U4" s="3">
        <f>M4-SUM(N4:T4)</f>
        <v>15</v>
      </c>
    </row>
    <row r="5" spans="1:21" s="28" customFormat="1">
      <c r="A5" s="25" t="s">
        <v>3</v>
      </c>
      <c r="B5" s="26"/>
      <c r="C5" s="26">
        <f>C4/$B$4</f>
        <v>0.47094017094017093</v>
      </c>
      <c r="D5" s="26">
        <f t="shared" ref="D5:F5" si="0">D4/$B$4</f>
        <v>0.52222222222222225</v>
      </c>
      <c r="E5" s="26">
        <f t="shared" si="0"/>
        <v>1.7094017094017094E-3</v>
      </c>
      <c r="F5" s="27">
        <f t="shared" si="0"/>
        <v>5.1282051282051282E-3</v>
      </c>
      <c r="H5" s="25"/>
      <c r="I5" s="68"/>
      <c r="J5" s="26"/>
      <c r="K5" s="27"/>
      <c r="M5" s="25"/>
      <c r="N5" s="26">
        <f>N4/$M$4</f>
        <v>1.452991452991453E-2</v>
      </c>
      <c r="O5" s="26">
        <f t="shared" ref="O5:U5" si="1">O4/$M$4</f>
        <v>0.10427350427350428</v>
      </c>
      <c r="P5" s="26">
        <f t="shared" si="1"/>
        <v>0.14444444444444443</v>
      </c>
      <c r="Q5" s="26">
        <f t="shared" si="1"/>
        <v>0.13675213675213677</v>
      </c>
      <c r="R5" s="26">
        <f t="shared" si="1"/>
        <v>0.15470085470085471</v>
      </c>
      <c r="S5" s="26">
        <f t="shared" si="1"/>
        <v>0.20854700854700856</v>
      </c>
      <c r="T5" s="26">
        <f t="shared" si="1"/>
        <v>0.22393162393162394</v>
      </c>
      <c r="U5" s="27">
        <f t="shared" si="1"/>
        <v>1.282051282051282E-2</v>
      </c>
    </row>
    <row r="6" spans="1:21">
      <c r="A6" s="4" t="s">
        <v>19</v>
      </c>
      <c r="B6" s="5">
        <v>551</v>
      </c>
      <c r="C6" s="5">
        <v>551</v>
      </c>
      <c r="D6" s="57" t="s">
        <v>395</v>
      </c>
      <c r="E6" s="57" t="s">
        <v>395</v>
      </c>
      <c r="F6" s="60" t="s">
        <v>395</v>
      </c>
      <c r="H6" s="4">
        <v>551</v>
      </c>
      <c r="I6" s="67">
        <v>54.42</v>
      </c>
      <c r="J6" s="5">
        <v>18</v>
      </c>
      <c r="K6" s="3">
        <v>80</v>
      </c>
      <c r="M6" s="4">
        <v>551</v>
      </c>
      <c r="N6" s="5">
        <v>7</v>
      </c>
      <c r="O6" s="5">
        <v>53</v>
      </c>
      <c r="P6" s="5">
        <v>78</v>
      </c>
      <c r="Q6" s="5">
        <v>71</v>
      </c>
      <c r="R6" s="5">
        <v>79</v>
      </c>
      <c r="S6" s="5">
        <v>124</v>
      </c>
      <c r="T6" s="5">
        <v>136</v>
      </c>
      <c r="U6" s="3">
        <f>M6-SUM(N6:T6)</f>
        <v>3</v>
      </c>
    </row>
    <row r="7" spans="1:21" s="28" customFormat="1">
      <c r="A7" s="25" t="s">
        <v>3</v>
      </c>
      <c r="B7" s="26"/>
      <c r="C7" s="66">
        <v>1</v>
      </c>
      <c r="D7" s="58" t="s">
        <v>395</v>
      </c>
      <c r="E7" s="58" t="s">
        <v>395</v>
      </c>
      <c r="F7" s="61" t="s">
        <v>395</v>
      </c>
      <c r="H7" s="25"/>
      <c r="I7" s="68"/>
      <c r="J7" s="26"/>
      <c r="K7" s="27"/>
      <c r="M7" s="25"/>
      <c r="N7" s="26">
        <f>N6/$M$6</f>
        <v>1.2704174228675136E-2</v>
      </c>
      <c r="O7" s="26">
        <f t="shared" ref="O7:U7" si="2">O6/$M$6</f>
        <v>9.6188747731397461E-2</v>
      </c>
      <c r="P7" s="26">
        <f t="shared" si="2"/>
        <v>0.14156079854809436</v>
      </c>
      <c r="Q7" s="26">
        <f t="shared" si="2"/>
        <v>0.12885662431941924</v>
      </c>
      <c r="R7" s="26">
        <f t="shared" si="2"/>
        <v>0.14337568058076225</v>
      </c>
      <c r="S7" s="26">
        <f t="shared" si="2"/>
        <v>0.22504537205081671</v>
      </c>
      <c r="T7" s="26">
        <f t="shared" si="2"/>
        <v>0.24682395644283123</v>
      </c>
      <c r="U7" s="27">
        <f t="shared" si="2"/>
        <v>5.4446460980036296E-3</v>
      </c>
    </row>
    <row r="8" spans="1:21">
      <c r="A8" s="4" t="s">
        <v>20</v>
      </c>
      <c r="B8" s="5">
        <v>611</v>
      </c>
      <c r="C8" s="57" t="s">
        <v>395</v>
      </c>
      <c r="D8" s="5">
        <v>611</v>
      </c>
      <c r="E8" s="57" t="s">
        <v>395</v>
      </c>
      <c r="F8" s="60" t="s">
        <v>395</v>
      </c>
      <c r="H8" s="4">
        <v>611</v>
      </c>
      <c r="I8" s="67">
        <v>52.26</v>
      </c>
      <c r="J8" s="5">
        <v>18</v>
      </c>
      <c r="K8" s="3">
        <v>90</v>
      </c>
      <c r="M8" s="4">
        <v>611</v>
      </c>
      <c r="N8" s="5">
        <v>9</v>
      </c>
      <c r="O8" s="5">
        <v>68</v>
      </c>
      <c r="P8" s="5">
        <v>91</v>
      </c>
      <c r="Q8" s="5">
        <v>89</v>
      </c>
      <c r="R8" s="5">
        <v>102</v>
      </c>
      <c r="S8" s="5">
        <v>120</v>
      </c>
      <c r="T8" s="5">
        <v>126</v>
      </c>
      <c r="U8" s="3">
        <f>M8-SUM(N8:T8)</f>
        <v>6</v>
      </c>
    </row>
    <row r="9" spans="1:21" s="28" customFormat="1">
      <c r="A9" s="25" t="s">
        <v>3</v>
      </c>
      <c r="B9" s="26"/>
      <c r="C9" s="58" t="s">
        <v>395</v>
      </c>
      <c r="D9" s="66">
        <v>1</v>
      </c>
      <c r="E9" s="58" t="s">
        <v>395</v>
      </c>
      <c r="F9" s="61" t="s">
        <v>395</v>
      </c>
      <c r="H9" s="25"/>
      <c r="I9" s="68"/>
      <c r="J9" s="26"/>
      <c r="K9" s="27"/>
      <c r="M9" s="25"/>
      <c r="N9" s="26">
        <f>N8/$M$8</f>
        <v>1.4729950900163666E-2</v>
      </c>
      <c r="O9" s="26">
        <f t="shared" ref="O9:U9" si="3">O8/$M$8</f>
        <v>0.11129296235679215</v>
      </c>
      <c r="P9" s="26">
        <f t="shared" si="3"/>
        <v>0.14893617021276595</v>
      </c>
      <c r="Q9" s="26">
        <f t="shared" si="3"/>
        <v>0.14566284779050737</v>
      </c>
      <c r="R9" s="26">
        <f t="shared" si="3"/>
        <v>0.16693944353518822</v>
      </c>
      <c r="S9" s="26">
        <f t="shared" si="3"/>
        <v>0.19639934533551553</v>
      </c>
      <c r="T9" s="26">
        <f t="shared" si="3"/>
        <v>0.20621931260229132</v>
      </c>
      <c r="U9" s="27">
        <f t="shared" si="3"/>
        <v>9.8199672667757774E-3</v>
      </c>
    </row>
    <row r="10" spans="1:21">
      <c r="A10" s="4" t="s">
        <v>21</v>
      </c>
      <c r="B10" s="5">
        <v>2</v>
      </c>
      <c r="C10" s="57" t="s">
        <v>395</v>
      </c>
      <c r="D10" s="57" t="s">
        <v>395</v>
      </c>
      <c r="E10" s="5">
        <v>2</v>
      </c>
      <c r="F10" s="60" t="s">
        <v>395</v>
      </c>
      <c r="H10" s="4">
        <v>2</v>
      </c>
      <c r="I10" s="67">
        <v>19.5</v>
      </c>
      <c r="J10" s="5">
        <v>19</v>
      </c>
      <c r="K10" s="3">
        <v>20</v>
      </c>
      <c r="M10" s="4">
        <v>2</v>
      </c>
      <c r="N10" s="5">
        <v>1</v>
      </c>
      <c r="O10" s="5">
        <v>1</v>
      </c>
      <c r="P10" s="57" t="s">
        <v>395</v>
      </c>
      <c r="Q10" s="57" t="s">
        <v>395</v>
      </c>
      <c r="R10" s="57" t="s">
        <v>395</v>
      </c>
      <c r="S10" s="57" t="s">
        <v>395</v>
      </c>
      <c r="T10" s="57" t="s">
        <v>395</v>
      </c>
      <c r="U10" s="57" t="s">
        <v>395</v>
      </c>
    </row>
    <row r="11" spans="1:21" s="28" customFormat="1">
      <c r="A11" s="29" t="s">
        <v>3</v>
      </c>
      <c r="B11" s="30"/>
      <c r="C11" s="59" t="s">
        <v>395</v>
      </c>
      <c r="D11" s="59" t="s">
        <v>395</v>
      </c>
      <c r="E11" s="65">
        <v>1</v>
      </c>
      <c r="F11" s="62" t="s">
        <v>395</v>
      </c>
      <c r="H11" s="29"/>
      <c r="I11" s="69"/>
      <c r="J11" s="30"/>
      <c r="K11" s="31"/>
      <c r="M11" s="29"/>
      <c r="N11" s="30">
        <f>N10/$M$10</f>
        <v>0.5</v>
      </c>
      <c r="O11" s="30">
        <f t="shared" ref="O11" si="4">O10/$M$10</f>
        <v>0.5</v>
      </c>
      <c r="P11" s="59" t="s">
        <v>395</v>
      </c>
      <c r="Q11" s="59" t="s">
        <v>395</v>
      </c>
      <c r="R11" s="59" t="s">
        <v>395</v>
      </c>
      <c r="S11" s="59" t="s">
        <v>395</v>
      </c>
      <c r="T11" s="59" t="s">
        <v>395</v>
      </c>
      <c r="U11" s="59" t="s">
        <v>395</v>
      </c>
    </row>
    <row r="12" spans="1:21">
      <c r="A12" s="1" t="s">
        <v>2</v>
      </c>
      <c r="H12" s="90"/>
      <c r="I12" s="70"/>
    </row>
    <row r="13" spans="1:21" s="42" customFormat="1">
      <c r="A13" s="39" t="s">
        <v>22</v>
      </c>
      <c r="B13" s="92">
        <v>17</v>
      </c>
      <c r="C13" s="40">
        <v>7</v>
      </c>
      <c r="D13" s="40">
        <v>9</v>
      </c>
      <c r="E13" s="40">
        <v>1</v>
      </c>
      <c r="F13" s="64" t="s">
        <v>395</v>
      </c>
      <c r="H13" s="86">
        <v>17</v>
      </c>
      <c r="I13" s="71">
        <v>18.47</v>
      </c>
      <c r="J13" s="40">
        <v>18</v>
      </c>
      <c r="K13" s="41">
        <v>19</v>
      </c>
      <c r="M13" s="86">
        <v>17</v>
      </c>
      <c r="N13" s="40">
        <v>17</v>
      </c>
      <c r="O13" s="40"/>
      <c r="P13" s="40"/>
      <c r="Q13" s="40"/>
      <c r="R13" s="40"/>
      <c r="S13" s="40"/>
      <c r="T13" s="74" t="s">
        <v>395</v>
      </c>
      <c r="U13" s="64" t="s">
        <v>395</v>
      </c>
    </row>
    <row r="14" spans="1:21" s="28" customFormat="1">
      <c r="A14" s="25" t="s">
        <v>3</v>
      </c>
      <c r="B14" s="93"/>
      <c r="C14" s="26">
        <f>C13/$B$13</f>
        <v>0.41176470588235292</v>
      </c>
      <c r="D14" s="26">
        <f t="shared" ref="D14:E14" si="5">D13/$B$13</f>
        <v>0.52941176470588236</v>
      </c>
      <c r="E14" s="26">
        <f t="shared" si="5"/>
        <v>5.8823529411764705E-2</v>
      </c>
      <c r="F14" s="61" t="s">
        <v>395</v>
      </c>
      <c r="H14" s="87"/>
      <c r="I14" s="68"/>
      <c r="J14" s="26"/>
      <c r="K14" s="27"/>
      <c r="M14" s="87"/>
      <c r="N14" s="66">
        <v>1</v>
      </c>
      <c r="O14" s="26"/>
      <c r="P14" s="26"/>
      <c r="Q14" s="26"/>
      <c r="R14" s="26"/>
      <c r="S14" s="26"/>
      <c r="T14" s="75" t="s">
        <v>395</v>
      </c>
      <c r="U14" s="61" t="s">
        <v>395</v>
      </c>
    </row>
    <row r="15" spans="1:21" s="46" customFormat="1">
      <c r="A15" s="43" t="s">
        <v>23</v>
      </c>
      <c r="B15" s="94">
        <v>122</v>
      </c>
      <c r="C15" s="44">
        <v>53</v>
      </c>
      <c r="D15" s="44">
        <v>68</v>
      </c>
      <c r="E15" s="44">
        <v>1</v>
      </c>
      <c r="F15" s="60" t="s">
        <v>395</v>
      </c>
      <c r="H15" s="88">
        <v>122</v>
      </c>
      <c r="I15" s="72">
        <v>24.9</v>
      </c>
      <c r="J15" s="44">
        <v>20</v>
      </c>
      <c r="K15" s="45">
        <v>29</v>
      </c>
      <c r="M15" s="88">
        <v>122</v>
      </c>
      <c r="N15" s="57" t="s">
        <v>395</v>
      </c>
      <c r="O15" s="44">
        <v>122</v>
      </c>
      <c r="P15" s="57" t="s">
        <v>395</v>
      </c>
      <c r="Q15" s="57" t="s">
        <v>395</v>
      </c>
      <c r="R15" s="57" t="s">
        <v>395</v>
      </c>
      <c r="S15" s="57" t="s">
        <v>395</v>
      </c>
      <c r="T15" s="57" t="s">
        <v>395</v>
      </c>
      <c r="U15" s="60" t="s">
        <v>395</v>
      </c>
    </row>
    <row r="16" spans="1:21" s="28" customFormat="1">
      <c r="A16" s="25" t="s">
        <v>3</v>
      </c>
      <c r="B16" s="93"/>
      <c r="C16" s="26">
        <f>C15/$B$15</f>
        <v>0.4344262295081967</v>
      </c>
      <c r="D16" s="26">
        <f t="shared" ref="D16:E16" si="6">D15/$B$15</f>
        <v>0.55737704918032782</v>
      </c>
      <c r="E16" s="26">
        <f t="shared" si="6"/>
        <v>8.1967213114754103E-3</v>
      </c>
      <c r="F16" s="63" t="s">
        <v>395</v>
      </c>
      <c r="H16" s="87"/>
      <c r="I16" s="68"/>
      <c r="J16" s="26"/>
      <c r="K16" s="27"/>
      <c r="M16" s="87"/>
      <c r="N16" s="58" t="s">
        <v>395</v>
      </c>
      <c r="O16" s="66">
        <v>1</v>
      </c>
      <c r="P16" s="58" t="s">
        <v>395</v>
      </c>
      <c r="Q16" s="58" t="s">
        <v>395</v>
      </c>
      <c r="R16" s="58" t="s">
        <v>395</v>
      </c>
      <c r="S16" s="58" t="s">
        <v>395</v>
      </c>
      <c r="T16" s="58" t="s">
        <v>395</v>
      </c>
      <c r="U16" s="63" t="s">
        <v>395</v>
      </c>
    </row>
    <row r="17" spans="1:21" s="46" customFormat="1">
      <c r="A17" s="43" t="s">
        <v>24</v>
      </c>
      <c r="B17" s="94">
        <v>169</v>
      </c>
      <c r="C17" s="44">
        <v>78</v>
      </c>
      <c r="D17" s="44">
        <v>91</v>
      </c>
      <c r="E17" s="57" t="s">
        <v>395</v>
      </c>
      <c r="F17" s="60" t="s">
        <v>395</v>
      </c>
      <c r="H17" s="88">
        <v>169</v>
      </c>
      <c r="I17" s="72">
        <v>35.08</v>
      </c>
      <c r="J17" s="44">
        <v>30</v>
      </c>
      <c r="K17" s="45">
        <v>39</v>
      </c>
      <c r="M17" s="88">
        <v>169</v>
      </c>
      <c r="N17" s="57" t="s">
        <v>395</v>
      </c>
      <c r="O17" s="57" t="s">
        <v>395</v>
      </c>
      <c r="P17" s="44">
        <v>169</v>
      </c>
      <c r="Q17" s="57" t="s">
        <v>395</v>
      </c>
      <c r="R17" s="57" t="s">
        <v>395</v>
      </c>
      <c r="S17" s="57" t="s">
        <v>395</v>
      </c>
      <c r="T17" s="57" t="s">
        <v>395</v>
      </c>
      <c r="U17" s="60" t="s">
        <v>395</v>
      </c>
    </row>
    <row r="18" spans="1:21" s="28" customFormat="1">
      <c r="A18" s="25" t="s">
        <v>3</v>
      </c>
      <c r="B18" s="93"/>
      <c r="C18" s="26">
        <f>C17/$B$17</f>
        <v>0.46153846153846156</v>
      </c>
      <c r="D18" s="26">
        <f t="shared" ref="D18" si="7">D17/$B$17</f>
        <v>0.53846153846153844</v>
      </c>
      <c r="E18" s="58" t="s">
        <v>395</v>
      </c>
      <c r="F18" s="61" t="s">
        <v>395</v>
      </c>
      <c r="H18" s="87"/>
      <c r="I18" s="68"/>
      <c r="J18" s="26"/>
      <c r="K18" s="27"/>
      <c r="M18" s="87"/>
      <c r="N18" s="58" t="s">
        <v>395</v>
      </c>
      <c r="O18" s="58" t="s">
        <v>395</v>
      </c>
      <c r="P18" s="66">
        <v>1</v>
      </c>
      <c r="Q18" s="58" t="s">
        <v>395</v>
      </c>
      <c r="R18" s="58" t="s">
        <v>395</v>
      </c>
      <c r="S18" s="58" t="s">
        <v>395</v>
      </c>
      <c r="T18" s="58" t="s">
        <v>395</v>
      </c>
      <c r="U18" s="61" t="s">
        <v>395</v>
      </c>
    </row>
    <row r="19" spans="1:21" s="46" customFormat="1">
      <c r="A19" s="43" t="s">
        <v>25</v>
      </c>
      <c r="B19" s="94">
        <v>160</v>
      </c>
      <c r="C19" s="44">
        <v>71</v>
      </c>
      <c r="D19" s="44">
        <v>89</v>
      </c>
      <c r="E19" s="57" t="s">
        <v>395</v>
      </c>
      <c r="F19" s="60" t="s">
        <v>395</v>
      </c>
      <c r="H19" s="88">
        <v>160</v>
      </c>
      <c r="I19" s="72">
        <v>44.14</v>
      </c>
      <c r="J19" s="44">
        <v>40</v>
      </c>
      <c r="K19" s="45">
        <v>49</v>
      </c>
      <c r="M19" s="88">
        <v>160</v>
      </c>
      <c r="N19" s="57" t="s">
        <v>395</v>
      </c>
      <c r="O19" s="57" t="s">
        <v>395</v>
      </c>
      <c r="P19" s="57" t="s">
        <v>395</v>
      </c>
      <c r="Q19" s="44">
        <v>160</v>
      </c>
      <c r="R19" s="57" t="s">
        <v>395</v>
      </c>
      <c r="S19" s="57" t="s">
        <v>395</v>
      </c>
      <c r="T19" s="57" t="s">
        <v>395</v>
      </c>
      <c r="U19" s="60" t="s">
        <v>395</v>
      </c>
    </row>
    <row r="20" spans="1:21" s="28" customFormat="1">
      <c r="A20" s="25" t="s">
        <v>3</v>
      </c>
      <c r="B20" s="93"/>
      <c r="C20" s="26">
        <f>C19/$B$19</f>
        <v>0.44374999999999998</v>
      </c>
      <c r="D20" s="26">
        <f t="shared" ref="D20" si="8">D19/$B$19</f>
        <v>0.55625000000000002</v>
      </c>
      <c r="E20" s="58" t="s">
        <v>395</v>
      </c>
      <c r="F20" s="61" t="s">
        <v>395</v>
      </c>
      <c r="H20" s="87"/>
      <c r="I20" s="68"/>
      <c r="J20" s="26"/>
      <c r="K20" s="27"/>
      <c r="M20" s="87"/>
      <c r="N20" s="58" t="s">
        <v>395</v>
      </c>
      <c r="O20" s="58" t="s">
        <v>395</v>
      </c>
      <c r="P20" s="58" t="s">
        <v>395</v>
      </c>
      <c r="Q20" s="66">
        <v>1</v>
      </c>
      <c r="R20" s="58" t="s">
        <v>395</v>
      </c>
      <c r="S20" s="58" t="s">
        <v>395</v>
      </c>
      <c r="T20" s="58" t="s">
        <v>395</v>
      </c>
      <c r="U20" s="61" t="s">
        <v>395</v>
      </c>
    </row>
    <row r="21" spans="1:21" s="46" customFormat="1">
      <c r="A21" s="43" t="s">
        <v>26</v>
      </c>
      <c r="B21" s="94">
        <v>181</v>
      </c>
      <c r="C21" s="44">
        <v>79</v>
      </c>
      <c r="D21" s="44">
        <v>102</v>
      </c>
      <c r="E21" s="57" t="s">
        <v>395</v>
      </c>
      <c r="F21" s="60" t="s">
        <v>395</v>
      </c>
      <c r="H21" s="88">
        <v>181</v>
      </c>
      <c r="I21" s="72">
        <v>55.07</v>
      </c>
      <c r="J21" s="44">
        <v>50</v>
      </c>
      <c r="K21" s="45">
        <v>59</v>
      </c>
      <c r="M21" s="88">
        <v>181</v>
      </c>
      <c r="N21" s="57" t="s">
        <v>395</v>
      </c>
      <c r="O21" s="57" t="s">
        <v>395</v>
      </c>
      <c r="P21" s="57" t="s">
        <v>395</v>
      </c>
      <c r="Q21" s="57" t="s">
        <v>395</v>
      </c>
      <c r="R21" s="44">
        <v>181</v>
      </c>
      <c r="S21" s="57" t="s">
        <v>395</v>
      </c>
      <c r="T21" s="57" t="s">
        <v>395</v>
      </c>
      <c r="U21" s="60" t="s">
        <v>395</v>
      </c>
    </row>
    <row r="22" spans="1:21" s="28" customFormat="1">
      <c r="A22" s="25" t="s">
        <v>3</v>
      </c>
      <c r="B22" s="93"/>
      <c r="C22" s="26">
        <f>C21/$B$21</f>
        <v>0.43646408839779005</v>
      </c>
      <c r="D22" s="26">
        <f t="shared" ref="D22" si="9">D21/$B$21</f>
        <v>0.56353591160220995</v>
      </c>
      <c r="E22" s="58" t="s">
        <v>395</v>
      </c>
      <c r="F22" s="61" t="s">
        <v>395</v>
      </c>
      <c r="H22" s="87"/>
      <c r="I22" s="68"/>
      <c r="J22" s="26"/>
      <c r="K22" s="27"/>
      <c r="M22" s="87"/>
      <c r="N22" s="58" t="s">
        <v>395</v>
      </c>
      <c r="O22" s="58" t="s">
        <v>395</v>
      </c>
      <c r="P22" s="58" t="s">
        <v>395</v>
      </c>
      <c r="Q22" s="58" t="s">
        <v>395</v>
      </c>
      <c r="R22" s="66">
        <v>1</v>
      </c>
      <c r="S22" s="58" t="s">
        <v>395</v>
      </c>
      <c r="T22" s="58" t="s">
        <v>395</v>
      </c>
      <c r="U22" s="61" t="s">
        <v>395</v>
      </c>
    </row>
    <row r="23" spans="1:21" s="46" customFormat="1">
      <c r="A23" s="43" t="s">
        <v>27</v>
      </c>
      <c r="B23" s="94">
        <v>244</v>
      </c>
      <c r="C23" s="44">
        <v>124</v>
      </c>
      <c r="D23" s="44">
        <v>120</v>
      </c>
      <c r="E23" s="57" t="s">
        <v>395</v>
      </c>
      <c r="F23" s="60" t="s">
        <v>395</v>
      </c>
      <c r="H23" s="88">
        <v>244</v>
      </c>
      <c r="I23" s="72">
        <v>64.930000000000007</v>
      </c>
      <c r="J23" s="44">
        <v>60</v>
      </c>
      <c r="K23" s="45">
        <v>69</v>
      </c>
      <c r="M23" s="88">
        <v>244</v>
      </c>
      <c r="N23" s="57" t="s">
        <v>395</v>
      </c>
      <c r="O23" s="57" t="s">
        <v>395</v>
      </c>
      <c r="P23" s="57" t="s">
        <v>395</v>
      </c>
      <c r="Q23" s="57" t="s">
        <v>395</v>
      </c>
      <c r="R23" s="57" t="s">
        <v>395</v>
      </c>
      <c r="S23" s="44">
        <v>244</v>
      </c>
      <c r="T23" s="57" t="s">
        <v>395</v>
      </c>
      <c r="U23" s="60" t="s">
        <v>395</v>
      </c>
    </row>
    <row r="24" spans="1:21" s="28" customFormat="1">
      <c r="A24" s="25" t="s">
        <v>3</v>
      </c>
      <c r="B24" s="93"/>
      <c r="C24" s="26">
        <f>C23/$B$23</f>
        <v>0.50819672131147542</v>
      </c>
      <c r="D24" s="26">
        <f t="shared" ref="D24" si="10">D23/$B$23</f>
        <v>0.49180327868852458</v>
      </c>
      <c r="E24" s="58" t="s">
        <v>395</v>
      </c>
      <c r="F24" s="61" t="s">
        <v>395</v>
      </c>
      <c r="H24" s="87"/>
      <c r="I24" s="68"/>
      <c r="J24" s="26"/>
      <c r="K24" s="27"/>
      <c r="M24" s="87"/>
      <c r="N24" s="58" t="s">
        <v>395</v>
      </c>
      <c r="O24" s="58" t="s">
        <v>395</v>
      </c>
      <c r="P24" s="58" t="s">
        <v>395</v>
      </c>
      <c r="Q24" s="58" t="s">
        <v>395</v>
      </c>
      <c r="R24" s="58" t="s">
        <v>395</v>
      </c>
      <c r="S24" s="66">
        <v>1</v>
      </c>
      <c r="T24" s="58" t="s">
        <v>395</v>
      </c>
      <c r="U24" s="61" t="s">
        <v>395</v>
      </c>
    </row>
    <row r="25" spans="1:21" s="46" customFormat="1">
      <c r="A25" s="43" t="s">
        <v>28</v>
      </c>
      <c r="B25" s="94">
        <v>262</v>
      </c>
      <c r="C25" s="44">
        <v>136</v>
      </c>
      <c r="D25" s="44">
        <v>126</v>
      </c>
      <c r="E25" s="57" t="s">
        <v>395</v>
      </c>
      <c r="F25" s="60" t="s">
        <v>395</v>
      </c>
      <c r="H25" s="88">
        <v>262</v>
      </c>
      <c r="I25" s="67">
        <v>73.78</v>
      </c>
      <c r="J25" s="44">
        <v>70</v>
      </c>
      <c r="K25" s="45">
        <v>90</v>
      </c>
      <c r="M25" s="88">
        <v>262</v>
      </c>
      <c r="N25" s="57" t="s">
        <v>395</v>
      </c>
      <c r="O25" s="57" t="s">
        <v>395</v>
      </c>
      <c r="P25" s="57" t="s">
        <v>395</v>
      </c>
      <c r="Q25" s="57" t="s">
        <v>395</v>
      </c>
      <c r="R25" s="57" t="s">
        <v>395</v>
      </c>
      <c r="S25" s="57" t="s">
        <v>395</v>
      </c>
      <c r="T25" s="44">
        <v>262</v>
      </c>
      <c r="U25" s="60" t="s">
        <v>395</v>
      </c>
    </row>
    <row r="26" spans="1:21" s="28" customFormat="1">
      <c r="A26" s="29" t="s">
        <v>3</v>
      </c>
      <c r="B26" s="95"/>
      <c r="C26" s="30">
        <f>C25/$B$25</f>
        <v>0.51908396946564883</v>
      </c>
      <c r="D26" s="30">
        <f t="shared" ref="D26" si="11">D25/$B$25</f>
        <v>0.48091603053435117</v>
      </c>
      <c r="E26" s="59" t="s">
        <v>395</v>
      </c>
      <c r="F26" s="62" t="s">
        <v>395</v>
      </c>
      <c r="H26" s="89"/>
      <c r="I26" s="73"/>
      <c r="J26" s="30"/>
      <c r="K26" s="31"/>
      <c r="M26" s="89"/>
      <c r="N26" s="59" t="s">
        <v>395</v>
      </c>
      <c r="O26" s="59" t="s">
        <v>395</v>
      </c>
      <c r="P26" s="59" t="s">
        <v>395</v>
      </c>
      <c r="Q26" s="59" t="s">
        <v>395</v>
      </c>
      <c r="R26" s="59" t="s">
        <v>395</v>
      </c>
      <c r="S26" s="59" t="s">
        <v>395</v>
      </c>
      <c r="T26" s="65">
        <v>1</v>
      </c>
      <c r="U26" s="62" t="s">
        <v>395</v>
      </c>
    </row>
    <row r="27" spans="1:21">
      <c r="B27" s="90"/>
      <c r="H27" s="90"/>
      <c r="M27" s="90"/>
    </row>
    <row r="28" spans="1:21" s="28" customFormat="1">
      <c r="B28" s="91"/>
      <c r="H28" s="91"/>
      <c r="M28" s="91"/>
    </row>
    <row r="29" spans="1:21">
      <c r="H29" s="90"/>
    </row>
    <row r="30" spans="1:21">
      <c r="H30" s="90"/>
    </row>
    <row r="31" spans="1:21">
      <c r="H31" s="90"/>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31"/>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15" width="5" style="1" customWidth="1"/>
    <col min="16" max="17" width="5" style="1"/>
    <col min="18" max="22" width="5" style="1" customWidth="1"/>
    <col min="23" max="16384" width="5" style="1"/>
  </cols>
  <sheetData>
    <row r="1" spans="1:22">
      <c r="A1" s="1" t="s">
        <v>204</v>
      </c>
      <c r="Q1" s="1" t="s">
        <v>205</v>
      </c>
    </row>
    <row r="2" spans="1:22">
      <c r="A2" s="1" t="s">
        <v>0</v>
      </c>
    </row>
    <row r="3" spans="1:22" s="2" customFormat="1" ht="127.5" customHeight="1">
      <c r="A3" s="6" t="s">
        <v>3</v>
      </c>
      <c r="B3" s="7" t="s">
        <v>4</v>
      </c>
      <c r="C3" s="7" t="s">
        <v>113</v>
      </c>
      <c r="D3" s="7" t="s">
        <v>114</v>
      </c>
      <c r="E3" s="7" t="s">
        <v>115</v>
      </c>
      <c r="F3" s="7" t="s">
        <v>116</v>
      </c>
      <c r="G3" s="7" t="s">
        <v>117</v>
      </c>
      <c r="H3" s="7" t="s">
        <v>118</v>
      </c>
      <c r="I3" s="7" t="s">
        <v>119</v>
      </c>
      <c r="J3" s="7" t="s">
        <v>120</v>
      </c>
      <c r="K3" s="7" t="s">
        <v>121</v>
      </c>
      <c r="L3" s="7" t="s">
        <v>122</v>
      </c>
      <c r="M3" s="7" t="s">
        <v>123</v>
      </c>
      <c r="N3" s="7" t="s">
        <v>7</v>
      </c>
      <c r="O3" s="8" t="s">
        <v>8</v>
      </c>
      <c r="Q3" s="6" t="s">
        <v>4</v>
      </c>
      <c r="R3" s="7" t="s">
        <v>124</v>
      </c>
      <c r="S3" s="7" t="s">
        <v>125</v>
      </c>
      <c r="T3" s="7" t="s">
        <v>126</v>
      </c>
      <c r="U3" s="7" t="s">
        <v>127</v>
      </c>
      <c r="V3" s="8" t="s">
        <v>8</v>
      </c>
    </row>
    <row r="4" spans="1:22">
      <c r="A4" s="4" t="s">
        <v>18</v>
      </c>
      <c r="B4" s="5">
        <f>'9'!D4</f>
        <v>227</v>
      </c>
      <c r="C4" s="5">
        <v>3</v>
      </c>
      <c r="D4" s="5">
        <v>5</v>
      </c>
      <c r="E4" s="5">
        <v>94</v>
      </c>
      <c r="F4" s="5">
        <v>70</v>
      </c>
      <c r="G4" s="5">
        <v>54</v>
      </c>
      <c r="H4" s="5">
        <v>36</v>
      </c>
      <c r="I4" s="5">
        <v>53</v>
      </c>
      <c r="J4" s="5">
        <v>11</v>
      </c>
      <c r="K4" s="5">
        <v>102</v>
      </c>
      <c r="L4" s="5">
        <v>22</v>
      </c>
      <c r="M4" s="5">
        <v>28</v>
      </c>
      <c r="N4" s="5">
        <v>29</v>
      </c>
      <c r="O4" s="3">
        <v>28</v>
      </c>
      <c r="Q4" s="4">
        <v>1170</v>
      </c>
      <c r="R4" s="5">
        <v>873</v>
      </c>
      <c r="S4" s="5">
        <v>97</v>
      </c>
      <c r="T4" s="5">
        <v>38</v>
      </c>
      <c r="U4" s="5">
        <v>123</v>
      </c>
      <c r="V4" s="3">
        <f>Q4-SUM(R4:U4)</f>
        <v>39</v>
      </c>
    </row>
    <row r="5" spans="1:22" s="28" customFormat="1">
      <c r="A5" s="25" t="s">
        <v>3</v>
      </c>
      <c r="B5" s="26"/>
      <c r="C5" s="26">
        <f>C4/$B$4</f>
        <v>1.3215859030837005E-2</v>
      </c>
      <c r="D5" s="26">
        <f t="shared" ref="D5:O5" si="0">D4/$B$4</f>
        <v>2.2026431718061675E-2</v>
      </c>
      <c r="E5" s="26">
        <f t="shared" si="0"/>
        <v>0.41409691629955947</v>
      </c>
      <c r="F5" s="26">
        <f t="shared" si="0"/>
        <v>0.30837004405286345</v>
      </c>
      <c r="G5" s="26">
        <f t="shared" si="0"/>
        <v>0.23788546255506607</v>
      </c>
      <c r="H5" s="26">
        <f t="shared" si="0"/>
        <v>0.15859030837004406</v>
      </c>
      <c r="I5" s="26">
        <f t="shared" si="0"/>
        <v>0.23348017621145375</v>
      </c>
      <c r="J5" s="26">
        <f t="shared" si="0"/>
        <v>4.8458149779735685E-2</v>
      </c>
      <c r="K5" s="26">
        <f t="shared" si="0"/>
        <v>0.44933920704845814</v>
      </c>
      <c r="L5" s="26">
        <f t="shared" si="0"/>
        <v>9.6916299559471369E-2</v>
      </c>
      <c r="M5" s="26">
        <f t="shared" si="0"/>
        <v>0.12334801762114538</v>
      </c>
      <c r="N5" s="26">
        <f t="shared" si="0"/>
        <v>0.1277533039647577</v>
      </c>
      <c r="O5" s="27">
        <f t="shared" si="0"/>
        <v>0.12334801762114538</v>
      </c>
      <c r="Q5" s="25"/>
      <c r="R5" s="26">
        <f>R4/$Q$4</f>
        <v>0.74615384615384617</v>
      </c>
      <c r="S5" s="26">
        <f t="shared" ref="S5:V5" si="1">S4/$Q$4</f>
        <v>8.2905982905982903E-2</v>
      </c>
      <c r="T5" s="26">
        <f t="shared" si="1"/>
        <v>3.2478632478632481E-2</v>
      </c>
      <c r="U5" s="26">
        <f t="shared" si="1"/>
        <v>0.10512820512820513</v>
      </c>
      <c r="V5" s="27">
        <f t="shared" si="1"/>
        <v>3.3333333333333333E-2</v>
      </c>
    </row>
    <row r="6" spans="1:22">
      <c r="A6" s="4" t="s">
        <v>19</v>
      </c>
      <c r="B6" s="5">
        <f>'9'!D6</f>
        <v>103</v>
      </c>
      <c r="C6" s="57" t="s">
        <v>395</v>
      </c>
      <c r="D6" s="5">
        <v>2</v>
      </c>
      <c r="E6" s="5">
        <v>48</v>
      </c>
      <c r="F6" s="5">
        <v>33</v>
      </c>
      <c r="G6" s="5">
        <v>27</v>
      </c>
      <c r="H6" s="5">
        <v>21</v>
      </c>
      <c r="I6" s="5">
        <v>23</v>
      </c>
      <c r="J6" s="5">
        <v>3</v>
      </c>
      <c r="K6" s="5">
        <v>50</v>
      </c>
      <c r="L6" s="5">
        <v>11</v>
      </c>
      <c r="M6" s="5">
        <v>15</v>
      </c>
      <c r="N6" s="5">
        <v>11</v>
      </c>
      <c r="O6" s="3">
        <v>8</v>
      </c>
      <c r="Q6" s="4">
        <v>551</v>
      </c>
      <c r="R6" s="5">
        <v>423</v>
      </c>
      <c r="S6" s="5">
        <v>44</v>
      </c>
      <c r="T6" s="5">
        <v>15</v>
      </c>
      <c r="U6" s="5">
        <v>50</v>
      </c>
      <c r="V6" s="3">
        <f>Q6-SUM(R6:U6)</f>
        <v>19</v>
      </c>
    </row>
    <row r="7" spans="1:22" s="28" customFormat="1">
      <c r="A7" s="25" t="s">
        <v>3</v>
      </c>
      <c r="B7" s="26"/>
      <c r="C7" s="58" t="s">
        <v>395</v>
      </c>
      <c r="D7" s="26">
        <f t="shared" ref="D7:O7" si="2">D6/$B$6</f>
        <v>1.9417475728155338E-2</v>
      </c>
      <c r="E7" s="26">
        <f t="shared" si="2"/>
        <v>0.46601941747572817</v>
      </c>
      <c r="F7" s="26">
        <f t="shared" si="2"/>
        <v>0.32038834951456313</v>
      </c>
      <c r="G7" s="26">
        <f t="shared" si="2"/>
        <v>0.26213592233009708</v>
      </c>
      <c r="H7" s="26">
        <f t="shared" si="2"/>
        <v>0.20388349514563106</v>
      </c>
      <c r="I7" s="26">
        <f t="shared" si="2"/>
        <v>0.22330097087378642</v>
      </c>
      <c r="J7" s="26">
        <f t="shared" si="2"/>
        <v>2.9126213592233011E-2</v>
      </c>
      <c r="K7" s="26">
        <f t="shared" si="2"/>
        <v>0.4854368932038835</v>
      </c>
      <c r="L7" s="26">
        <f t="shared" si="2"/>
        <v>0.10679611650485436</v>
      </c>
      <c r="M7" s="26">
        <f t="shared" si="2"/>
        <v>0.14563106796116504</v>
      </c>
      <c r="N7" s="26">
        <f t="shared" si="2"/>
        <v>0.10679611650485436</v>
      </c>
      <c r="O7" s="27">
        <f t="shared" si="2"/>
        <v>7.7669902912621352E-2</v>
      </c>
      <c r="Q7" s="25"/>
      <c r="R7" s="26">
        <f>R6/$Q$6</f>
        <v>0.76769509981851181</v>
      </c>
      <c r="S7" s="26">
        <f t="shared" ref="S7:V7" si="3">S6/$Q$6</f>
        <v>7.985480943738657E-2</v>
      </c>
      <c r="T7" s="26">
        <f t="shared" si="3"/>
        <v>2.7223230490018149E-2</v>
      </c>
      <c r="U7" s="26">
        <f t="shared" si="3"/>
        <v>9.0744101633393831E-2</v>
      </c>
      <c r="V7" s="27">
        <f t="shared" si="3"/>
        <v>3.4482758620689655E-2</v>
      </c>
    </row>
    <row r="8" spans="1:22">
      <c r="A8" s="4" t="s">
        <v>20</v>
      </c>
      <c r="B8" s="5">
        <f>'9'!D8</f>
        <v>121</v>
      </c>
      <c r="C8" s="5">
        <v>3</v>
      </c>
      <c r="D8" s="5">
        <v>3</v>
      </c>
      <c r="E8" s="5">
        <v>46</v>
      </c>
      <c r="F8" s="5">
        <v>36</v>
      </c>
      <c r="G8" s="5">
        <v>26</v>
      </c>
      <c r="H8" s="5">
        <v>14</v>
      </c>
      <c r="I8" s="5">
        <v>30</v>
      </c>
      <c r="J8" s="5">
        <v>8</v>
      </c>
      <c r="K8" s="5">
        <v>52</v>
      </c>
      <c r="L8" s="5">
        <v>11</v>
      </c>
      <c r="M8" s="5">
        <v>13</v>
      </c>
      <c r="N8" s="5">
        <v>18</v>
      </c>
      <c r="O8" s="3">
        <v>18</v>
      </c>
      <c r="Q8" s="4">
        <v>611</v>
      </c>
      <c r="R8" s="5">
        <v>446</v>
      </c>
      <c r="S8" s="5">
        <v>53</v>
      </c>
      <c r="T8" s="5">
        <v>23</v>
      </c>
      <c r="U8" s="5">
        <v>71</v>
      </c>
      <c r="V8" s="3">
        <f>Q8-SUM(R8:U8)</f>
        <v>18</v>
      </c>
    </row>
    <row r="9" spans="1:22" s="28" customFormat="1">
      <c r="A9" s="25" t="s">
        <v>3</v>
      </c>
      <c r="B9" s="26"/>
      <c r="C9" s="26">
        <f>C8/$B$8</f>
        <v>2.4793388429752067E-2</v>
      </c>
      <c r="D9" s="26">
        <f t="shared" ref="D9:O9" si="4">D8/$B$8</f>
        <v>2.4793388429752067E-2</v>
      </c>
      <c r="E9" s="26">
        <f t="shared" si="4"/>
        <v>0.38016528925619836</v>
      </c>
      <c r="F9" s="26">
        <f t="shared" si="4"/>
        <v>0.2975206611570248</v>
      </c>
      <c r="G9" s="26">
        <f t="shared" si="4"/>
        <v>0.21487603305785125</v>
      </c>
      <c r="H9" s="26">
        <f t="shared" si="4"/>
        <v>0.11570247933884298</v>
      </c>
      <c r="I9" s="26">
        <f t="shared" si="4"/>
        <v>0.24793388429752067</v>
      </c>
      <c r="J9" s="26">
        <f t="shared" si="4"/>
        <v>6.6115702479338845E-2</v>
      </c>
      <c r="K9" s="26">
        <f t="shared" si="4"/>
        <v>0.42975206611570249</v>
      </c>
      <c r="L9" s="26">
        <f t="shared" si="4"/>
        <v>9.0909090909090912E-2</v>
      </c>
      <c r="M9" s="26">
        <f t="shared" si="4"/>
        <v>0.10743801652892562</v>
      </c>
      <c r="N9" s="26">
        <f t="shared" si="4"/>
        <v>0.1487603305785124</v>
      </c>
      <c r="O9" s="27">
        <f t="shared" si="4"/>
        <v>0.1487603305785124</v>
      </c>
      <c r="Q9" s="25"/>
      <c r="R9" s="26">
        <f>R8/$Q$8</f>
        <v>0.72995090016366615</v>
      </c>
      <c r="S9" s="26">
        <f t="shared" ref="S9:V9" si="5">S8/$Q$8</f>
        <v>8.6743044189852694E-2</v>
      </c>
      <c r="T9" s="26">
        <f t="shared" si="5"/>
        <v>3.7643207855973811E-2</v>
      </c>
      <c r="U9" s="26">
        <f t="shared" si="5"/>
        <v>0.11620294599018004</v>
      </c>
      <c r="V9" s="27">
        <f t="shared" si="5"/>
        <v>2.9459901800327332E-2</v>
      </c>
    </row>
    <row r="10" spans="1:22">
      <c r="A10" s="4" t="s">
        <v>21</v>
      </c>
      <c r="B10" s="5">
        <f>'9'!D10</f>
        <v>2</v>
      </c>
      <c r="C10" s="57" t="s">
        <v>395</v>
      </c>
      <c r="D10" s="57" t="s">
        <v>395</v>
      </c>
      <c r="E10" s="57" t="s">
        <v>395</v>
      </c>
      <c r="F10" s="5">
        <v>1</v>
      </c>
      <c r="G10" s="5">
        <v>1</v>
      </c>
      <c r="H10" s="5">
        <v>1</v>
      </c>
      <c r="I10" s="57" t="s">
        <v>395</v>
      </c>
      <c r="J10" s="57" t="s">
        <v>395</v>
      </c>
      <c r="K10" s="57" t="s">
        <v>395</v>
      </c>
      <c r="L10" s="57" t="s">
        <v>395</v>
      </c>
      <c r="M10" s="57" t="s">
        <v>395</v>
      </c>
      <c r="N10" s="57" t="s">
        <v>395</v>
      </c>
      <c r="O10" s="3">
        <v>1</v>
      </c>
      <c r="Q10" s="4">
        <v>2</v>
      </c>
      <c r="R10" s="57" t="s">
        <v>395</v>
      </c>
      <c r="S10" s="57" t="s">
        <v>395</v>
      </c>
      <c r="T10" s="57" t="s">
        <v>395</v>
      </c>
      <c r="U10" s="5">
        <v>2</v>
      </c>
      <c r="V10" s="60" t="s">
        <v>395</v>
      </c>
    </row>
    <row r="11" spans="1:22" s="28" customFormat="1">
      <c r="A11" s="29" t="s">
        <v>3</v>
      </c>
      <c r="B11" s="30"/>
      <c r="C11" s="59" t="s">
        <v>395</v>
      </c>
      <c r="D11" s="59" t="s">
        <v>395</v>
      </c>
      <c r="E11" s="59" t="s">
        <v>395</v>
      </c>
      <c r="F11" s="30">
        <f t="shared" ref="F11:O11" si="6">F10/$B$10</f>
        <v>0.5</v>
      </c>
      <c r="G11" s="30">
        <f t="shared" si="6"/>
        <v>0.5</v>
      </c>
      <c r="H11" s="30">
        <f t="shared" si="6"/>
        <v>0.5</v>
      </c>
      <c r="I11" s="59" t="s">
        <v>395</v>
      </c>
      <c r="J11" s="59" t="s">
        <v>395</v>
      </c>
      <c r="K11" s="59" t="s">
        <v>395</v>
      </c>
      <c r="L11" s="59" t="s">
        <v>395</v>
      </c>
      <c r="M11" s="59" t="s">
        <v>395</v>
      </c>
      <c r="N11" s="59" t="s">
        <v>395</v>
      </c>
      <c r="O11" s="31">
        <f t="shared" si="6"/>
        <v>0.5</v>
      </c>
      <c r="Q11" s="29"/>
      <c r="R11" s="59" t="s">
        <v>395</v>
      </c>
      <c r="S11" s="59" t="s">
        <v>395</v>
      </c>
      <c r="T11" s="59" t="s">
        <v>395</v>
      </c>
      <c r="U11" s="65">
        <f t="shared" ref="U11" si="7">U10/$Q$10</f>
        <v>1</v>
      </c>
      <c r="V11" s="62" t="s">
        <v>395</v>
      </c>
    </row>
    <row r="12" spans="1:22">
      <c r="A12" s="1" t="s">
        <v>2</v>
      </c>
    </row>
    <row r="13" spans="1:22" s="28" customFormat="1">
      <c r="A13" s="38" t="s">
        <v>22</v>
      </c>
      <c r="B13" s="10">
        <f>'9'!D13</f>
        <v>5</v>
      </c>
      <c r="C13" s="82" t="s">
        <v>395</v>
      </c>
      <c r="D13" s="82" t="s">
        <v>395</v>
      </c>
      <c r="E13" s="10">
        <v>3</v>
      </c>
      <c r="F13" s="82" t="s">
        <v>395</v>
      </c>
      <c r="G13" s="82" t="s">
        <v>395</v>
      </c>
      <c r="H13" s="82" t="s">
        <v>395</v>
      </c>
      <c r="I13" s="82" t="s">
        <v>395</v>
      </c>
      <c r="J13" s="10">
        <v>1</v>
      </c>
      <c r="K13" s="10">
        <v>3</v>
      </c>
      <c r="L13" s="10">
        <v>3</v>
      </c>
      <c r="M13" s="82" t="s">
        <v>395</v>
      </c>
      <c r="N13" s="82" t="s">
        <v>395</v>
      </c>
      <c r="O13" s="101">
        <v>1</v>
      </c>
      <c r="Q13" s="50">
        <v>17</v>
      </c>
      <c r="R13" s="10">
        <v>5</v>
      </c>
      <c r="S13" s="10">
        <v>2</v>
      </c>
      <c r="T13" s="10">
        <v>6</v>
      </c>
      <c r="U13" s="10">
        <v>4</v>
      </c>
      <c r="V13" s="64" t="s">
        <v>395</v>
      </c>
    </row>
    <row r="14" spans="1:22" s="28" customFormat="1">
      <c r="A14" s="25" t="s">
        <v>3</v>
      </c>
      <c r="B14" s="26"/>
      <c r="C14" s="58" t="s">
        <v>395</v>
      </c>
      <c r="D14" s="58" t="s">
        <v>395</v>
      </c>
      <c r="E14" s="26">
        <f t="shared" ref="E14:O14" si="8">E13/$B$13</f>
        <v>0.6</v>
      </c>
      <c r="F14" s="58" t="s">
        <v>395</v>
      </c>
      <c r="G14" s="58" t="s">
        <v>395</v>
      </c>
      <c r="H14" s="58" t="s">
        <v>395</v>
      </c>
      <c r="I14" s="58" t="s">
        <v>395</v>
      </c>
      <c r="J14" s="26">
        <f t="shared" si="8"/>
        <v>0.2</v>
      </c>
      <c r="K14" s="26">
        <f t="shared" si="8"/>
        <v>0.6</v>
      </c>
      <c r="L14" s="26">
        <f t="shared" si="8"/>
        <v>0.6</v>
      </c>
      <c r="M14" s="58" t="s">
        <v>395</v>
      </c>
      <c r="N14" s="58" t="s">
        <v>395</v>
      </c>
      <c r="O14" s="103">
        <f t="shared" si="8"/>
        <v>0.2</v>
      </c>
      <c r="Q14" s="25"/>
      <c r="R14" s="26">
        <f>R13/$Q$13</f>
        <v>0.29411764705882354</v>
      </c>
      <c r="S14" s="26">
        <f t="shared" ref="S14:U14" si="9">S13/$Q$13</f>
        <v>0.11764705882352941</v>
      </c>
      <c r="T14" s="26">
        <f t="shared" si="9"/>
        <v>0.35294117647058826</v>
      </c>
      <c r="U14" s="26">
        <f t="shared" si="9"/>
        <v>0.23529411764705882</v>
      </c>
      <c r="V14" s="63" t="s">
        <v>395</v>
      </c>
    </row>
    <row r="15" spans="1:22">
      <c r="A15" s="4" t="s">
        <v>23</v>
      </c>
      <c r="B15" s="5">
        <f>'9'!D15</f>
        <v>22</v>
      </c>
      <c r="C15" s="57" t="s">
        <v>395</v>
      </c>
      <c r="D15" s="5">
        <v>2</v>
      </c>
      <c r="E15" s="5">
        <v>7</v>
      </c>
      <c r="F15" s="5">
        <v>8</v>
      </c>
      <c r="G15" s="5">
        <v>5</v>
      </c>
      <c r="H15" s="5">
        <v>5</v>
      </c>
      <c r="I15" s="5">
        <v>1</v>
      </c>
      <c r="J15" s="5">
        <v>1</v>
      </c>
      <c r="K15" s="5">
        <v>12</v>
      </c>
      <c r="L15" s="5">
        <v>2</v>
      </c>
      <c r="M15" s="5">
        <v>1</v>
      </c>
      <c r="N15" s="5">
        <v>3</v>
      </c>
      <c r="O15" s="3">
        <v>4</v>
      </c>
      <c r="Q15" s="4">
        <v>122</v>
      </c>
      <c r="R15" s="5">
        <v>60</v>
      </c>
      <c r="S15" s="5">
        <v>10</v>
      </c>
      <c r="T15" s="5">
        <v>18</v>
      </c>
      <c r="U15" s="5">
        <v>33</v>
      </c>
      <c r="V15" s="3">
        <f>Q15-SUM(R15:U15)</f>
        <v>1</v>
      </c>
    </row>
    <row r="16" spans="1:22" s="28" customFormat="1">
      <c r="A16" s="25" t="s">
        <v>3</v>
      </c>
      <c r="B16" s="26"/>
      <c r="C16" s="58" t="s">
        <v>395</v>
      </c>
      <c r="D16" s="26">
        <f t="shared" ref="D16:O16" si="10">D15/$B$15</f>
        <v>9.0909090909090912E-2</v>
      </c>
      <c r="E16" s="26">
        <f t="shared" si="10"/>
        <v>0.31818181818181818</v>
      </c>
      <c r="F16" s="26">
        <f t="shared" si="10"/>
        <v>0.36363636363636365</v>
      </c>
      <c r="G16" s="26">
        <f t="shared" si="10"/>
        <v>0.22727272727272727</v>
      </c>
      <c r="H16" s="26">
        <f t="shared" si="10"/>
        <v>0.22727272727272727</v>
      </c>
      <c r="I16" s="26">
        <f t="shared" si="10"/>
        <v>4.5454545454545456E-2</v>
      </c>
      <c r="J16" s="26">
        <f t="shared" si="10"/>
        <v>4.5454545454545456E-2</v>
      </c>
      <c r="K16" s="26">
        <f t="shared" si="10"/>
        <v>0.54545454545454541</v>
      </c>
      <c r="L16" s="26">
        <f t="shared" si="10"/>
        <v>9.0909090909090912E-2</v>
      </c>
      <c r="M16" s="26">
        <f t="shared" si="10"/>
        <v>4.5454545454545456E-2</v>
      </c>
      <c r="N16" s="26">
        <f t="shared" si="10"/>
        <v>0.13636363636363635</v>
      </c>
      <c r="O16" s="27">
        <f t="shared" si="10"/>
        <v>0.18181818181818182</v>
      </c>
      <c r="Q16" s="25"/>
      <c r="R16" s="26">
        <f>R15/$Q$15</f>
        <v>0.49180327868852458</v>
      </c>
      <c r="S16" s="26">
        <f t="shared" ref="S16:V16" si="11">S15/$Q$15</f>
        <v>8.1967213114754092E-2</v>
      </c>
      <c r="T16" s="26">
        <f t="shared" si="11"/>
        <v>0.14754098360655737</v>
      </c>
      <c r="U16" s="26">
        <f t="shared" si="11"/>
        <v>0.27049180327868855</v>
      </c>
      <c r="V16" s="27">
        <f t="shared" si="11"/>
        <v>8.1967213114754103E-3</v>
      </c>
    </row>
    <row r="17" spans="1:22">
      <c r="A17" s="4" t="s">
        <v>24</v>
      </c>
      <c r="B17" s="5">
        <f>'9'!D17</f>
        <v>31</v>
      </c>
      <c r="C17" s="5">
        <v>1</v>
      </c>
      <c r="D17" s="5">
        <v>1</v>
      </c>
      <c r="E17" s="5">
        <v>6</v>
      </c>
      <c r="F17" s="5">
        <v>8</v>
      </c>
      <c r="G17" s="5">
        <v>7</v>
      </c>
      <c r="H17" s="5">
        <v>12</v>
      </c>
      <c r="I17" s="5">
        <v>7</v>
      </c>
      <c r="J17" s="5">
        <v>1</v>
      </c>
      <c r="K17" s="5">
        <v>18</v>
      </c>
      <c r="L17" s="5">
        <v>2</v>
      </c>
      <c r="M17" s="5">
        <v>3</v>
      </c>
      <c r="N17" s="5">
        <v>3</v>
      </c>
      <c r="O17" s="3">
        <v>4</v>
      </c>
      <c r="Q17" s="4">
        <v>169</v>
      </c>
      <c r="R17" s="5">
        <v>115</v>
      </c>
      <c r="S17" s="5">
        <v>15</v>
      </c>
      <c r="T17" s="5">
        <v>5</v>
      </c>
      <c r="U17" s="5">
        <v>30</v>
      </c>
      <c r="V17" s="3">
        <f>Q17-SUM(R17:U17)</f>
        <v>4</v>
      </c>
    </row>
    <row r="18" spans="1:22" s="28" customFormat="1">
      <c r="A18" s="25" t="s">
        <v>3</v>
      </c>
      <c r="B18" s="26"/>
      <c r="C18" s="26">
        <f>C17/$B$17</f>
        <v>3.2258064516129031E-2</v>
      </c>
      <c r="D18" s="26">
        <f t="shared" ref="D18:O18" si="12">D17/$B$17</f>
        <v>3.2258064516129031E-2</v>
      </c>
      <c r="E18" s="26">
        <f t="shared" si="12"/>
        <v>0.19354838709677419</v>
      </c>
      <c r="F18" s="26">
        <f t="shared" si="12"/>
        <v>0.25806451612903225</v>
      </c>
      <c r="G18" s="26">
        <f t="shared" si="12"/>
        <v>0.22580645161290322</v>
      </c>
      <c r="H18" s="26">
        <f t="shared" si="12"/>
        <v>0.38709677419354838</v>
      </c>
      <c r="I18" s="26">
        <f t="shared" si="12"/>
        <v>0.22580645161290322</v>
      </c>
      <c r="J18" s="26">
        <f t="shared" si="12"/>
        <v>3.2258064516129031E-2</v>
      </c>
      <c r="K18" s="26">
        <f t="shared" si="12"/>
        <v>0.58064516129032262</v>
      </c>
      <c r="L18" s="26">
        <f t="shared" si="12"/>
        <v>6.4516129032258063E-2</v>
      </c>
      <c r="M18" s="26">
        <f t="shared" si="12"/>
        <v>9.6774193548387094E-2</v>
      </c>
      <c r="N18" s="26">
        <f t="shared" si="12"/>
        <v>9.6774193548387094E-2</v>
      </c>
      <c r="O18" s="27">
        <f t="shared" si="12"/>
        <v>0.12903225806451613</v>
      </c>
      <c r="Q18" s="25"/>
      <c r="R18" s="26">
        <f>R17/$Q$17</f>
        <v>0.68047337278106512</v>
      </c>
      <c r="S18" s="26">
        <f t="shared" ref="S18:V18" si="13">S17/$Q$17</f>
        <v>8.8757396449704137E-2</v>
      </c>
      <c r="T18" s="26">
        <f t="shared" si="13"/>
        <v>2.9585798816568046E-2</v>
      </c>
      <c r="U18" s="26">
        <f t="shared" si="13"/>
        <v>0.17751479289940827</v>
      </c>
      <c r="V18" s="27">
        <f t="shared" si="13"/>
        <v>2.3668639053254437E-2</v>
      </c>
    </row>
    <row r="19" spans="1:22">
      <c r="A19" s="4" t="s">
        <v>25</v>
      </c>
      <c r="B19" s="5">
        <f>'9'!D19</f>
        <v>37</v>
      </c>
      <c r="C19" s="5">
        <v>2</v>
      </c>
      <c r="D19" s="5">
        <v>1</v>
      </c>
      <c r="E19" s="5">
        <v>14</v>
      </c>
      <c r="F19" s="5">
        <v>7</v>
      </c>
      <c r="G19" s="5">
        <v>11</v>
      </c>
      <c r="H19" s="5">
        <v>7</v>
      </c>
      <c r="I19" s="5">
        <v>7</v>
      </c>
      <c r="J19" s="57" t="s">
        <v>395</v>
      </c>
      <c r="K19" s="5">
        <v>21</v>
      </c>
      <c r="L19" s="5">
        <v>3</v>
      </c>
      <c r="M19" s="5">
        <v>4</v>
      </c>
      <c r="N19" s="5">
        <v>5</v>
      </c>
      <c r="O19" s="3">
        <v>5</v>
      </c>
      <c r="Q19" s="4">
        <v>160</v>
      </c>
      <c r="R19" s="5">
        <v>125</v>
      </c>
      <c r="S19" s="5">
        <v>11</v>
      </c>
      <c r="T19" s="5">
        <v>5</v>
      </c>
      <c r="U19" s="5">
        <v>12</v>
      </c>
      <c r="V19" s="3">
        <f>Q19-SUM(R19:U19)</f>
        <v>7</v>
      </c>
    </row>
    <row r="20" spans="1:22" s="28" customFormat="1">
      <c r="A20" s="25" t="s">
        <v>3</v>
      </c>
      <c r="B20" s="26"/>
      <c r="C20" s="26">
        <f>C19/$B$19</f>
        <v>5.4054054054054057E-2</v>
      </c>
      <c r="D20" s="26">
        <f t="shared" ref="D20:O20" si="14">D19/$B$19</f>
        <v>2.7027027027027029E-2</v>
      </c>
      <c r="E20" s="26">
        <f t="shared" si="14"/>
        <v>0.3783783783783784</v>
      </c>
      <c r="F20" s="26">
        <f t="shared" si="14"/>
        <v>0.1891891891891892</v>
      </c>
      <c r="G20" s="26">
        <f t="shared" si="14"/>
        <v>0.29729729729729731</v>
      </c>
      <c r="H20" s="26">
        <f t="shared" si="14"/>
        <v>0.1891891891891892</v>
      </c>
      <c r="I20" s="26">
        <f t="shared" si="14"/>
        <v>0.1891891891891892</v>
      </c>
      <c r="J20" s="58" t="s">
        <v>395</v>
      </c>
      <c r="K20" s="26">
        <f t="shared" si="14"/>
        <v>0.56756756756756754</v>
      </c>
      <c r="L20" s="26">
        <f t="shared" si="14"/>
        <v>8.1081081081081086E-2</v>
      </c>
      <c r="M20" s="26">
        <f t="shared" si="14"/>
        <v>0.10810810810810811</v>
      </c>
      <c r="N20" s="26">
        <f t="shared" si="14"/>
        <v>0.13513513513513514</v>
      </c>
      <c r="O20" s="27">
        <f t="shared" si="14"/>
        <v>0.13513513513513514</v>
      </c>
      <c r="Q20" s="25"/>
      <c r="R20" s="26">
        <f>R19/$Q$19</f>
        <v>0.78125</v>
      </c>
      <c r="S20" s="26">
        <f t="shared" ref="S20:V20" si="15">S19/$Q$19</f>
        <v>6.8750000000000006E-2</v>
      </c>
      <c r="T20" s="26">
        <f t="shared" si="15"/>
        <v>3.125E-2</v>
      </c>
      <c r="U20" s="26">
        <f t="shared" si="15"/>
        <v>7.4999999999999997E-2</v>
      </c>
      <c r="V20" s="27">
        <f t="shared" si="15"/>
        <v>4.3749999999999997E-2</v>
      </c>
    </row>
    <row r="21" spans="1:22">
      <c r="A21" s="4" t="s">
        <v>26</v>
      </c>
      <c r="B21" s="5">
        <f>'9'!D21</f>
        <v>35</v>
      </c>
      <c r="C21" s="57" t="s">
        <v>395</v>
      </c>
      <c r="D21" s="57" t="s">
        <v>395</v>
      </c>
      <c r="E21" s="5">
        <v>19</v>
      </c>
      <c r="F21" s="5">
        <v>11</v>
      </c>
      <c r="G21" s="5">
        <v>10</v>
      </c>
      <c r="H21" s="5">
        <v>1</v>
      </c>
      <c r="I21" s="5">
        <v>11</v>
      </c>
      <c r="J21" s="5">
        <v>1</v>
      </c>
      <c r="K21" s="5">
        <v>16</v>
      </c>
      <c r="L21" s="5">
        <v>4</v>
      </c>
      <c r="M21" s="5">
        <v>4</v>
      </c>
      <c r="N21" s="5">
        <v>4</v>
      </c>
      <c r="O21" s="3">
        <v>3</v>
      </c>
      <c r="Q21" s="4">
        <v>181</v>
      </c>
      <c r="R21" s="5">
        <v>131</v>
      </c>
      <c r="S21" s="5">
        <v>18</v>
      </c>
      <c r="T21" s="5">
        <v>3</v>
      </c>
      <c r="U21" s="5">
        <v>23</v>
      </c>
      <c r="V21" s="3">
        <f>Q21-SUM(R21:U21)</f>
        <v>6</v>
      </c>
    </row>
    <row r="22" spans="1:22" s="28" customFormat="1">
      <c r="A22" s="25" t="s">
        <v>3</v>
      </c>
      <c r="B22" s="26"/>
      <c r="C22" s="58" t="s">
        <v>395</v>
      </c>
      <c r="D22" s="58" t="s">
        <v>395</v>
      </c>
      <c r="E22" s="26">
        <f t="shared" ref="E22:O22" si="16">E21/$B$21</f>
        <v>0.54285714285714282</v>
      </c>
      <c r="F22" s="26">
        <f t="shared" si="16"/>
        <v>0.31428571428571428</v>
      </c>
      <c r="G22" s="26">
        <f t="shared" si="16"/>
        <v>0.2857142857142857</v>
      </c>
      <c r="H22" s="26">
        <f t="shared" si="16"/>
        <v>2.8571428571428571E-2</v>
      </c>
      <c r="I22" s="26">
        <f t="shared" si="16"/>
        <v>0.31428571428571428</v>
      </c>
      <c r="J22" s="26">
        <f t="shared" si="16"/>
        <v>2.8571428571428571E-2</v>
      </c>
      <c r="K22" s="26">
        <f t="shared" si="16"/>
        <v>0.45714285714285713</v>
      </c>
      <c r="L22" s="26">
        <f t="shared" si="16"/>
        <v>0.11428571428571428</v>
      </c>
      <c r="M22" s="26">
        <f t="shared" si="16"/>
        <v>0.11428571428571428</v>
      </c>
      <c r="N22" s="26">
        <f t="shared" si="16"/>
        <v>0.11428571428571428</v>
      </c>
      <c r="O22" s="27">
        <f t="shared" si="16"/>
        <v>8.5714285714285715E-2</v>
      </c>
      <c r="Q22" s="25"/>
      <c r="R22" s="26">
        <f>R21/$Q$21</f>
        <v>0.72375690607734811</v>
      </c>
      <c r="S22" s="26">
        <f t="shared" ref="S22:V22" si="17">S21/$Q$21</f>
        <v>9.9447513812154692E-2</v>
      </c>
      <c r="T22" s="26">
        <f t="shared" si="17"/>
        <v>1.6574585635359115E-2</v>
      </c>
      <c r="U22" s="26">
        <f t="shared" si="17"/>
        <v>0.1270718232044199</v>
      </c>
      <c r="V22" s="27">
        <f t="shared" si="17"/>
        <v>3.3149171270718231E-2</v>
      </c>
    </row>
    <row r="23" spans="1:22">
      <c r="A23" s="4" t="s">
        <v>27</v>
      </c>
      <c r="B23" s="5">
        <f>'9'!D23</f>
        <v>47</v>
      </c>
      <c r="C23" s="57" t="s">
        <v>395</v>
      </c>
      <c r="D23" s="57" t="s">
        <v>395</v>
      </c>
      <c r="E23" s="5">
        <v>18</v>
      </c>
      <c r="F23" s="5">
        <v>18</v>
      </c>
      <c r="G23" s="5">
        <v>12</v>
      </c>
      <c r="H23" s="5">
        <v>5</v>
      </c>
      <c r="I23" s="5">
        <v>15</v>
      </c>
      <c r="J23" s="5">
        <v>3</v>
      </c>
      <c r="K23" s="5">
        <v>15</v>
      </c>
      <c r="L23" s="5">
        <v>4</v>
      </c>
      <c r="M23" s="5">
        <v>9</v>
      </c>
      <c r="N23" s="5">
        <v>6</v>
      </c>
      <c r="O23" s="3">
        <v>6</v>
      </c>
      <c r="Q23" s="4">
        <v>244</v>
      </c>
      <c r="R23" s="5">
        <v>200</v>
      </c>
      <c r="S23" s="5">
        <v>26</v>
      </c>
      <c r="T23" s="57" t="s">
        <v>395</v>
      </c>
      <c r="U23" s="5">
        <v>13</v>
      </c>
      <c r="V23" s="3">
        <f>Q23-SUM(R23:U23)</f>
        <v>5</v>
      </c>
    </row>
    <row r="24" spans="1:22" s="28" customFormat="1">
      <c r="A24" s="25" t="s">
        <v>3</v>
      </c>
      <c r="B24" s="26"/>
      <c r="C24" s="58" t="s">
        <v>395</v>
      </c>
      <c r="D24" s="58" t="s">
        <v>395</v>
      </c>
      <c r="E24" s="26">
        <f t="shared" ref="E24:O24" si="18">E23/$B$23</f>
        <v>0.38297872340425532</v>
      </c>
      <c r="F24" s="26">
        <f t="shared" si="18"/>
        <v>0.38297872340425532</v>
      </c>
      <c r="G24" s="26">
        <f t="shared" si="18"/>
        <v>0.25531914893617019</v>
      </c>
      <c r="H24" s="26">
        <f t="shared" si="18"/>
        <v>0.10638297872340426</v>
      </c>
      <c r="I24" s="26">
        <f t="shared" si="18"/>
        <v>0.31914893617021278</v>
      </c>
      <c r="J24" s="26">
        <f t="shared" si="18"/>
        <v>6.3829787234042548E-2</v>
      </c>
      <c r="K24" s="26">
        <f t="shared" si="18"/>
        <v>0.31914893617021278</v>
      </c>
      <c r="L24" s="26">
        <f t="shared" si="18"/>
        <v>8.5106382978723402E-2</v>
      </c>
      <c r="M24" s="26">
        <f t="shared" si="18"/>
        <v>0.19148936170212766</v>
      </c>
      <c r="N24" s="26">
        <f t="shared" si="18"/>
        <v>0.1276595744680851</v>
      </c>
      <c r="O24" s="27">
        <f t="shared" si="18"/>
        <v>0.1276595744680851</v>
      </c>
      <c r="Q24" s="25"/>
      <c r="R24" s="26">
        <f>R23/$Q$23</f>
        <v>0.81967213114754101</v>
      </c>
      <c r="S24" s="26">
        <f t="shared" ref="S24:V24" si="19">S23/$Q$23</f>
        <v>0.10655737704918032</v>
      </c>
      <c r="T24" s="58" t="s">
        <v>395</v>
      </c>
      <c r="U24" s="26">
        <f t="shared" si="19"/>
        <v>5.3278688524590161E-2</v>
      </c>
      <c r="V24" s="27">
        <f t="shared" si="19"/>
        <v>2.0491803278688523E-2</v>
      </c>
    </row>
    <row r="25" spans="1:22">
      <c r="A25" s="4" t="s">
        <v>28</v>
      </c>
      <c r="B25" s="5">
        <f>'9'!D25</f>
        <v>49</v>
      </c>
      <c r="C25" s="57" t="s">
        <v>395</v>
      </c>
      <c r="D25" s="5">
        <v>1</v>
      </c>
      <c r="E25" s="5">
        <v>27</v>
      </c>
      <c r="F25" s="5">
        <v>18</v>
      </c>
      <c r="G25" s="5">
        <v>9</v>
      </c>
      <c r="H25" s="5">
        <v>6</v>
      </c>
      <c r="I25" s="5">
        <v>12</v>
      </c>
      <c r="J25" s="5">
        <v>4</v>
      </c>
      <c r="K25" s="5">
        <v>17</v>
      </c>
      <c r="L25" s="5">
        <v>4</v>
      </c>
      <c r="M25" s="5">
        <v>7</v>
      </c>
      <c r="N25" s="5">
        <v>8</v>
      </c>
      <c r="O25" s="3">
        <v>4</v>
      </c>
      <c r="Q25" s="4">
        <v>262</v>
      </c>
      <c r="R25" s="5">
        <v>227</v>
      </c>
      <c r="S25" s="5">
        <v>15</v>
      </c>
      <c r="T25" s="5">
        <v>1</v>
      </c>
      <c r="U25" s="5">
        <v>7</v>
      </c>
      <c r="V25" s="3">
        <f>Q25-SUM(R25:U25)</f>
        <v>12</v>
      </c>
    </row>
    <row r="26" spans="1:22" s="28" customFormat="1">
      <c r="A26" s="29" t="s">
        <v>3</v>
      </c>
      <c r="B26" s="30"/>
      <c r="C26" s="59" t="s">
        <v>395</v>
      </c>
      <c r="D26" s="30">
        <f t="shared" ref="D26:O26" si="20">D25/$B$25</f>
        <v>2.0408163265306121E-2</v>
      </c>
      <c r="E26" s="30">
        <f t="shared" si="20"/>
        <v>0.55102040816326525</v>
      </c>
      <c r="F26" s="30">
        <f t="shared" si="20"/>
        <v>0.36734693877551022</v>
      </c>
      <c r="G26" s="30">
        <f t="shared" si="20"/>
        <v>0.18367346938775511</v>
      </c>
      <c r="H26" s="30">
        <f t="shared" si="20"/>
        <v>0.12244897959183673</v>
      </c>
      <c r="I26" s="30">
        <f t="shared" si="20"/>
        <v>0.24489795918367346</v>
      </c>
      <c r="J26" s="30">
        <f t="shared" si="20"/>
        <v>8.1632653061224483E-2</v>
      </c>
      <c r="K26" s="30">
        <f t="shared" si="20"/>
        <v>0.34693877551020408</v>
      </c>
      <c r="L26" s="30">
        <f t="shared" si="20"/>
        <v>8.1632653061224483E-2</v>
      </c>
      <c r="M26" s="30">
        <f t="shared" si="20"/>
        <v>0.14285714285714285</v>
      </c>
      <c r="N26" s="30">
        <f t="shared" si="20"/>
        <v>0.16326530612244897</v>
      </c>
      <c r="O26" s="31">
        <f t="shared" si="20"/>
        <v>8.1632653061224483E-2</v>
      </c>
      <c r="Q26" s="29"/>
      <c r="R26" s="30">
        <f>R25/$Q$25</f>
        <v>0.86641221374045807</v>
      </c>
      <c r="S26" s="30">
        <f t="shared" ref="S26:V26" si="21">S25/$Q$25</f>
        <v>5.7251908396946563E-2</v>
      </c>
      <c r="T26" s="30">
        <f t="shared" si="21"/>
        <v>3.8167938931297708E-3</v>
      </c>
      <c r="U26" s="30">
        <f t="shared" si="21"/>
        <v>2.6717557251908396E-2</v>
      </c>
      <c r="V26" s="31">
        <f t="shared" si="21"/>
        <v>4.5801526717557252E-2</v>
      </c>
    </row>
    <row r="28" spans="1:22" s="28" customFormat="1"/>
    <row r="31" spans="1:22">
      <c r="C31" s="55"/>
      <c r="D31" s="55"/>
      <c r="E31" s="55"/>
      <c r="F31" s="55"/>
      <c r="G31" s="55"/>
      <c r="H31" s="55"/>
      <c r="I31" s="55"/>
      <c r="J31" s="55"/>
      <c r="K31" s="55"/>
      <c r="L31" s="55"/>
      <c r="M31" s="55"/>
      <c r="N31" s="55"/>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H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6384" width="5" style="1"/>
  </cols>
  <sheetData>
    <row r="1" spans="1:8">
      <c r="A1" s="1" t="s">
        <v>206</v>
      </c>
    </row>
    <row r="2" spans="1:8">
      <c r="A2" s="1" t="s">
        <v>0</v>
      </c>
    </row>
    <row r="3" spans="1:8" s="2" customFormat="1" ht="127.5" customHeight="1">
      <c r="A3" s="6" t="s">
        <v>3</v>
      </c>
      <c r="B3" s="7" t="s">
        <v>4</v>
      </c>
      <c r="C3" s="7" t="s">
        <v>128</v>
      </c>
      <c r="D3" s="7" t="s">
        <v>129</v>
      </c>
      <c r="E3" s="7" t="s">
        <v>130</v>
      </c>
      <c r="F3" s="7" t="s">
        <v>131</v>
      </c>
      <c r="G3" s="7" t="s">
        <v>43</v>
      </c>
      <c r="H3" s="8" t="s">
        <v>8</v>
      </c>
    </row>
    <row r="4" spans="1:8">
      <c r="A4" s="4" t="s">
        <v>18</v>
      </c>
      <c r="B4" s="5">
        <v>1170</v>
      </c>
      <c r="C4" s="5">
        <v>281</v>
      </c>
      <c r="D4" s="5">
        <v>142</v>
      </c>
      <c r="E4" s="5">
        <v>385</v>
      </c>
      <c r="F4" s="5">
        <v>196</v>
      </c>
      <c r="G4" s="5">
        <v>132</v>
      </c>
      <c r="H4" s="3">
        <f>B4-SUM(C4:G4)</f>
        <v>34</v>
      </c>
    </row>
    <row r="5" spans="1:8" s="28" customFormat="1">
      <c r="A5" s="25" t="s">
        <v>3</v>
      </c>
      <c r="B5" s="26"/>
      <c r="C5" s="26">
        <f>C4/$B$4</f>
        <v>0.24017094017094018</v>
      </c>
      <c r="D5" s="26">
        <f t="shared" ref="D5:H5" si="0">D4/$B$4</f>
        <v>0.12136752136752137</v>
      </c>
      <c r="E5" s="26">
        <f t="shared" si="0"/>
        <v>0.32905982905982906</v>
      </c>
      <c r="F5" s="26">
        <f t="shared" si="0"/>
        <v>0.16752136752136751</v>
      </c>
      <c r="G5" s="26">
        <f t="shared" si="0"/>
        <v>0.11282051282051282</v>
      </c>
      <c r="H5" s="27">
        <f t="shared" si="0"/>
        <v>2.9059829059829061E-2</v>
      </c>
    </row>
    <row r="6" spans="1:8">
      <c r="A6" s="4" t="s">
        <v>19</v>
      </c>
      <c r="B6" s="5">
        <v>551</v>
      </c>
      <c r="C6" s="5">
        <v>145</v>
      </c>
      <c r="D6" s="5">
        <v>48</v>
      </c>
      <c r="E6" s="5">
        <v>246</v>
      </c>
      <c r="F6" s="5">
        <v>63</v>
      </c>
      <c r="G6" s="5">
        <v>36</v>
      </c>
      <c r="H6" s="3">
        <f>B6-SUM(C6:G6)</f>
        <v>13</v>
      </c>
    </row>
    <row r="7" spans="1:8" s="28" customFormat="1">
      <c r="A7" s="25" t="s">
        <v>3</v>
      </c>
      <c r="B7" s="26"/>
      <c r="C7" s="26">
        <f>C6/$B$6</f>
        <v>0.26315789473684209</v>
      </c>
      <c r="D7" s="26">
        <f t="shared" ref="D7:H7" si="1">D6/$B$6</f>
        <v>8.7114337568058073E-2</v>
      </c>
      <c r="E7" s="26">
        <f t="shared" si="1"/>
        <v>0.44646098003629764</v>
      </c>
      <c r="F7" s="26">
        <f t="shared" si="1"/>
        <v>0.11433756805807622</v>
      </c>
      <c r="G7" s="26">
        <f t="shared" si="1"/>
        <v>6.5335753176043551E-2</v>
      </c>
      <c r="H7" s="27">
        <f t="shared" si="1"/>
        <v>2.3593466424682397E-2</v>
      </c>
    </row>
    <row r="8" spans="1:8">
      <c r="A8" s="4" t="s">
        <v>20</v>
      </c>
      <c r="B8" s="5">
        <v>611</v>
      </c>
      <c r="C8" s="5">
        <v>134</v>
      </c>
      <c r="D8" s="5">
        <v>94</v>
      </c>
      <c r="E8" s="5">
        <v>137</v>
      </c>
      <c r="F8" s="5">
        <v>132</v>
      </c>
      <c r="G8" s="5">
        <v>96</v>
      </c>
      <c r="H8" s="3">
        <f>B8-SUM(C8:G8)</f>
        <v>18</v>
      </c>
    </row>
    <row r="9" spans="1:8" s="28" customFormat="1">
      <c r="A9" s="25" t="s">
        <v>3</v>
      </c>
      <c r="B9" s="26"/>
      <c r="C9" s="26">
        <f>C8/$B$8</f>
        <v>0.21931260229132571</v>
      </c>
      <c r="D9" s="26">
        <f t="shared" ref="D9:H9" si="2">D8/$B$8</f>
        <v>0.15384615384615385</v>
      </c>
      <c r="E9" s="26">
        <f t="shared" si="2"/>
        <v>0.22422258592471359</v>
      </c>
      <c r="F9" s="26">
        <f t="shared" si="2"/>
        <v>0.2160392798690671</v>
      </c>
      <c r="G9" s="26">
        <f t="shared" si="2"/>
        <v>0.15711947626841244</v>
      </c>
      <c r="H9" s="27">
        <f t="shared" si="2"/>
        <v>2.9459901800327332E-2</v>
      </c>
    </row>
    <row r="10" spans="1:8">
      <c r="A10" s="4" t="s">
        <v>21</v>
      </c>
      <c r="B10" s="5">
        <v>2</v>
      </c>
      <c r="C10" s="5">
        <v>1</v>
      </c>
      <c r="D10" s="57" t="s">
        <v>395</v>
      </c>
      <c r="E10" s="57" t="s">
        <v>395</v>
      </c>
      <c r="F10" s="5">
        <v>1</v>
      </c>
      <c r="G10" s="57" t="s">
        <v>395</v>
      </c>
      <c r="H10" s="60" t="s">
        <v>395</v>
      </c>
    </row>
    <row r="11" spans="1:8" s="28" customFormat="1">
      <c r="A11" s="29" t="s">
        <v>3</v>
      </c>
      <c r="B11" s="30"/>
      <c r="C11" s="30">
        <f>C10/$B$10</f>
        <v>0.5</v>
      </c>
      <c r="D11" s="59" t="s">
        <v>395</v>
      </c>
      <c r="E11" s="59" t="s">
        <v>395</v>
      </c>
      <c r="F11" s="30">
        <f t="shared" ref="F11" si="3">F10/$B$10</f>
        <v>0.5</v>
      </c>
      <c r="G11" s="59" t="s">
        <v>395</v>
      </c>
      <c r="H11" s="62" t="s">
        <v>395</v>
      </c>
    </row>
    <row r="12" spans="1:8">
      <c r="A12" s="1" t="s">
        <v>2</v>
      </c>
    </row>
    <row r="13" spans="1:8" s="28" customFormat="1">
      <c r="A13" s="38" t="s">
        <v>22</v>
      </c>
      <c r="B13" s="51">
        <v>17</v>
      </c>
      <c r="C13" s="10">
        <v>3</v>
      </c>
      <c r="D13" s="10">
        <v>2</v>
      </c>
      <c r="E13" s="10">
        <v>5</v>
      </c>
      <c r="F13" s="10">
        <v>4</v>
      </c>
      <c r="G13" s="10">
        <v>3</v>
      </c>
      <c r="H13" s="64" t="s">
        <v>395</v>
      </c>
    </row>
    <row r="14" spans="1:8" s="28" customFormat="1">
      <c r="A14" s="25" t="s">
        <v>3</v>
      </c>
      <c r="B14" s="26"/>
      <c r="C14" s="26">
        <f>C13/$B$13</f>
        <v>0.17647058823529413</v>
      </c>
      <c r="D14" s="26">
        <f t="shared" ref="D14:G14" si="4">D13/$B$13</f>
        <v>0.11764705882352941</v>
      </c>
      <c r="E14" s="26">
        <f t="shared" si="4"/>
        <v>0.29411764705882354</v>
      </c>
      <c r="F14" s="26">
        <f t="shared" si="4"/>
        <v>0.23529411764705882</v>
      </c>
      <c r="G14" s="26">
        <f t="shared" si="4"/>
        <v>0.17647058823529413</v>
      </c>
      <c r="H14" s="63" t="s">
        <v>395</v>
      </c>
    </row>
    <row r="15" spans="1:8">
      <c r="A15" s="4" t="s">
        <v>23</v>
      </c>
      <c r="B15" s="5">
        <v>122</v>
      </c>
      <c r="C15" s="5">
        <v>9</v>
      </c>
      <c r="D15" s="5">
        <v>16</v>
      </c>
      <c r="E15" s="5">
        <v>52</v>
      </c>
      <c r="F15" s="5">
        <v>22</v>
      </c>
      <c r="G15" s="5">
        <v>22</v>
      </c>
      <c r="H15" s="3">
        <f>B15-SUM(C15:G15)</f>
        <v>1</v>
      </c>
    </row>
    <row r="16" spans="1:8" s="28" customFormat="1">
      <c r="A16" s="25" t="s">
        <v>3</v>
      </c>
      <c r="B16" s="26"/>
      <c r="C16" s="26">
        <f>C15/$B$15</f>
        <v>7.3770491803278687E-2</v>
      </c>
      <c r="D16" s="26">
        <f t="shared" ref="D16:H16" si="5">D15/$B$15</f>
        <v>0.13114754098360656</v>
      </c>
      <c r="E16" s="26">
        <f t="shared" si="5"/>
        <v>0.42622950819672129</v>
      </c>
      <c r="F16" s="26">
        <f t="shared" si="5"/>
        <v>0.18032786885245902</v>
      </c>
      <c r="G16" s="26">
        <f t="shared" si="5"/>
        <v>0.18032786885245902</v>
      </c>
      <c r="H16" s="27">
        <f t="shared" si="5"/>
        <v>8.1967213114754103E-3</v>
      </c>
    </row>
    <row r="17" spans="1:8">
      <c r="A17" s="4" t="s">
        <v>24</v>
      </c>
      <c r="B17" s="5">
        <v>169</v>
      </c>
      <c r="C17" s="5">
        <v>25</v>
      </c>
      <c r="D17" s="5">
        <v>18</v>
      </c>
      <c r="E17" s="5">
        <v>68</v>
      </c>
      <c r="F17" s="5">
        <v>34</v>
      </c>
      <c r="G17" s="5">
        <v>22</v>
      </c>
      <c r="H17" s="3">
        <f>B17-SUM(C17:G17)</f>
        <v>2</v>
      </c>
    </row>
    <row r="18" spans="1:8" s="28" customFormat="1">
      <c r="A18" s="25" t="s">
        <v>3</v>
      </c>
      <c r="B18" s="26"/>
      <c r="C18" s="26">
        <f>C17/$B$17</f>
        <v>0.14792899408284024</v>
      </c>
      <c r="D18" s="26">
        <f t="shared" ref="D18:H18" si="6">D17/$B$17</f>
        <v>0.10650887573964497</v>
      </c>
      <c r="E18" s="26">
        <f t="shared" si="6"/>
        <v>0.40236686390532544</v>
      </c>
      <c r="F18" s="26">
        <f t="shared" si="6"/>
        <v>0.20118343195266272</v>
      </c>
      <c r="G18" s="26">
        <f t="shared" si="6"/>
        <v>0.13017751479289941</v>
      </c>
      <c r="H18" s="27">
        <f t="shared" si="6"/>
        <v>1.1834319526627219E-2</v>
      </c>
    </row>
    <row r="19" spans="1:8">
      <c r="A19" s="4" t="s">
        <v>25</v>
      </c>
      <c r="B19" s="5">
        <v>160</v>
      </c>
      <c r="C19" s="5">
        <v>37</v>
      </c>
      <c r="D19" s="5">
        <v>15</v>
      </c>
      <c r="E19" s="5">
        <v>63</v>
      </c>
      <c r="F19" s="5">
        <v>25</v>
      </c>
      <c r="G19" s="5">
        <v>18</v>
      </c>
      <c r="H19" s="3">
        <f>B19-SUM(C19:G19)</f>
        <v>2</v>
      </c>
    </row>
    <row r="20" spans="1:8" s="28" customFormat="1">
      <c r="A20" s="25" t="s">
        <v>3</v>
      </c>
      <c r="B20" s="26"/>
      <c r="C20" s="26">
        <f>C19/$B$19</f>
        <v>0.23125000000000001</v>
      </c>
      <c r="D20" s="26">
        <f t="shared" ref="D20:H20" si="7">D19/$B$19</f>
        <v>9.375E-2</v>
      </c>
      <c r="E20" s="26">
        <f t="shared" si="7"/>
        <v>0.39374999999999999</v>
      </c>
      <c r="F20" s="26">
        <f t="shared" si="7"/>
        <v>0.15625</v>
      </c>
      <c r="G20" s="26">
        <f t="shared" si="7"/>
        <v>0.1125</v>
      </c>
      <c r="H20" s="27">
        <f t="shared" si="7"/>
        <v>1.2500000000000001E-2</v>
      </c>
    </row>
    <row r="21" spans="1:8">
      <c r="A21" s="4" t="s">
        <v>26</v>
      </c>
      <c r="B21" s="5">
        <v>181</v>
      </c>
      <c r="C21" s="5">
        <v>36</v>
      </c>
      <c r="D21" s="5">
        <v>33</v>
      </c>
      <c r="E21" s="5">
        <v>60</v>
      </c>
      <c r="F21" s="5">
        <v>34</v>
      </c>
      <c r="G21" s="5">
        <v>14</v>
      </c>
      <c r="H21" s="3">
        <f>B21-SUM(C21:G21)</f>
        <v>4</v>
      </c>
    </row>
    <row r="22" spans="1:8" s="28" customFormat="1">
      <c r="A22" s="25" t="s">
        <v>3</v>
      </c>
      <c r="B22" s="26"/>
      <c r="C22" s="26">
        <f>C21/$B$21</f>
        <v>0.19889502762430938</v>
      </c>
      <c r="D22" s="26">
        <f t="shared" ref="D22:H22" si="8">D21/$B$21</f>
        <v>0.18232044198895028</v>
      </c>
      <c r="E22" s="26">
        <f t="shared" si="8"/>
        <v>0.33149171270718231</v>
      </c>
      <c r="F22" s="26">
        <f t="shared" si="8"/>
        <v>0.18784530386740331</v>
      </c>
      <c r="G22" s="26">
        <f t="shared" si="8"/>
        <v>7.7348066298342538E-2</v>
      </c>
      <c r="H22" s="27">
        <f t="shared" si="8"/>
        <v>2.2099447513812154E-2</v>
      </c>
    </row>
    <row r="23" spans="1:8">
      <c r="A23" s="4" t="s">
        <v>27</v>
      </c>
      <c r="B23" s="5">
        <v>244</v>
      </c>
      <c r="C23" s="5">
        <v>72</v>
      </c>
      <c r="D23" s="5">
        <v>31</v>
      </c>
      <c r="E23" s="5">
        <v>70</v>
      </c>
      <c r="F23" s="5">
        <v>41</v>
      </c>
      <c r="G23" s="5">
        <v>21</v>
      </c>
      <c r="H23" s="3">
        <f>B23-SUM(C23:G23)</f>
        <v>9</v>
      </c>
    </row>
    <row r="24" spans="1:8" s="28" customFormat="1">
      <c r="A24" s="25" t="s">
        <v>3</v>
      </c>
      <c r="B24" s="26"/>
      <c r="C24" s="26">
        <f>C23/$B$23</f>
        <v>0.29508196721311475</v>
      </c>
      <c r="D24" s="26">
        <f t="shared" ref="D24:H24" si="9">D23/$B$23</f>
        <v>0.12704918032786885</v>
      </c>
      <c r="E24" s="26">
        <f t="shared" si="9"/>
        <v>0.28688524590163933</v>
      </c>
      <c r="F24" s="26">
        <f t="shared" si="9"/>
        <v>0.16803278688524589</v>
      </c>
      <c r="G24" s="26">
        <f t="shared" si="9"/>
        <v>8.6065573770491802E-2</v>
      </c>
      <c r="H24" s="27">
        <f t="shared" si="9"/>
        <v>3.6885245901639344E-2</v>
      </c>
    </row>
    <row r="25" spans="1:8">
      <c r="A25" s="4" t="s">
        <v>28</v>
      </c>
      <c r="B25" s="5">
        <v>262</v>
      </c>
      <c r="C25" s="5">
        <v>96</v>
      </c>
      <c r="D25" s="5">
        <v>27</v>
      </c>
      <c r="E25" s="5">
        <v>61</v>
      </c>
      <c r="F25" s="5">
        <v>35</v>
      </c>
      <c r="G25" s="5">
        <v>30</v>
      </c>
      <c r="H25" s="3">
        <f>B25-SUM(C25:G25)</f>
        <v>13</v>
      </c>
    </row>
    <row r="26" spans="1:8" s="28" customFormat="1">
      <c r="A26" s="29" t="s">
        <v>3</v>
      </c>
      <c r="B26" s="30"/>
      <c r="C26" s="30">
        <f>C25/$B$25</f>
        <v>0.36641221374045801</v>
      </c>
      <c r="D26" s="30">
        <f t="shared" ref="D26:H26" si="10">D25/$B$25</f>
        <v>0.10305343511450382</v>
      </c>
      <c r="E26" s="30">
        <f t="shared" si="10"/>
        <v>0.23282442748091603</v>
      </c>
      <c r="F26" s="30">
        <f t="shared" si="10"/>
        <v>0.13358778625954199</v>
      </c>
      <c r="G26" s="30">
        <f t="shared" si="10"/>
        <v>0.11450381679389313</v>
      </c>
      <c r="H26" s="31">
        <f t="shared" si="10"/>
        <v>4.9618320610687022E-2</v>
      </c>
    </row>
    <row r="28" spans="1:8" s="28" customFormat="1"/>
  </sheetData>
  <phoneticPr fontId="2"/>
  <pageMargins left="0.78740157480314965" right="0.78740157480314965" top="0.78740157480314965" bottom="0.78740157480314965"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249</v>
      </c>
      <c r="J2" s="20" t="s">
        <v>132</v>
      </c>
    </row>
    <row r="3" spans="1:22" s="15" customFormat="1" ht="10.5">
      <c r="A3" s="15" t="s">
        <v>248</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6</v>
      </c>
      <c r="D6" s="5">
        <v>391</v>
      </c>
      <c r="E6" s="5">
        <v>210</v>
      </c>
      <c r="F6" s="5">
        <v>86</v>
      </c>
      <c r="G6" s="5">
        <v>438</v>
      </c>
      <c r="H6" s="3">
        <f>B6-SUM(C6:G6)</f>
        <v>39</v>
      </c>
      <c r="J6" s="4">
        <v>1170</v>
      </c>
      <c r="K6" s="5">
        <v>26</v>
      </c>
      <c r="L6" s="5">
        <v>420</v>
      </c>
      <c r="M6" s="5">
        <v>240</v>
      </c>
      <c r="N6" s="5">
        <v>68</v>
      </c>
      <c r="O6" s="5">
        <v>377</v>
      </c>
      <c r="P6" s="3">
        <f>J6-SUM(K6:O6)</f>
        <v>39</v>
      </c>
    </row>
    <row r="7" spans="1:22" s="28" customFormat="1">
      <c r="A7" s="25" t="s">
        <v>3</v>
      </c>
      <c r="B7" s="26"/>
      <c r="C7" s="26">
        <f>C6/$B$6</f>
        <v>5.1282051282051282E-3</v>
      </c>
      <c r="D7" s="26">
        <f t="shared" ref="D7:H7" si="0">D6/$B$6</f>
        <v>0.33418803418803417</v>
      </c>
      <c r="E7" s="26">
        <f t="shared" si="0"/>
        <v>0.17948717948717949</v>
      </c>
      <c r="F7" s="26">
        <f t="shared" si="0"/>
        <v>7.3504273504273507E-2</v>
      </c>
      <c r="G7" s="26">
        <f t="shared" si="0"/>
        <v>0.37435897435897436</v>
      </c>
      <c r="H7" s="27">
        <f t="shared" si="0"/>
        <v>3.3333333333333333E-2</v>
      </c>
      <c r="J7" s="25"/>
      <c r="K7" s="26">
        <f>K6/$J$6</f>
        <v>2.2222222222222223E-2</v>
      </c>
      <c r="L7" s="26">
        <f t="shared" ref="L7:P7" si="1">L6/$J$6</f>
        <v>0.35897435897435898</v>
      </c>
      <c r="M7" s="26">
        <f t="shared" si="1"/>
        <v>0.20512820512820512</v>
      </c>
      <c r="N7" s="26">
        <f t="shared" si="1"/>
        <v>5.8119658119658121E-2</v>
      </c>
      <c r="O7" s="26">
        <f t="shared" si="1"/>
        <v>0.32222222222222224</v>
      </c>
      <c r="P7" s="27">
        <f t="shared" si="1"/>
        <v>3.3333333333333333E-2</v>
      </c>
    </row>
    <row r="8" spans="1:22">
      <c r="A8" s="4" t="s">
        <v>19</v>
      </c>
      <c r="B8" s="5">
        <v>551</v>
      </c>
      <c r="C8" s="5">
        <v>2</v>
      </c>
      <c r="D8" s="5">
        <v>166</v>
      </c>
      <c r="E8" s="5">
        <v>120</v>
      </c>
      <c r="F8" s="5">
        <v>53</v>
      </c>
      <c r="G8" s="5">
        <v>191</v>
      </c>
      <c r="H8" s="3">
        <f>B8-SUM(C8:G8)</f>
        <v>19</v>
      </c>
      <c r="J8" s="4">
        <v>551</v>
      </c>
      <c r="K8" s="5">
        <v>9</v>
      </c>
      <c r="L8" s="5">
        <v>193</v>
      </c>
      <c r="M8" s="5">
        <v>128</v>
      </c>
      <c r="N8" s="5">
        <v>41</v>
      </c>
      <c r="O8" s="5">
        <v>164</v>
      </c>
      <c r="P8" s="3">
        <f>J8-SUM(K8:O8)</f>
        <v>16</v>
      </c>
    </row>
    <row r="9" spans="1:22" s="28" customFormat="1">
      <c r="A9" s="25" t="s">
        <v>3</v>
      </c>
      <c r="B9" s="26"/>
      <c r="C9" s="26">
        <f>C8/$B$8</f>
        <v>3.629764065335753E-3</v>
      </c>
      <c r="D9" s="26">
        <f t="shared" ref="D9:H9" si="2">D8/$B$8</f>
        <v>0.30127041742286753</v>
      </c>
      <c r="E9" s="26">
        <f t="shared" si="2"/>
        <v>0.21778584392014519</v>
      </c>
      <c r="F9" s="26">
        <f t="shared" si="2"/>
        <v>9.6188747731397461E-2</v>
      </c>
      <c r="G9" s="26">
        <f t="shared" si="2"/>
        <v>0.34664246823956441</v>
      </c>
      <c r="H9" s="27">
        <f t="shared" si="2"/>
        <v>3.4482758620689655E-2</v>
      </c>
      <c r="J9" s="25"/>
      <c r="K9" s="26">
        <f>K8/$J$8</f>
        <v>1.6333938294010888E-2</v>
      </c>
      <c r="L9" s="26">
        <f t="shared" ref="L9:P9" si="3">L8/$J$8</f>
        <v>0.35027223230490018</v>
      </c>
      <c r="M9" s="26">
        <f t="shared" si="3"/>
        <v>0.23230490018148819</v>
      </c>
      <c r="N9" s="26">
        <f t="shared" si="3"/>
        <v>7.441016333938294E-2</v>
      </c>
      <c r="O9" s="26">
        <f t="shared" si="3"/>
        <v>0.29764065335753176</v>
      </c>
      <c r="P9" s="27">
        <f t="shared" si="3"/>
        <v>2.9038112522686024E-2</v>
      </c>
    </row>
    <row r="10" spans="1:22">
      <c r="A10" s="4" t="s">
        <v>20</v>
      </c>
      <c r="B10" s="5">
        <v>611</v>
      </c>
      <c r="C10" s="5">
        <v>4</v>
      </c>
      <c r="D10" s="5">
        <v>224</v>
      </c>
      <c r="E10" s="5">
        <v>89</v>
      </c>
      <c r="F10" s="5">
        <v>30</v>
      </c>
      <c r="G10" s="5">
        <v>246</v>
      </c>
      <c r="H10" s="3">
        <f>B10-SUM(C10:G10)</f>
        <v>18</v>
      </c>
      <c r="J10" s="4">
        <v>611</v>
      </c>
      <c r="K10" s="5">
        <v>17</v>
      </c>
      <c r="L10" s="5">
        <v>226</v>
      </c>
      <c r="M10" s="5">
        <v>111</v>
      </c>
      <c r="N10" s="5">
        <v>26</v>
      </c>
      <c r="O10" s="5">
        <v>212</v>
      </c>
      <c r="P10" s="3">
        <f>J10-SUM(K10:O10)</f>
        <v>19</v>
      </c>
    </row>
    <row r="11" spans="1:22" s="28" customFormat="1">
      <c r="A11" s="25" t="s">
        <v>3</v>
      </c>
      <c r="B11" s="26"/>
      <c r="C11" s="26">
        <f>C10/B10</f>
        <v>6.5466448445171853E-3</v>
      </c>
      <c r="D11" s="26">
        <f>D10/B10</f>
        <v>0.36661211129296234</v>
      </c>
      <c r="E11" s="26">
        <f>E10/B10</f>
        <v>0.14566284779050737</v>
      </c>
      <c r="F11" s="26">
        <f>F10/B10</f>
        <v>4.9099836333878884E-2</v>
      </c>
      <c r="G11" s="26">
        <f>G10/B10</f>
        <v>0.40261865793780688</v>
      </c>
      <c r="H11" s="27">
        <f>H10/B10</f>
        <v>2.9459901800327332E-2</v>
      </c>
      <c r="J11" s="25"/>
      <c r="K11" s="26">
        <f>K10/$J$10</f>
        <v>2.7823240589198037E-2</v>
      </c>
      <c r="L11" s="26">
        <f t="shared" ref="L11:P11" si="4">L10/$J$10</f>
        <v>0.36988543371522092</v>
      </c>
      <c r="M11" s="26">
        <f t="shared" si="4"/>
        <v>0.18166939443535188</v>
      </c>
      <c r="N11" s="26">
        <f t="shared" si="4"/>
        <v>4.2553191489361701E-2</v>
      </c>
      <c r="O11" s="26">
        <f t="shared" si="4"/>
        <v>0.34697217675941078</v>
      </c>
      <c r="P11" s="27">
        <f t="shared" si="4"/>
        <v>3.1096563011456628E-2</v>
      </c>
    </row>
    <row r="12" spans="1:22">
      <c r="A12" s="4" t="s">
        <v>21</v>
      </c>
      <c r="B12" s="5">
        <v>2</v>
      </c>
      <c r="C12" s="57" t="s">
        <v>395</v>
      </c>
      <c r="D12" s="57" t="s">
        <v>395</v>
      </c>
      <c r="E12" s="57" t="s">
        <v>395</v>
      </c>
      <c r="F12" s="5">
        <v>2</v>
      </c>
      <c r="G12" s="57" t="s">
        <v>395</v>
      </c>
      <c r="H12" s="60" t="s">
        <v>395</v>
      </c>
      <c r="J12" s="4">
        <v>2</v>
      </c>
      <c r="K12" s="57" t="s">
        <v>395</v>
      </c>
      <c r="L12" s="57" t="s">
        <v>395</v>
      </c>
      <c r="M12" s="5">
        <v>1</v>
      </c>
      <c r="N12" s="57" t="s">
        <v>395</v>
      </c>
      <c r="O12" s="5">
        <v>1</v>
      </c>
      <c r="P12" s="60" t="s">
        <v>395</v>
      </c>
      <c r="V12" s="19"/>
    </row>
    <row r="13" spans="1:22" s="28" customFormat="1">
      <c r="A13" s="29" t="s">
        <v>3</v>
      </c>
      <c r="B13" s="30"/>
      <c r="C13" s="59" t="s">
        <v>395</v>
      </c>
      <c r="D13" s="59" t="s">
        <v>395</v>
      </c>
      <c r="E13" s="59" t="s">
        <v>395</v>
      </c>
      <c r="F13" s="65">
        <f>F12/B12</f>
        <v>1</v>
      </c>
      <c r="G13" s="59" t="s">
        <v>395</v>
      </c>
      <c r="H13" s="62" t="s">
        <v>395</v>
      </c>
      <c r="J13" s="29"/>
      <c r="K13" s="59" t="s">
        <v>395</v>
      </c>
      <c r="L13" s="59" t="s">
        <v>395</v>
      </c>
      <c r="M13" s="30">
        <f t="shared" ref="M13:O13" si="5">M12/$J$12</f>
        <v>0.5</v>
      </c>
      <c r="N13" s="59" t="s">
        <v>395</v>
      </c>
      <c r="O13" s="30">
        <f t="shared" si="5"/>
        <v>0.5</v>
      </c>
      <c r="P13" s="62" t="s">
        <v>395</v>
      </c>
    </row>
    <row r="14" spans="1:22">
      <c r="A14" s="1" t="s">
        <v>2</v>
      </c>
    </row>
    <row r="15" spans="1:22">
      <c r="A15" s="9" t="s">
        <v>22</v>
      </c>
      <c r="B15" s="51">
        <v>17</v>
      </c>
      <c r="C15" s="82" t="s">
        <v>395</v>
      </c>
      <c r="D15" s="10">
        <v>11</v>
      </c>
      <c r="E15" s="82" t="s">
        <v>395</v>
      </c>
      <c r="F15" s="10">
        <v>1</v>
      </c>
      <c r="G15" s="10">
        <v>5</v>
      </c>
      <c r="H15" s="64" t="s">
        <v>395</v>
      </c>
      <c r="J15" s="9">
        <v>17</v>
      </c>
      <c r="K15" s="10">
        <v>2</v>
      </c>
      <c r="L15" s="10">
        <v>9</v>
      </c>
      <c r="M15" s="10">
        <v>3</v>
      </c>
      <c r="N15" s="82" t="s">
        <v>395</v>
      </c>
      <c r="O15" s="10">
        <v>3</v>
      </c>
      <c r="P15" s="64" t="s">
        <v>395</v>
      </c>
    </row>
    <row r="16" spans="1:22" s="28" customFormat="1">
      <c r="A16" s="25" t="s">
        <v>3</v>
      </c>
      <c r="B16" s="26"/>
      <c r="C16" s="58" t="s">
        <v>395</v>
      </c>
      <c r="D16" s="26">
        <f>D15/B15</f>
        <v>0.6470588235294118</v>
      </c>
      <c r="E16" s="58" t="s">
        <v>395</v>
      </c>
      <c r="F16" s="26">
        <f>F15/B15</f>
        <v>5.8823529411764705E-2</v>
      </c>
      <c r="G16" s="26">
        <f>G15/B15</f>
        <v>0.29411764705882354</v>
      </c>
      <c r="H16" s="63" t="s">
        <v>395</v>
      </c>
      <c r="J16" s="25"/>
      <c r="K16" s="26">
        <f>K15/$J$15</f>
        <v>0.11764705882352941</v>
      </c>
      <c r="L16" s="26">
        <f t="shared" ref="L16:O16" si="6">L15/$J$15</f>
        <v>0.52941176470588236</v>
      </c>
      <c r="M16" s="26">
        <f t="shared" si="6"/>
        <v>0.17647058823529413</v>
      </c>
      <c r="N16" s="58" t="s">
        <v>395</v>
      </c>
      <c r="O16" s="26">
        <f t="shared" si="6"/>
        <v>0.17647058823529413</v>
      </c>
      <c r="P16" s="63" t="s">
        <v>395</v>
      </c>
    </row>
    <row r="17" spans="1:16">
      <c r="A17" s="4" t="s">
        <v>23</v>
      </c>
      <c r="B17" s="5">
        <v>122</v>
      </c>
      <c r="C17" s="57" t="s">
        <v>395</v>
      </c>
      <c r="D17" s="5">
        <v>44</v>
      </c>
      <c r="E17" s="5">
        <v>17</v>
      </c>
      <c r="F17" s="5">
        <v>7</v>
      </c>
      <c r="G17" s="5">
        <v>53</v>
      </c>
      <c r="H17" s="3">
        <f>B17-SUM(C17:G17)</f>
        <v>1</v>
      </c>
      <c r="J17" s="4">
        <v>122</v>
      </c>
      <c r="K17" s="5">
        <v>3</v>
      </c>
      <c r="L17" s="5">
        <v>47</v>
      </c>
      <c r="M17" s="5">
        <v>14</v>
      </c>
      <c r="N17" s="5">
        <v>5</v>
      </c>
      <c r="O17" s="5">
        <v>52</v>
      </c>
      <c r="P17" s="3">
        <f>J17-SUM(K17:O17)</f>
        <v>1</v>
      </c>
    </row>
    <row r="18" spans="1:16" s="28" customFormat="1">
      <c r="A18" s="25" t="s">
        <v>3</v>
      </c>
      <c r="B18" s="26"/>
      <c r="C18" s="58" t="s">
        <v>395</v>
      </c>
      <c r="D18" s="26">
        <f>D17/B17</f>
        <v>0.36065573770491804</v>
      </c>
      <c r="E18" s="26">
        <f>E17/B17</f>
        <v>0.13934426229508196</v>
      </c>
      <c r="F18" s="26">
        <f>F17/B17</f>
        <v>5.737704918032787E-2</v>
      </c>
      <c r="G18" s="26">
        <f>G17/B17</f>
        <v>0.4344262295081967</v>
      </c>
      <c r="H18" s="27">
        <f>H17/B17</f>
        <v>8.1967213114754103E-3</v>
      </c>
      <c r="J18" s="25"/>
      <c r="K18" s="26">
        <f>K17/$J$17</f>
        <v>2.4590163934426229E-2</v>
      </c>
      <c r="L18" s="26">
        <f t="shared" ref="L18:P18" si="7">L17/$J$17</f>
        <v>0.38524590163934425</v>
      </c>
      <c r="M18" s="26">
        <f t="shared" si="7"/>
        <v>0.11475409836065574</v>
      </c>
      <c r="N18" s="26">
        <f t="shared" si="7"/>
        <v>4.0983606557377046E-2</v>
      </c>
      <c r="O18" s="26">
        <f t="shared" si="7"/>
        <v>0.42622950819672129</v>
      </c>
      <c r="P18" s="27">
        <f t="shared" si="7"/>
        <v>8.1967213114754103E-3</v>
      </c>
    </row>
    <row r="19" spans="1:16">
      <c r="A19" s="4" t="s">
        <v>24</v>
      </c>
      <c r="B19" s="5">
        <v>169</v>
      </c>
      <c r="C19" s="5">
        <v>1</v>
      </c>
      <c r="D19" s="5">
        <v>56</v>
      </c>
      <c r="E19" s="5">
        <v>27</v>
      </c>
      <c r="F19" s="5">
        <v>15</v>
      </c>
      <c r="G19" s="5">
        <v>66</v>
      </c>
      <c r="H19" s="3">
        <f>B19-SUM(C19:G19)</f>
        <v>4</v>
      </c>
      <c r="J19" s="4">
        <v>169</v>
      </c>
      <c r="K19" s="5">
        <v>5</v>
      </c>
      <c r="L19" s="5">
        <v>63</v>
      </c>
      <c r="M19" s="5">
        <v>27</v>
      </c>
      <c r="N19" s="5">
        <v>4</v>
      </c>
      <c r="O19" s="5">
        <v>68</v>
      </c>
      <c r="P19" s="3">
        <f>J19-SUM(K19:O19)</f>
        <v>2</v>
      </c>
    </row>
    <row r="20" spans="1:16" s="28" customFormat="1">
      <c r="A20" s="25" t="s">
        <v>3</v>
      </c>
      <c r="B20" s="26"/>
      <c r="C20" s="26">
        <f>C19/B19</f>
        <v>5.9171597633136093E-3</v>
      </c>
      <c r="D20" s="26">
        <f>D19/B19</f>
        <v>0.33136094674556216</v>
      </c>
      <c r="E20" s="26">
        <f>E19/B19</f>
        <v>0.15976331360946747</v>
      </c>
      <c r="F20" s="26">
        <f>F19/B19</f>
        <v>8.8757396449704137E-2</v>
      </c>
      <c r="G20" s="26">
        <f>G19/B19</f>
        <v>0.39053254437869822</v>
      </c>
      <c r="H20" s="27">
        <f>H19/B19</f>
        <v>2.3668639053254437E-2</v>
      </c>
      <c r="J20" s="25"/>
      <c r="K20" s="26">
        <f>K19/$J$19</f>
        <v>2.9585798816568046E-2</v>
      </c>
      <c r="L20" s="26">
        <f t="shared" ref="L20:P20" si="8">L19/$J$19</f>
        <v>0.37278106508875741</v>
      </c>
      <c r="M20" s="26">
        <f t="shared" si="8"/>
        <v>0.15976331360946747</v>
      </c>
      <c r="N20" s="26">
        <f t="shared" si="8"/>
        <v>2.3668639053254437E-2</v>
      </c>
      <c r="O20" s="26">
        <f t="shared" si="8"/>
        <v>0.40236686390532544</v>
      </c>
      <c r="P20" s="27">
        <f t="shared" si="8"/>
        <v>1.1834319526627219E-2</v>
      </c>
    </row>
    <row r="21" spans="1:16">
      <c r="A21" s="4" t="s">
        <v>25</v>
      </c>
      <c r="B21" s="5">
        <v>160</v>
      </c>
      <c r="C21" s="57" t="s">
        <v>395</v>
      </c>
      <c r="D21" s="5">
        <v>59</v>
      </c>
      <c r="E21" s="5">
        <v>35</v>
      </c>
      <c r="F21" s="5">
        <v>22</v>
      </c>
      <c r="G21" s="5">
        <v>42</v>
      </c>
      <c r="H21" s="3">
        <f>B21-SUM(C21:G21)</f>
        <v>2</v>
      </c>
      <c r="J21" s="4">
        <v>160</v>
      </c>
      <c r="K21" s="5">
        <v>5</v>
      </c>
      <c r="L21" s="5">
        <v>52</v>
      </c>
      <c r="M21" s="5">
        <v>37</v>
      </c>
      <c r="N21" s="5">
        <v>15</v>
      </c>
      <c r="O21" s="5">
        <v>48</v>
      </c>
      <c r="P21" s="3">
        <f>J21-SUM(K21:O21)</f>
        <v>3</v>
      </c>
    </row>
    <row r="22" spans="1:16" s="28" customFormat="1">
      <c r="A22" s="25" t="s">
        <v>3</v>
      </c>
      <c r="B22" s="26"/>
      <c r="C22" s="58" t="s">
        <v>395</v>
      </c>
      <c r="D22" s="26">
        <f>D21/B21</f>
        <v>0.36875000000000002</v>
      </c>
      <c r="E22" s="26">
        <f>E21/B21</f>
        <v>0.21875</v>
      </c>
      <c r="F22" s="26">
        <f>F21/B21</f>
        <v>0.13750000000000001</v>
      </c>
      <c r="G22" s="26">
        <f>G21/B21</f>
        <v>0.26250000000000001</v>
      </c>
      <c r="H22" s="27">
        <f>H21/B21</f>
        <v>1.2500000000000001E-2</v>
      </c>
      <c r="J22" s="25"/>
      <c r="K22" s="26">
        <f>K21/$J$21</f>
        <v>3.125E-2</v>
      </c>
      <c r="L22" s="26">
        <f t="shared" ref="L22:P22" si="9">L21/$J$21</f>
        <v>0.32500000000000001</v>
      </c>
      <c r="M22" s="26">
        <f t="shared" si="9"/>
        <v>0.23125000000000001</v>
      </c>
      <c r="N22" s="26">
        <f t="shared" si="9"/>
        <v>9.375E-2</v>
      </c>
      <c r="O22" s="26">
        <f t="shared" si="9"/>
        <v>0.3</v>
      </c>
      <c r="P22" s="27">
        <f t="shared" si="9"/>
        <v>1.8749999999999999E-2</v>
      </c>
    </row>
    <row r="23" spans="1:16">
      <c r="A23" s="4" t="s">
        <v>26</v>
      </c>
      <c r="B23" s="5">
        <v>181</v>
      </c>
      <c r="C23" s="57" t="s">
        <v>395</v>
      </c>
      <c r="D23" s="5">
        <v>59</v>
      </c>
      <c r="E23" s="5">
        <v>33</v>
      </c>
      <c r="F23" s="5">
        <v>11</v>
      </c>
      <c r="G23" s="5">
        <v>75</v>
      </c>
      <c r="H23" s="3">
        <f>B23-SUM(C23:G23)</f>
        <v>3</v>
      </c>
      <c r="J23" s="4">
        <v>181</v>
      </c>
      <c r="K23" s="5">
        <v>2</v>
      </c>
      <c r="L23" s="5">
        <v>66</v>
      </c>
      <c r="M23" s="5">
        <v>40</v>
      </c>
      <c r="N23" s="5">
        <v>10</v>
      </c>
      <c r="O23" s="5">
        <v>60</v>
      </c>
      <c r="P23" s="3">
        <f>J23-SUM(K23:O23)</f>
        <v>3</v>
      </c>
    </row>
    <row r="24" spans="1:16" s="28" customFormat="1">
      <c r="A24" s="25" t="s">
        <v>3</v>
      </c>
      <c r="B24" s="26"/>
      <c r="C24" s="58" t="s">
        <v>395</v>
      </c>
      <c r="D24" s="26">
        <f>D23/B23</f>
        <v>0.32596685082872928</v>
      </c>
      <c r="E24" s="26">
        <f>E23/B23</f>
        <v>0.18232044198895028</v>
      </c>
      <c r="F24" s="26">
        <f>F23/B23</f>
        <v>6.0773480662983423E-2</v>
      </c>
      <c r="G24" s="26">
        <f>G23/B23</f>
        <v>0.4143646408839779</v>
      </c>
      <c r="H24" s="27">
        <f>H23/B23</f>
        <v>1.6574585635359115E-2</v>
      </c>
      <c r="J24" s="25"/>
      <c r="K24" s="26">
        <f>K23/$J$23</f>
        <v>1.1049723756906077E-2</v>
      </c>
      <c r="L24" s="26">
        <f t="shared" ref="L24:P24" si="10">L23/$J$23</f>
        <v>0.36464088397790057</v>
      </c>
      <c r="M24" s="26">
        <f t="shared" si="10"/>
        <v>0.22099447513812154</v>
      </c>
      <c r="N24" s="26">
        <f t="shared" si="10"/>
        <v>5.5248618784530384E-2</v>
      </c>
      <c r="O24" s="26">
        <f t="shared" si="10"/>
        <v>0.33149171270718231</v>
      </c>
      <c r="P24" s="27">
        <f t="shared" si="10"/>
        <v>1.6574585635359115E-2</v>
      </c>
    </row>
    <row r="25" spans="1:16">
      <c r="A25" s="4" t="s">
        <v>27</v>
      </c>
      <c r="B25" s="5">
        <v>244</v>
      </c>
      <c r="C25" s="5">
        <v>1</v>
      </c>
      <c r="D25" s="5">
        <v>75</v>
      </c>
      <c r="E25" s="5">
        <v>46</v>
      </c>
      <c r="F25" s="5">
        <v>14</v>
      </c>
      <c r="G25" s="5">
        <v>94</v>
      </c>
      <c r="H25" s="3">
        <f>B25-SUM(C25:G25)</f>
        <v>14</v>
      </c>
      <c r="J25" s="4">
        <v>244</v>
      </c>
      <c r="K25" s="5">
        <v>3</v>
      </c>
      <c r="L25" s="5">
        <v>88</v>
      </c>
      <c r="M25" s="5">
        <v>63</v>
      </c>
      <c r="N25" s="5">
        <v>13</v>
      </c>
      <c r="O25" s="5">
        <v>65</v>
      </c>
      <c r="P25" s="3">
        <f>J25-SUM(K25:O25)</f>
        <v>12</v>
      </c>
    </row>
    <row r="26" spans="1:16" s="28" customFormat="1">
      <c r="A26" s="25" t="s">
        <v>3</v>
      </c>
      <c r="B26" s="26"/>
      <c r="C26" s="26">
        <f>C25/B25</f>
        <v>4.0983606557377051E-3</v>
      </c>
      <c r="D26" s="26">
        <f>D25/B25</f>
        <v>0.30737704918032788</v>
      </c>
      <c r="E26" s="26">
        <f>E25/B25</f>
        <v>0.18852459016393441</v>
      </c>
      <c r="F26" s="26">
        <f>F25/B25</f>
        <v>5.737704918032787E-2</v>
      </c>
      <c r="G26" s="26">
        <f>G25/B25</f>
        <v>0.38524590163934425</v>
      </c>
      <c r="H26" s="27">
        <f>H25/B25</f>
        <v>5.737704918032787E-2</v>
      </c>
      <c r="J26" s="25"/>
      <c r="K26" s="26">
        <f>K25/$J$25</f>
        <v>1.2295081967213115E-2</v>
      </c>
      <c r="L26" s="26">
        <f t="shared" ref="L26:P26" si="11">L25/$J$25</f>
        <v>0.36065573770491804</v>
      </c>
      <c r="M26" s="26">
        <f t="shared" si="11"/>
        <v>0.25819672131147542</v>
      </c>
      <c r="N26" s="26">
        <f t="shared" si="11"/>
        <v>5.3278688524590161E-2</v>
      </c>
      <c r="O26" s="26">
        <f t="shared" si="11"/>
        <v>0.26639344262295084</v>
      </c>
      <c r="P26" s="27">
        <f t="shared" si="11"/>
        <v>4.9180327868852458E-2</v>
      </c>
    </row>
    <row r="27" spans="1:16">
      <c r="A27" s="4" t="s">
        <v>28</v>
      </c>
      <c r="B27" s="5">
        <v>262</v>
      </c>
      <c r="C27" s="5">
        <v>4</v>
      </c>
      <c r="D27" s="5">
        <v>84</v>
      </c>
      <c r="E27" s="5">
        <v>50</v>
      </c>
      <c r="F27" s="5">
        <v>15</v>
      </c>
      <c r="G27" s="5">
        <v>96</v>
      </c>
      <c r="H27" s="3">
        <f>B27-SUM(C27:G27)</f>
        <v>13</v>
      </c>
      <c r="J27" s="4">
        <v>262</v>
      </c>
      <c r="K27" s="5">
        <v>6</v>
      </c>
      <c r="L27" s="5">
        <v>88</v>
      </c>
      <c r="M27" s="5">
        <v>56</v>
      </c>
      <c r="N27" s="5">
        <v>20</v>
      </c>
      <c r="O27" s="5">
        <v>78</v>
      </c>
      <c r="P27" s="3">
        <f>J27-SUM(K27:O27)</f>
        <v>14</v>
      </c>
    </row>
    <row r="28" spans="1:16" s="28" customFormat="1">
      <c r="A28" s="29" t="s">
        <v>3</v>
      </c>
      <c r="B28" s="30"/>
      <c r="C28" s="30">
        <f>C27/B27</f>
        <v>1.5267175572519083E-2</v>
      </c>
      <c r="D28" s="30">
        <f>D27/B27</f>
        <v>0.32061068702290074</v>
      </c>
      <c r="E28" s="30">
        <f>E27/B27</f>
        <v>0.19083969465648856</v>
      </c>
      <c r="F28" s="30">
        <f>F27/B27</f>
        <v>5.7251908396946563E-2</v>
      </c>
      <c r="G28" s="30">
        <f>G27/B27</f>
        <v>0.36641221374045801</v>
      </c>
      <c r="H28" s="31">
        <f>H27/B27</f>
        <v>4.9618320610687022E-2</v>
      </c>
      <c r="J28" s="29"/>
      <c r="K28" s="30">
        <f>K27/$J$27</f>
        <v>2.2900763358778626E-2</v>
      </c>
      <c r="L28" s="30">
        <f t="shared" ref="L28:P28" si="12">L27/$J$27</f>
        <v>0.33587786259541985</v>
      </c>
      <c r="M28" s="30">
        <f t="shared" si="12"/>
        <v>0.21374045801526717</v>
      </c>
      <c r="N28" s="30">
        <f t="shared" si="12"/>
        <v>7.6335877862595422E-2</v>
      </c>
      <c r="O28" s="30">
        <f t="shared" si="12"/>
        <v>0.29770992366412213</v>
      </c>
      <c r="P28" s="31">
        <f t="shared" si="12"/>
        <v>5.3435114503816793E-2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277</v>
      </c>
      <c r="J2" s="20" t="s">
        <v>138</v>
      </c>
    </row>
    <row r="3" spans="1:22" s="15" customFormat="1" ht="10.5">
      <c r="A3" s="15" t="s">
        <v>276</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41</v>
      </c>
      <c r="D6" s="5">
        <v>483</v>
      </c>
      <c r="E6" s="5">
        <v>182</v>
      </c>
      <c r="F6" s="5">
        <v>51</v>
      </c>
      <c r="G6" s="5">
        <v>375</v>
      </c>
      <c r="H6" s="3">
        <f>B6-SUM(C6:G6)</f>
        <v>38</v>
      </c>
      <c r="J6" s="4">
        <v>1170</v>
      </c>
      <c r="K6" s="5">
        <v>41</v>
      </c>
      <c r="L6" s="5">
        <v>449</v>
      </c>
      <c r="M6" s="5">
        <v>290</v>
      </c>
      <c r="N6" s="5">
        <v>139</v>
      </c>
      <c r="O6" s="5">
        <v>220</v>
      </c>
      <c r="P6" s="3">
        <f>J6-SUM(K6:O6)</f>
        <v>31</v>
      </c>
    </row>
    <row r="7" spans="1:22" s="28" customFormat="1">
      <c r="A7" s="25" t="s">
        <v>3</v>
      </c>
      <c r="B7" s="26"/>
      <c r="C7" s="26">
        <f>C6/$B$6</f>
        <v>3.5042735042735043E-2</v>
      </c>
      <c r="D7" s="26">
        <f t="shared" ref="D7:H7" si="0">D6/$B$6</f>
        <v>0.4128205128205128</v>
      </c>
      <c r="E7" s="26">
        <f t="shared" si="0"/>
        <v>0.15555555555555556</v>
      </c>
      <c r="F7" s="26">
        <f t="shared" si="0"/>
        <v>4.3589743589743588E-2</v>
      </c>
      <c r="G7" s="26">
        <f t="shared" si="0"/>
        <v>0.32051282051282054</v>
      </c>
      <c r="H7" s="27">
        <f t="shared" si="0"/>
        <v>3.2478632478632481E-2</v>
      </c>
      <c r="J7" s="25"/>
      <c r="K7" s="26">
        <f>K6/$J$6</f>
        <v>3.5042735042735043E-2</v>
      </c>
      <c r="L7" s="26">
        <f t="shared" ref="L7:P7" si="1">L6/$J$6</f>
        <v>0.38376068376068379</v>
      </c>
      <c r="M7" s="26">
        <f t="shared" si="1"/>
        <v>0.24786324786324787</v>
      </c>
      <c r="N7" s="26">
        <f t="shared" si="1"/>
        <v>0.1188034188034188</v>
      </c>
      <c r="O7" s="26">
        <f t="shared" si="1"/>
        <v>0.18803418803418803</v>
      </c>
      <c r="P7" s="27">
        <f t="shared" si="1"/>
        <v>2.6495726495726495E-2</v>
      </c>
    </row>
    <row r="8" spans="1:22">
      <c r="A8" s="4" t="s">
        <v>19</v>
      </c>
      <c r="B8" s="5">
        <v>551</v>
      </c>
      <c r="C8" s="5">
        <v>20</v>
      </c>
      <c r="D8" s="5">
        <v>215</v>
      </c>
      <c r="E8" s="5">
        <v>96</v>
      </c>
      <c r="F8" s="5">
        <v>28</v>
      </c>
      <c r="G8" s="5">
        <v>171</v>
      </c>
      <c r="H8" s="3">
        <f>B8-SUM(C8:G8)</f>
        <v>21</v>
      </c>
      <c r="J8" s="4">
        <v>551</v>
      </c>
      <c r="K8" s="5">
        <v>16</v>
      </c>
      <c r="L8" s="5">
        <v>216</v>
      </c>
      <c r="M8" s="5">
        <v>138</v>
      </c>
      <c r="N8" s="5">
        <v>77</v>
      </c>
      <c r="O8" s="5">
        <v>88</v>
      </c>
      <c r="P8" s="3">
        <f>J8-SUM(K8:O8)</f>
        <v>16</v>
      </c>
    </row>
    <row r="9" spans="1:22" s="28" customFormat="1">
      <c r="A9" s="25" t="s">
        <v>3</v>
      </c>
      <c r="B9" s="26"/>
      <c r="C9" s="26">
        <f>C8/$B$8</f>
        <v>3.6297640653357534E-2</v>
      </c>
      <c r="D9" s="26">
        <f t="shared" ref="D9:H9" si="2">D8/$B$8</f>
        <v>0.39019963702359345</v>
      </c>
      <c r="E9" s="26">
        <f t="shared" si="2"/>
        <v>0.17422867513611615</v>
      </c>
      <c r="F9" s="26">
        <f t="shared" si="2"/>
        <v>5.0816696914700546E-2</v>
      </c>
      <c r="G9" s="26">
        <f t="shared" si="2"/>
        <v>0.31034482758620691</v>
      </c>
      <c r="H9" s="27">
        <f t="shared" si="2"/>
        <v>3.8112522686025406E-2</v>
      </c>
      <c r="J9" s="25"/>
      <c r="K9" s="26">
        <f>K8/$J$8</f>
        <v>2.9038112522686024E-2</v>
      </c>
      <c r="L9" s="26">
        <f t="shared" ref="L9:P9" si="3">L8/$J$8</f>
        <v>0.39201451905626133</v>
      </c>
      <c r="M9" s="26">
        <f t="shared" si="3"/>
        <v>0.25045372050816694</v>
      </c>
      <c r="N9" s="26">
        <f t="shared" si="3"/>
        <v>0.1397459165154265</v>
      </c>
      <c r="O9" s="26">
        <f t="shared" si="3"/>
        <v>0.15970961887477314</v>
      </c>
      <c r="P9" s="27">
        <f t="shared" si="3"/>
        <v>2.9038112522686024E-2</v>
      </c>
    </row>
    <row r="10" spans="1:22">
      <c r="A10" s="4" t="s">
        <v>20</v>
      </c>
      <c r="B10" s="5">
        <v>611</v>
      </c>
      <c r="C10" s="5">
        <v>21</v>
      </c>
      <c r="D10" s="5">
        <v>265</v>
      </c>
      <c r="E10" s="5">
        <v>85</v>
      </c>
      <c r="F10" s="5">
        <v>22</v>
      </c>
      <c r="G10" s="5">
        <v>203</v>
      </c>
      <c r="H10" s="3">
        <f>B10-SUM(C10:G10)</f>
        <v>15</v>
      </c>
      <c r="J10" s="4">
        <v>611</v>
      </c>
      <c r="K10" s="5">
        <v>24</v>
      </c>
      <c r="L10" s="5">
        <v>232</v>
      </c>
      <c r="M10" s="5">
        <v>151</v>
      </c>
      <c r="N10" s="5">
        <v>61</v>
      </c>
      <c r="O10" s="5">
        <v>131</v>
      </c>
      <c r="P10" s="3">
        <f>J10-SUM(K10:O10)</f>
        <v>12</v>
      </c>
    </row>
    <row r="11" spans="1:22" s="28" customFormat="1">
      <c r="A11" s="25" t="s">
        <v>3</v>
      </c>
      <c r="B11" s="26"/>
      <c r="C11" s="26">
        <f>C10/$B$10</f>
        <v>3.4369885433715219E-2</v>
      </c>
      <c r="D11" s="26">
        <f t="shared" ref="D11:H11" si="4">D10/$B$10</f>
        <v>0.43371522094926351</v>
      </c>
      <c r="E11" s="26">
        <f t="shared" si="4"/>
        <v>0.13911620294599017</v>
      </c>
      <c r="F11" s="26">
        <f t="shared" si="4"/>
        <v>3.6006546644844518E-2</v>
      </c>
      <c r="G11" s="26">
        <f t="shared" si="4"/>
        <v>0.33224222585924712</v>
      </c>
      <c r="H11" s="27">
        <f t="shared" si="4"/>
        <v>2.4549918166939442E-2</v>
      </c>
      <c r="J11" s="25"/>
      <c r="K11" s="26">
        <f>K10/$J$10</f>
        <v>3.927986906710311E-2</v>
      </c>
      <c r="L11" s="26">
        <f t="shared" ref="L11:P11" si="5">L10/$J$10</f>
        <v>0.37970540098199673</v>
      </c>
      <c r="M11" s="26">
        <f t="shared" si="5"/>
        <v>0.24713584288052373</v>
      </c>
      <c r="N11" s="26">
        <f t="shared" si="5"/>
        <v>9.9836333878887074E-2</v>
      </c>
      <c r="O11" s="26">
        <f t="shared" si="5"/>
        <v>0.2144026186579378</v>
      </c>
      <c r="P11" s="27">
        <f t="shared" si="5"/>
        <v>1.9639934533551555E-2</v>
      </c>
    </row>
    <row r="12" spans="1:22">
      <c r="A12" s="4" t="s">
        <v>21</v>
      </c>
      <c r="B12" s="5">
        <v>2</v>
      </c>
      <c r="C12" s="57" t="s">
        <v>395</v>
      </c>
      <c r="D12" s="5">
        <v>1</v>
      </c>
      <c r="E12" s="57" t="s">
        <v>395</v>
      </c>
      <c r="F12" s="57" t="s">
        <v>395</v>
      </c>
      <c r="G12" s="5">
        <v>1</v>
      </c>
      <c r="H12" s="60" t="s">
        <v>395</v>
      </c>
      <c r="J12" s="4">
        <v>2</v>
      </c>
      <c r="K12" s="5">
        <v>1</v>
      </c>
      <c r="L12" s="57" t="s">
        <v>395</v>
      </c>
      <c r="M12" s="57" t="s">
        <v>395</v>
      </c>
      <c r="N12" s="57" t="s">
        <v>395</v>
      </c>
      <c r="O12" s="5">
        <v>1</v>
      </c>
      <c r="P12" s="60" t="s">
        <v>395</v>
      </c>
      <c r="V12" s="19"/>
    </row>
    <row r="13" spans="1:22" s="28" customFormat="1">
      <c r="A13" s="29" t="s">
        <v>3</v>
      </c>
      <c r="B13" s="30"/>
      <c r="C13" s="59" t="s">
        <v>395</v>
      </c>
      <c r="D13" s="30">
        <f t="shared" ref="D13:G13" si="6">D12/$B$12</f>
        <v>0.5</v>
      </c>
      <c r="E13" s="59" t="s">
        <v>395</v>
      </c>
      <c r="F13" s="59" t="s">
        <v>395</v>
      </c>
      <c r="G13" s="30">
        <f t="shared" si="6"/>
        <v>0.5</v>
      </c>
      <c r="H13" s="62" t="s">
        <v>395</v>
      </c>
      <c r="J13" s="29"/>
      <c r="K13" s="30">
        <f>K12/$J$12</f>
        <v>0.5</v>
      </c>
      <c r="L13" s="59" t="s">
        <v>395</v>
      </c>
      <c r="M13" s="59" t="s">
        <v>395</v>
      </c>
      <c r="N13" s="59" t="s">
        <v>395</v>
      </c>
      <c r="O13" s="30">
        <f t="shared" ref="O13" si="7">O12/$J$12</f>
        <v>0.5</v>
      </c>
      <c r="P13" s="62" t="s">
        <v>395</v>
      </c>
    </row>
    <row r="14" spans="1:22">
      <c r="A14" s="1" t="s">
        <v>2</v>
      </c>
    </row>
    <row r="15" spans="1:22">
      <c r="A15" s="9" t="s">
        <v>22</v>
      </c>
      <c r="B15" s="51">
        <v>17</v>
      </c>
      <c r="C15" s="10">
        <v>1</v>
      </c>
      <c r="D15" s="10">
        <v>10</v>
      </c>
      <c r="E15" s="82" t="s">
        <v>395</v>
      </c>
      <c r="F15" s="10">
        <v>1</v>
      </c>
      <c r="G15" s="10">
        <v>5</v>
      </c>
      <c r="H15" s="64" t="s">
        <v>395</v>
      </c>
      <c r="J15" s="9">
        <v>17</v>
      </c>
      <c r="K15" s="10">
        <v>1</v>
      </c>
      <c r="L15" s="10">
        <v>7</v>
      </c>
      <c r="M15" s="10">
        <v>4</v>
      </c>
      <c r="N15" s="10">
        <v>2</v>
      </c>
      <c r="O15" s="10">
        <v>3</v>
      </c>
      <c r="P15" s="64" t="s">
        <v>395</v>
      </c>
    </row>
    <row r="16" spans="1:22" s="28" customFormat="1">
      <c r="A16" s="25" t="s">
        <v>3</v>
      </c>
      <c r="B16" s="26"/>
      <c r="C16" s="26">
        <f>C15/$B$15</f>
        <v>5.8823529411764705E-2</v>
      </c>
      <c r="D16" s="26">
        <f t="shared" ref="D16:G16" si="8">D15/$B$15</f>
        <v>0.58823529411764708</v>
      </c>
      <c r="E16" s="58" t="s">
        <v>395</v>
      </c>
      <c r="F16" s="26">
        <f t="shared" si="8"/>
        <v>5.8823529411764705E-2</v>
      </c>
      <c r="G16" s="26">
        <f t="shared" si="8"/>
        <v>0.29411764705882354</v>
      </c>
      <c r="H16" s="63" t="s">
        <v>395</v>
      </c>
      <c r="J16" s="25"/>
      <c r="K16" s="26">
        <f>K15/$J$15</f>
        <v>5.8823529411764705E-2</v>
      </c>
      <c r="L16" s="26">
        <f t="shared" ref="L16:O16" si="9">L15/$J$15</f>
        <v>0.41176470588235292</v>
      </c>
      <c r="M16" s="26">
        <f t="shared" si="9"/>
        <v>0.23529411764705882</v>
      </c>
      <c r="N16" s="26">
        <f t="shared" si="9"/>
        <v>0.11764705882352941</v>
      </c>
      <c r="O16" s="26">
        <f t="shared" si="9"/>
        <v>0.17647058823529413</v>
      </c>
      <c r="P16" s="63" t="s">
        <v>395</v>
      </c>
    </row>
    <row r="17" spans="1:16">
      <c r="A17" s="4" t="s">
        <v>23</v>
      </c>
      <c r="B17" s="5">
        <v>122</v>
      </c>
      <c r="C17" s="5">
        <v>6</v>
      </c>
      <c r="D17" s="5">
        <v>59</v>
      </c>
      <c r="E17" s="5">
        <v>14</v>
      </c>
      <c r="F17" s="5">
        <v>4</v>
      </c>
      <c r="G17" s="5">
        <v>38</v>
      </c>
      <c r="H17" s="3">
        <f>B17-SUM(C17:G17)</f>
        <v>1</v>
      </c>
      <c r="J17" s="4">
        <v>122</v>
      </c>
      <c r="K17" s="5">
        <v>9</v>
      </c>
      <c r="L17" s="5">
        <v>48</v>
      </c>
      <c r="M17" s="5">
        <v>25</v>
      </c>
      <c r="N17" s="5">
        <v>14</v>
      </c>
      <c r="O17" s="5">
        <v>25</v>
      </c>
      <c r="P17" s="3">
        <f>J17-SUM(K17:O17)</f>
        <v>1</v>
      </c>
    </row>
    <row r="18" spans="1:16" s="28" customFormat="1">
      <c r="A18" s="25" t="s">
        <v>3</v>
      </c>
      <c r="B18" s="26"/>
      <c r="C18" s="26">
        <f>C17/$B$17</f>
        <v>4.9180327868852458E-2</v>
      </c>
      <c r="D18" s="26">
        <f t="shared" ref="D18:H18" si="10">D17/$B$17</f>
        <v>0.48360655737704916</v>
      </c>
      <c r="E18" s="26">
        <f t="shared" si="10"/>
        <v>0.11475409836065574</v>
      </c>
      <c r="F18" s="26">
        <f t="shared" si="10"/>
        <v>3.2786885245901641E-2</v>
      </c>
      <c r="G18" s="26">
        <f t="shared" si="10"/>
        <v>0.31147540983606559</v>
      </c>
      <c r="H18" s="27">
        <f t="shared" si="10"/>
        <v>8.1967213114754103E-3</v>
      </c>
      <c r="J18" s="25"/>
      <c r="K18" s="26">
        <f>K17/$J$17</f>
        <v>7.3770491803278687E-2</v>
      </c>
      <c r="L18" s="26">
        <f t="shared" ref="L18:P18" si="11">L17/$J$17</f>
        <v>0.39344262295081966</v>
      </c>
      <c r="M18" s="26">
        <f t="shared" si="11"/>
        <v>0.20491803278688525</v>
      </c>
      <c r="N18" s="26">
        <f t="shared" si="11"/>
        <v>0.11475409836065574</v>
      </c>
      <c r="O18" s="26">
        <f t="shared" si="11"/>
        <v>0.20491803278688525</v>
      </c>
      <c r="P18" s="27">
        <f t="shared" si="11"/>
        <v>8.1967213114754103E-3</v>
      </c>
    </row>
    <row r="19" spans="1:16">
      <c r="A19" s="4" t="s">
        <v>24</v>
      </c>
      <c r="B19" s="5">
        <v>169</v>
      </c>
      <c r="C19" s="5">
        <v>11</v>
      </c>
      <c r="D19" s="5">
        <v>64</v>
      </c>
      <c r="E19" s="5">
        <v>23</v>
      </c>
      <c r="F19" s="5">
        <v>6</v>
      </c>
      <c r="G19" s="5">
        <v>63</v>
      </c>
      <c r="H19" s="3">
        <f>B19-SUM(C19:G19)</f>
        <v>2</v>
      </c>
      <c r="J19" s="4">
        <v>169</v>
      </c>
      <c r="K19" s="5">
        <v>14</v>
      </c>
      <c r="L19" s="5">
        <v>68</v>
      </c>
      <c r="M19" s="5">
        <v>39</v>
      </c>
      <c r="N19" s="5">
        <v>15</v>
      </c>
      <c r="O19" s="5">
        <v>31</v>
      </c>
      <c r="P19" s="3">
        <f>J19-SUM(K19:O19)</f>
        <v>2</v>
      </c>
    </row>
    <row r="20" spans="1:16" s="28" customFormat="1">
      <c r="A20" s="25" t="s">
        <v>3</v>
      </c>
      <c r="B20" s="26"/>
      <c r="C20" s="26">
        <f>C19/$B$19</f>
        <v>6.5088757396449703E-2</v>
      </c>
      <c r="D20" s="26">
        <f t="shared" ref="D20:H20" si="12">D19/$B$19</f>
        <v>0.378698224852071</v>
      </c>
      <c r="E20" s="26">
        <f t="shared" si="12"/>
        <v>0.13609467455621302</v>
      </c>
      <c r="F20" s="26">
        <f t="shared" si="12"/>
        <v>3.5502958579881658E-2</v>
      </c>
      <c r="G20" s="26">
        <f t="shared" si="12"/>
        <v>0.37278106508875741</v>
      </c>
      <c r="H20" s="27">
        <f t="shared" si="12"/>
        <v>1.1834319526627219E-2</v>
      </c>
      <c r="J20" s="25"/>
      <c r="K20" s="26">
        <f>K19/$J$19</f>
        <v>8.2840236686390539E-2</v>
      </c>
      <c r="L20" s="26">
        <f t="shared" ref="L20:P20" si="13">L19/$J$19</f>
        <v>0.40236686390532544</v>
      </c>
      <c r="M20" s="26">
        <f t="shared" si="13"/>
        <v>0.23076923076923078</v>
      </c>
      <c r="N20" s="26">
        <f t="shared" si="13"/>
        <v>8.8757396449704137E-2</v>
      </c>
      <c r="O20" s="26">
        <f t="shared" si="13"/>
        <v>0.18343195266272189</v>
      </c>
      <c r="P20" s="27">
        <f t="shared" si="13"/>
        <v>1.1834319526627219E-2</v>
      </c>
    </row>
    <row r="21" spans="1:16">
      <c r="A21" s="4" t="s">
        <v>25</v>
      </c>
      <c r="B21" s="5">
        <v>160</v>
      </c>
      <c r="C21" s="5">
        <v>4</v>
      </c>
      <c r="D21" s="5">
        <v>73</v>
      </c>
      <c r="E21" s="5">
        <v>27</v>
      </c>
      <c r="F21" s="5">
        <v>10</v>
      </c>
      <c r="G21" s="5">
        <v>43</v>
      </c>
      <c r="H21" s="3">
        <f>B21-SUM(C21:G21)</f>
        <v>3</v>
      </c>
      <c r="J21" s="4">
        <v>160</v>
      </c>
      <c r="K21" s="5">
        <v>2</v>
      </c>
      <c r="L21" s="5">
        <v>67</v>
      </c>
      <c r="M21" s="5">
        <v>43</v>
      </c>
      <c r="N21" s="5">
        <v>26</v>
      </c>
      <c r="O21" s="5">
        <v>20</v>
      </c>
      <c r="P21" s="3">
        <f>J21-SUM(K21:O21)</f>
        <v>2</v>
      </c>
    </row>
    <row r="22" spans="1:16" s="28" customFormat="1">
      <c r="A22" s="25" t="s">
        <v>3</v>
      </c>
      <c r="B22" s="26"/>
      <c r="C22" s="26">
        <f>C21/$B$21</f>
        <v>2.5000000000000001E-2</v>
      </c>
      <c r="D22" s="26">
        <f t="shared" ref="D22:H22" si="14">D21/$B$21</f>
        <v>0.45624999999999999</v>
      </c>
      <c r="E22" s="26">
        <f t="shared" si="14"/>
        <v>0.16875000000000001</v>
      </c>
      <c r="F22" s="26">
        <f t="shared" si="14"/>
        <v>6.25E-2</v>
      </c>
      <c r="G22" s="26">
        <f t="shared" si="14"/>
        <v>0.26874999999999999</v>
      </c>
      <c r="H22" s="27">
        <f t="shared" si="14"/>
        <v>1.8749999999999999E-2</v>
      </c>
      <c r="J22" s="25"/>
      <c r="K22" s="26">
        <f>K21/$J$21</f>
        <v>1.2500000000000001E-2</v>
      </c>
      <c r="L22" s="26">
        <f t="shared" ref="L22:P22" si="15">L21/$J$21</f>
        <v>0.41875000000000001</v>
      </c>
      <c r="M22" s="26">
        <f t="shared" si="15"/>
        <v>0.26874999999999999</v>
      </c>
      <c r="N22" s="26">
        <f t="shared" si="15"/>
        <v>0.16250000000000001</v>
      </c>
      <c r="O22" s="26">
        <f t="shared" si="15"/>
        <v>0.125</v>
      </c>
      <c r="P22" s="27">
        <f t="shared" si="15"/>
        <v>1.2500000000000001E-2</v>
      </c>
    </row>
    <row r="23" spans="1:16">
      <c r="A23" s="4" t="s">
        <v>26</v>
      </c>
      <c r="B23" s="5">
        <v>181</v>
      </c>
      <c r="C23" s="5">
        <v>2</v>
      </c>
      <c r="D23" s="5">
        <v>81</v>
      </c>
      <c r="E23" s="5">
        <v>27</v>
      </c>
      <c r="F23" s="5">
        <v>8</v>
      </c>
      <c r="G23" s="5">
        <v>61</v>
      </c>
      <c r="H23" s="3">
        <f>B23-SUM(C23:G23)</f>
        <v>2</v>
      </c>
      <c r="J23" s="4">
        <v>181</v>
      </c>
      <c r="K23" s="5">
        <v>4</v>
      </c>
      <c r="L23" s="5">
        <v>69</v>
      </c>
      <c r="M23" s="5">
        <v>47</v>
      </c>
      <c r="N23" s="5">
        <v>25</v>
      </c>
      <c r="O23" s="5">
        <v>34</v>
      </c>
      <c r="P23" s="3">
        <f>J23-SUM(K23:O23)</f>
        <v>2</v>
      </c>
    </row>
    <row r="24" spans="1:16" s="28" customFormat="1">
      <c r="A24" s="25" t="s">
        <v>3</v>
      </c>
      <c r="B24" s="26"/>
      <c r="C24" s="26">
        <f>C23/$B$23</f>
        <v>1.1049723756906077E-2</v>
      </c>
      <c r="D24" s="26">
        <f t="shared" ref="D24:H24" si="16">D23/$B$23</f>
        <v>0.44751381215469616</v>
      </c>
      <c r="E24" s="26">
        <f t="shared" si="16"/>
        <v>0.14917127071823205</v>
      </c>
      <c r="F24" s="26">
        <f t="shared" si="16"/>
        <v>4.4198895027624308E-2</v>
      </c>
      <c r="G24" s="26">
        <f t="shared" si="16"/>
        <v>0.33701657458563539</v>
      </c>
      <c r="H24" s="27">
        <f t="shared" si="16"/>
        <v>1.1049723756906077E-2</v>
      </c>
      <c r="J24" s="25"/>
      <c r="K24" s="26">
        <f>K23/$J$23</f>
        <v>2.2099447513812154E-2</v>
      </c>
      <c r="L24" s="26">
        <f t="shared" ref="L24:P24" si="17">L23/$J$23</f>
        <v>0.38121546961325969</v>
      </c>
      <c r="M24" s="26">
        <f t="shared" si="17"/>
        <v>0.25966850828729282</v>
      </c>
      <c r="N24" s="26">
        <f t="shared" si="17"/>
        <v>0.13812154696132597</v>
      </c>
      <c r="O24" s="26">
        <f t="shared" si="17"/>
        <v>0.18784530386740331</v>
      </c>
      <c r="P24" s="27">
        <f t="shared" si="17"/>
        <v>1.1049723756906077E-2</v>
      </c>
    </row>
    <row r="25" spans="1:16">
      <c r="A25" s="4" t="s">
        <v>27</v>
      </c>
      <c r="B25" s="5">
        <v>244</v>
      </c>
      <c r="C25" s="5">
        <v>8</v>
      </c>
      <c r="D25" s="5">
        <v>91</v>
      </c>
      <c r="E25" s="5">
        <v>47</v>
      </c>
      <c r="F25" s="5">
        <v>7</v>
      </c>
      <c r="G25" s="5">
        <v>79</v>
      </c>
      <c r="H25" s="3">
        <f>B25-SUM(C25:G25)</f>
        <v>12</v>
      </c>
      <c r="J25" s="4">
        <v>244</v>
      </c>
      <c r="K25" s="5">
        <v>3</v>
      </c>
      <c r="L25" s="5">
        <v>96</v>
      </c>
      <c r="M25" s="5">
        <v>61</v>
      </c>
      <c r="N25" s="5">
        <v>29</v>
      </c>
      <c r="O25" s="5">
        <v>46</v>
      </c>
      <c r="P25" s="3">
        <f>J25-SUM(K25:O25)</f>
        <v>9</v>
      </c>
    </row>
    <row r="26" spans="1:16" s="28" customFormat="1">
      <c r="A26" s="25" t="s">
        <v>3</v>
      </c>
      <c r="B26" s="26"/>
      <c r="C26" s="26">
        <f>C25/$B$25</f>
        <v>3.2786885245901641E-2</v>
      </c>
      <c r="D26" s="26">
        <f t="shared" ref="D26:H26" si="18">D25/$B$25</f>
        <v>0.37295081967213117</v>
      </c>
      <c r="E26" s="26">
        <f t="shared" si="18"/>
        <v>0.19262295081967212</v>
      </c>
      <c r="F26" s="26">
        <f t="shared" si="18"/>
        <v>2.8688524590163935E-2</v>
      </c>
      <c r="G26" s="26">
        <f t="shared" si="18"/>
        <v>0.32377049180327871</v>
      </c>
      <c r="H26" s="27">
        <f t="shared" si="18"/>
        <v>4.9180327868852458E-2</v>
      </c>
      <c r="J26" s="25"/>
      <c r="K26" s="26">
        <f>K25/$J$25</f>
        <v>1.2295081967213115E-2</v>
      </c>
      <c r="L26" s="26">
        <f t="shared" ref="L26:P26" si="19">L25/$J$25</f>
        <v>0.39344262295081966</v>
      </c>
      <c r="M26" s="26">
        <f t="shared" si="19"/>
        <v>0.25</v>
      </c>
      <c r="N26" s="26">
        <f t="shared" si="19"/>
        <v>0.11885245901639344</v>
      </c>
      <c r="O26" s="26">
        <f t="shared" si="19"/>
        <v>0.18852459016393441</v>
      </c>
      <c r="P26" s="27">
        <f t="shared" si="19"/>
        <v>3.6885245901639344E-2</v>
      </c>
    </row>
    <row r="27" spans="1:16">
      <c r="A27" s="4" t="s">
        <v>28</v>
      </c>
      <c r="B27" s="5">
        <v>262</v>
      </c>
      <c r="C27" s="5">
        <v>7</v>
      </c>
      <c r="D27" s="5">
        <v>101</v>
      </c>
      <c r="E27" s="5">
        <v>43</v>
      </c>
      <c r="F27" s="5">
        <v>14</v>
      </c>
      <c r="G27" s="5">
        <v>82</v>
      </c>
      <c r="H27" s="3">
        <f>B27-SUM(C27:G27)</f>
        <v>15</v>
      </c>
      <c r="J27" s="4">
        <v>262</v>
      </c>
      <c r="K27" s="5">
        <v>7</v>
      </c>
      <c r="L27" s="5">
        <v>91</v>
      </c>
      <c r="M27" s="5">
        <v>69</v>
      </c>
      <c r="N27" s="5">
        <v>27</v>
      </c>
      <c r="O27" s="5">
        <v>56</v>
      </c>
      <c r="P27" s="3">
        <f>J27-SUM(K27:O27)</f>
        <v>12</v>
      </c>
    </row>
    <row r="28" spans="1:16" s="28" customFormat="1">
      <c r="A28" s="29" t="s">
        <v>3</v>
      </c>
      <c r="B28" s="30"/>
      <c r="C28" s="30">
        <f>C27/$B$27</f>
        <v>2.6717557251908396E-2</v>
      </c>
      <c r="D28" s="30">
        <f t="shared" ref="D28:H28" si="20">D27/$B$27</f>
        <v>0.38549618320610685</v>
      </c>
      <c r="E28" s="30">
        <f t="shared" si="20"/>
        <v>0.16412213740458015</v>
      </c>
      <c r="F28" s="30">
        <f t="shared" si="20"/>
        <v>5.3435114503816793E-2</v>
      </c>
      <c r="G28" s="30">
        <f t="shared" si="20"/>
        <v>0.31297709923664124</v>
      </c>
      <c r="H28" s="31">
        <f t="shared" si="20"/>
        <v>5.7251908396946563E-2</v>
      </c>
      <c r="J28" s="29"/>
      <c r="K28" s="30">
        <f>K27/$J$27</f>
        <v>2.6717557251908396E-2</v>
      </c>
      <c r="L28" s="30">
        <f t="shared" ref="L28:P28" si="21">L27/$J$27</f>
        <v>0.34732824427480918</v>
      </c>
      <c r="M28" s="30">
        <f t="shared" si="21"/>
        <v>0.26335877862595419</v>
      </c>
      <c r="N28" s="30">
        <f t="shared" si="21"/>
        <v>0.10305343511450382</v>
      </c>
      <c r="O28" s="30">
        <f t="shared" si="21"/>
        <v>0.21374045801526717</v>
      </c>
      <c r="P28" s="31">
        <f t="shared" si="21"/>
        <v>4.5801526717557252E-2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267</v>
      </c>
      <c r="J2" s="20" t="s">
        <v>139</v>
      </c>
    </row>
    <row r="3" spans="1:22" s="15" customFormat="1" ht="10.5">
      <c r="A3" s="15" t="s">
        <v>266</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29</v>
      </c>
      <c r="D6" s="5">
        <v>306</v>
      </c>
      <c r="E6" s="5">
        <v>304</v>
      </c>
      <c r="F6" s="5">
        <v>152</v>
      </c>
      <c r="G6" s="5">
        <v>343</v>
      </c>
      <c r="H6" s="3">
        <f>B6-SUM(C6:G6)</f>
        <v>36</v>
      </c>
      <c r="J6" s="4">
        <v>1170</v>
      </c>
      <c r="K6" s="5">
        <v>37</v>
      </c>
      <c r="L6" s="5">
        <v>328</v>
      </c>
      <c r="M6" s="5">
        <v>258</v>
      </c>
      <c r="N6" s="5">
        <v>136</v>
      </c>
      <c r="O6" s="5">
        <v>371</v>
      </c>
      <c r="P6" s="3">
        <f>J6-SUM(K6:O6)</f>
        <v>40</v>
      </c>
    </row>
    <row r="7" spans="1:22" s="28" customFormat="1">
      <c r="A7" s="25" t="s">
        <v>3</v>
      </c>
      <c r="B7" s="26"/>
      <c r="C7" s="26">
        <f>C6/$B$6</f>
        <v>2.4786324786324785E-2</v>
      </c>
      <c r="D7" s="26">
        <f t="shared" ref="D7:H7" si="0">D6/$B$6</f>
        <v>0.26153846153846155</v>
      </c>
      <c r="E7" s="26">
        <f t="shared" si="0"/>
        <v>0.25982905982905985</v>
      </c>
      <c r="F7" s="26">
        <f t="shared" si="0"/>
        <v>0.12991452991452992</v>
      </c>
      <c r="G7" s="26">
        <f t="shared" si="0"/>
        <v>0.29316239316239318</v>
      </c>
      <c r="H7" s="27">
        <f t="shared" si="0"/>
        <v>3.0769230769230771E-2</v>
      </c>
      <c r="J7" s="25"/>
      <c r="K7" s="26">
        <f>K6/$J$6</f>
        <v>3.1623931623931623E-2</v>
      </c>
      <c r="L7" s="26">
        <f t="shared" ref="L7:P7" si="1">L6/$J$6</f>
        <v>0.28034188034188035</v>
      </c>
      <c r="M7" s="26">
        <f t="shared" si="1"/>
        <v>0.22051282051282051</v>
      </c>
      <c r="N7" s="26">
        <f t="shared" si="1"/>
        <v>0.11623931623931624</v>
      </c>
      <c r="O7" s="26">
        <f t="shared" si="1"/>
        <v>0.31709401709401708</v>
      </c>
      <c r="P7" s="27">
        <f t="shared" si="1"/>
        <v>3.4188034188034191E-2</v>
      </c>
    </row>
    <row r="8" spans="1:22">
      <c r="A8" s="4" t="s">
        <v>19</v>
      </c>
      <c r="B8" s="5">
        <v>551</v>
      </c>
      <c r="C8" s="5">
        <v>7</v>
      </c>
      <c r="D8" s="5">
        <v>131</v>
      </c>
      <c r="E8" s="5">
        <v>156</v>
      </c>
      <c r="F8" s="5">
        <v>89</v>
      </c>
      <c r="G8" s="5">
        <v>150</v>
      </c>
      <c r="H8" s="3">
        <f>B8-SUM(C8:G8)</f>
        <v>18</v>
      </c>
      <c r="J8" s="4">
        <v>551</v>
      </c>
      <c r="K8" s="5">
        <v>12</v>
      </c>
      <c r="L8" s="5">
        <v>138</v>
      </c>
      <c r="M8" s="5">
        <v>124</v>
      </c>
      <c r="N8" s="5">
        <v>80</v>
      </c>
      <c r="O8" s="5">
        <v>176</v>
      </c>
      <c r="P8" s="3">
        <f>J8-SUM(K8:O8)</f>
        <v>21</v>
      </c>
    </row>
    <row r="9" spans="1:22" s="28" customFormat="1">
      <c r="A9" s="25" t="s">
        <v>3</v>
      </c>
      <c r="B9" s="26"/>
      <c r="C9" s="26">
        <f>C8/$B$8</f>
        <v>1.2704174228675136E-2</v>
      </c>
      <c r="D9" s="26">
        <f t="shared" ref="D9:H9" si="2">D8/$B$8</f>
        <v>0.23774954627949182</v>
      </c>
      <c r="E9" s="26">
        <f t="shared" si="2"/>
        <v>0.28312159709618873</v>
      </c>
      <c r="F9" s="26">
        <f t="shared" si="2"/>
        <v>0.16152450090744103</v>
      </c>
      <c r="G9" s="26">
        <f t="shared" si="2"/>
        <v>0.27223230490018147</v>
      </c>
      <c r="H9" s="27">
        <f t="shared" si="2"/>
        <v>3.2667876588021776E-2</v>
      </c>
      <c r="J9" s="25"/>
      <c r="K9" s="26">
        <f>K8/$J$8</f>
        <v>2.1778584392014518E-2</v>
      </c>
      <c r="L9" s="26">
        <f t="shared" ref="L9:P9" si="3">L8/$J$8</f>
        <v>0.25045372050816694</v>
      </c>
      <c r="M9" s="26">
        <f t="shared" si="3"/>
        <v>0.22504537205081671</v>
      </c>
      <c r="N9" s="26">
        <f t="shared" si="3"/>
        <v>0.14519056261343014</v>
      </c>
      <c r="O9" s="26">
        <f t="shared" si="3"/>
        <v>0.31941923774954628</v>
      </c>
      <c r="P9" s="27">
        <f t="shared" si="3"/>
        <v>3.8112522686025406E-2</v>
      </c>
    </row>
    <row r="10" spans="1:22">
      <c r="A10" s="4" t="s">
        <v>20</v>
      </c>
      <c r="B10" s="5">
        <v>611</v>
      </c>
      <c r="C10" s="5">
        <v>22</v>
      </c>
      <c r="D10" s="5">
        <v>174</v>
      </c>
      <c r="E10" s="5">
        <v>147</v>
      </c>
      <c r="F10" s="5">
        <v>61</v>
      </c>
      <c r="G10" s="5">
        <v>191</v>
      </c>
      <c r="H10" s="3">
        <f>B10-SUM(C10:G10)</f>
        <v>16</v>
      </c>
      <c r="J10" s="4">
        <v>611</v>
      </c>
      <c r="K10" s="5">
        <v>25</v>
      </c>
      <c r="L10" s="5">
        <v>189</v>
      </c>
      <c r="M10" s="5">
        <v>134</v>
      </c>
      <c r="N10" s="5">
        <v>53</v>
      </c>
      <c r="O10" s="5">
        <v>194</v>
      </c>
      <c r="P10" s="3">
        <f>J10-SUM(K10:O10)</f>
        <v>16</v>
      </c>
    </row>
    <row r="11" spans="1:22" s="28" customFormat="1">
      <c r="A11" s="25" t="s">
        <v>3</v>
      </c>
      <c r="B11" s="26"/>
      <c r="C11" s="26">
        <f>C10/$B$10</f>
        <v>3.6006546644844518E-2</v>
      </c>
      <c r="D11" s="26">
        <f t="shared" ref="D11:H11" si="4">D10/$B$10</f>
        <v>0.28477905073649756</v>
      </c>
      <c r="E11" s="26">
        <f t="shared" si="4"/>
        <v>0.24058919803600654</v>
      </c>
      <c r="F11" s="26">
        <f t="shared" si="4"/>
        <v>9.9836333878887074E-2</v>
      </c>
      <c r="G11" s="26">
        <f t="shared" si="4"/>
        <v>0.31260229132569556</v>
      </c>
      <c r="H11" s="27">
        <f t="shared" si="4"/>
        <v>2.6186579378068741E-2</v>
      </c>
      <c r="J11" s="25"/>
      <c r="K11" s="26">
        <f>K10/$J$10</f>
        <v>4.0916530278232409E-2</v>
      </c>
      <c r="L11" s="26">
        <f t="shared" ref="L11:P11" si="5">L10/$J$10</f>
        <v>0.30932896890343697</v>
      </c>
      <c r="M11" s="26">
        <f t="shared" si="5"/>
        <v>0.21931260229132571</v>
      </c>
      <c r="N11" s="26">
        <f t="shared" si="5"/>
        <v>8.6743044189852694E-2</v>
      </c>
      <c r="O11" s="26">
        <f t="shared" si="5"/>
        <v>0.31751227495908346</v>
      </c>
      <c r="P11" s="27">
        <f t="shared" si="5"/>
        <v>2.6186579378068741E-2</v>
      </c>
    </row>
    <row r="12" spans="1:22">
      <c r="A12" s="4" t="s">
        <v>21</v>
      </c>
      <c r="B12" s="5">
        <v>2</v>
      </c>
      <c r="C12" s="57" t="s">
        <v>395</v>
      </c>
      <c r="D12" s="57" t="s">
        <v>395</v>
      </c>
      <c r="E12" s="57" t="s">
        <v>395</v>
      </c>
      <c r="F12" s="5">
        <v>1</v>
      </c>
      <c r="G12" s="5">
        <v>1</v>
      </c>
      <c r="H12" s="60" t="s">
        <v>395</v>
      </c>
      <c r="J12" s="4">
        <v>2</v>
      </c>
      <c r="K12" s="57" t="s">
        <v>395</v>
      </c>
      <c r="L12" s="57" t="s">
        <v>395</v>
      </c>
      <c r="M12" s="57" t="s">
        <v>395</v>
      </c>
      <c r="N12" s="5">
        <v>2</v>
      </c>
      <c r="O12" s="57" t="s">
        <v>395</v>
      </c>
      <c r="P12" s="60" t="s">
        <v>395</v>
      </c>
      <c r="V12" s="19"/>
    </row>
    <row r="13" spans="1:22" s="28" customFormat="1">
      <c r="A13" s="29" t="s">
        <v>3</v>
      </c>
      <c r="B13" s="30"/>
      <c r="C13" s="59" t="s">
        <v>395</v>
      </c>
      <c r="D13" s="59" t="s">
        <v>395</v>
      </c>
      <c r="E13" s="59" t="s">
        <v>395</v>
      </c>
      <c r="F13" s="30">
        <f t="shared" ref="F13:G13" si="6">F12/$B$12</f>
        <v>0.5</v>
      </c>
      <c r="G13" s="30">
        <f t="shared" si="6"/>
        <v>0.5</v>
      </c>
      <c r="H13" s="62" t="s">
        <v>395</v>
      </c>
      <c r="J13" s="29"/>
      <c r="K13" s="59" t="s">
        <v>395</v>
      </c>
      <c r="L13" s="59" t="s">
        <v>395</v>
      </c>
      <c r="M13" s="59" t="s">
        <v>395</v>
      </c>
      <c r="N13" s="65">
        <f t="shared" ref="N13" si="7">N12/$J$12</f>
        <v>1</v>
      </c>
      <c r="O13" s="59" t="s">
        <v>395</v>
      </c>
      <c r="P13" s="62" t="s">
        <v>395</v>
      </c>
    </row>
    <row r="14" spans="1:22">
      <c r="A14" s="1" t="s">
        <v>2</v>
      </c>
    </row>
    <row r="15" spans="1:22">
      <c r="A15" s="9" t="s">
        <v>22</v>
      </c>
      <c r="B15" s="51">
        <v>17</v>
      </c>
      <c r="C15" s="10">
        <v>2</v>
      </c>
      <c r="D15" s="10">
        <v>8</v>
      </c>
      <c r="E15" s="10">
        <v>1</v>
      </c>
      <c r="F15" s="10">
        <v>2</v>
      </c>
      <c r="G15" s="10">
        <v>4</v>
      </c>
      <c r="H15" s="64" t="s">
        <v>395</v>
      </c>
      <c r="J15" s="9">
        <v>17</v>
      </c>
      <c r="K15" s="10">
        <v>1</v>
      </c>
      <c r="L15" s="10">
        <v>8</v>
      </c>
      <c r="M15" s="10">
        <v>1</v>
      </c>
      <c r="N15" s="10">
        <v>1</v>
      </c>
      <c r="O15" s="10">
        <v>6</v>
      </c>
      <c r="P15" s="64" t="s">
        <v>395</v>
      </c>
    </row>
    <row r="16" spans="1:22" s="28" customFormat="1">
      <c r="A16" s="25" t="s">
        <v>3</v>
      </c>
      <c r="B16" s="26"/>
      <c r="C16" s="26">
        <f>C15/$B$15</f>
        <v>0.11764705882352941</v>
      </c>
      <c r="D16" s="26">
        <f t="shared" ref="D16:G16" si="8">D15/$B$15</f>
        <v>0.47058823529411764</v>
      </c>
      <c r="E16" s="26">
        <f t="shared" si="8"/>
        <v>5.8823529411764705E-2</v>
      </c>
      <c r="F16" s="26">
        <f t="shared" si="8"/>
        <v>0.11764705882352941</v>
      </c>
      <c r="G16" s="26">
        <f t="shared" si="8"/>
        <v>0.23529411764705882</v>
      </c>
      <c r="H16" s="63" t="s">
        <v>395</v>
      </c>
      <c r="J16" s="25"/>
      <c r="K16" s="49">
        <f>K15/$J$15</f>
        <v>5.8823529411764705E-2</v>
      </c>
      <c r="L16" s="49">
        <f t="shared" ref="L16:O16" si="9">L15/$J$15</f>
        <v>0.47058823529411764</v>
      </c>
      <c r="M16" s="49">
        <f t="shared" si="9"/>
        <v>5.8823529411764705E-2</v>
      </c>
      <c r="N16" s="49">
        <f t="shared" si="9"/>
        <v>5.8823529411764705E-2</v>
      </c>
      <c r="O16" s="49">
        <f t="shared" si="9"/>
        <v>0.35294117647058826</v>
      </c>
      <c r="P16" s="63" t="s">
        <v>395</v>
      </c>
    </row>
    <row r="17" spans="1:16">
      <c r="A17" s="4" t="s">
        <v>23</v>
      </c>
      <c r="B17" s="5">
        <v>122</v>
      </c>
      <c r="C17" s="5">
        <v>2</v>
      </c>
      <c r="D17" s="5">
        <v>37</v>
      </c>
      <c r="E17" s="5">
        <v>30</v>
      </c>
      <c r="F17" s="5">
        <v>13</v>
      </c>
      <c r="G17" s="5">
        <v>39</v>
      </c>
      <c r="H17" s="3">
        <f>B17-SUM(C17:G17)</f>
        <v>1</v>
      </c>
      <c r="J17" s="4">
        <v>122</v>
      </c>
      <c r="K17" s="5">
        <v>5</v>
      </c>
      <c r="L17" s="5">
        <v>38</v>
      </c>
      <c r="M17" s="5">
        <v>20</v>
      </c>
      <c r="N17" s="5">
        <v>13</v>
      </c>
      <c r="O17" s="5">
        <v>45</v>
      </c>
      <c r="P17" s="3">
        <f>J17-SUM(K17:O17)</f>
        <v>1</v>
      </c>
    </row>
    <row r="18" spans="1:16" s="28" customFormat="1">
      <c r="A18" s="25" t="s">
        <v>3</v>
      </c>
      <c r="B18" s="26"/>
      <c r="C18" s="26">
        <f>C17/$B$17</f>
        <v>1.6393442622950821E-2</v>
      </c>
      <c r="D18" s="26">
        <f t="shared" ref="D18:H18" si="10">D17/$B$17</f>
        <v>0.30327868852459017</v>
      </c>
      <c r="E18" s="26">
        <f t="shared" si="10"/>
        <v>0.24590163934426229</v>
      </c>
      <c r="F18" s="26">
        <f t="shared" si="10"/>
        <v>0.10655737704918032</v>
      </c>
      <c r="G18" s="26">
        <f t="shared" si="10"/>
        <v>0.31967213114754101</v>
      </c>
      <c r="H18" s="27">
        <f t="shared" si="10"/>
        <v>8.1967213114754103E-3</v>
      </c>
      <c r="J18" s="25"/>
      <c r="K18" s="26">
        <f>K17/$J$17</f>
        <v>4.0983606557377046E-2</v>
      </c>
      <c r="L18" s="26">
        <f t="shared" ref="L18:P18" si="11">L17/$J$17</f>
        <v>0.31147540983606559</v>
      </c>
      <c r="M18" s="26">
        <f t="shared" si="11"/>
        <v>0.16393442622950818</v>
      </c>
      <c r="N18" s="26">
        <f t="shared" si="11"/>
        <v>0.10655737704918032</v>
      </c>
      <c r="O18" s="26">
        <f t="shared" si="11"/>
        <v>0.36885245901639346</v>
      </c>
      <c r="P18" s="27">
        <f t="shared" si="11"/>
        <v>8.1967213114754103E-3</v>
      </c>
    </row>
    <row r="19" spans="1:16">
      <c r="A19" s="4" t="s">
        <v>24</v>
      </c>
      <c r="B19" s="5">
        <v>169</v>
      </c>
      <c r="C19" s="5">
        <v>5</v>
      </c>
      <c r="D19" s="5">
        <v>45</v>
      </c>
      <c r="E19" s="5">
        <v>47</v>
      </c>
      <c r="F19" s="5">
        <v>30</v>
      </c>
      <c r="G19" s="5">
        <v>39</v>
      </c>
      <c r="H19" s="3">
        <f>B19-SUM(C19:G19)</f>
        <v>3</v>
      </c>
      <c r="J19" s="4">
        <v>169</v>
      </c>
      <c r="K19" s="5">
        <v>8</v>
      </c>
      <c r="L19" s="5">
        <v>49</v>
      </c>
      <c r="M19" s="5">
        <v>49</v>
      </c>
      <c r="N19" s="5">
        <v>24</v>
      </c>
      <c r="O19" s="5">
        <v>36</v>
      </c>
      <c r="P19" s="3">
        <f>J19-SUM(K19:O19)</f>
        <v>3</v>
      </c>
    </row>
    <row r="20" spans="1:16" s="28" customFormat="1">
      <c r="A20" s="25" t="s">
        <v>3</v>
      </c>
      <c r="B20" s="26"/>
      <c r="C20" s="26">
        <f>C19/$B$19</f>
        <v>2.9585798816568046E-2</v>
      </c>
      <c r="D20" s="26">
        <f t="shared" ref="D20:H20" si="12">D19/$B$19</f>
        <v>0.26627218934911245</v>
      </c>
      <c r="E20" s="26">
        <f t="shared" si="12"/>
        <v>0.27810650887573962</v>
      </c>
      <c r="F20" s="26">
        <f t="shared" si="12"/>
        <v>0.17751479289940827</v>
      </c>
      <c r="G20" s="26">
        <f t="shared" si="12"/>
        <v>0.23076923076923078</v>
      </c>
      <c r="H20" s="27">
        <f t="shared" si="12"/>
        <v>1.7751479289940829E-2</v>
      </c>
      <c r="J20" s="25"/>
      <c r="K20" s="26">
        <f>K19/$J$19</f>
        <v>4.7337278106508875E-2</v>
      </c>
      <c r="L20" s="26">
        <f t="shared" ref="L20:P20" si="13">L19/$J$19</f>
        <v>0.28994082840236685</v>
      </c>
      <c r="M20" s="26">
        <f t="shared" si="13"/>
        <v>0.28994082840236685</v>
      </c>
      <c r="N20" s="26">
        <f t="shared" si="13"/>
        <v>0.14201183431952663</v>
      </c>
      <c r="O20" s="26">
        <f t="shared" si="13"/>
        <v>0.21301775147928995</v>
      </c>
      <c r="P20" s="27">
        <f t="shared" si="13"/>
        <v>1.7751479289940829E-2</v>
      </c>
    </row>
    <row r="21" spans="1:16">
      <c r="A21" s="4" t="s">
        <v>25</v>
      </c>
      <c r="B21" s="5">
        <v>160</v>
      </c>
      <c r="C21" s="5">
        <v>4</v>
      </c>
      <c r="D21" s="5">
        <v>47</v>
      </c>
      <c r="E21" s="5">
        <v>43</v>
      </c>
      <c r="F21" s="5">
        <v>37</v>
      </c>
      <c r="G21" s="5">
        <v>27</v>
      </c>
      <c r="H21" s="3">
        <f>B21-SUM(C21:G21)</f>
        <v>2</v>
      </c>
      <c r="J21" s="4">
        <v>160</v>
      </c>
      <c r="K21" s="5">
        <v>4</v>
      </c>
      <c r="L21" s="5">
        <v>55</v>
      </c>
      <c r="M21" s="5">
        <v>33</v>
      </c>
      <c r="N21" s="5">
        <v>36</v>
      </c>
      <c r="O21" s="5">
        <v>29</v>
      </c>
      <c r="P21" s="3">
        <f>J21-SUM(K21:O21)</f>
        <v>3</v>
      </c>
    </row>
    <row r="22" spans="1:16" s="28" customFormat="1">
      <c r="A22" s="25" t="s">
        <v>3</v>
      </c>
      <c r="B22" s="26"/>
      <c r="C22" s="26">
        <f>C21/$B$21</f>
        <v>2.5000000000000001E-2</v>
      </c>
      <c r="D22" s="26">
        <f t="shared" ref="D22:H22" si="14">D21/$B$21</f>
        <v>0.29375000000000001</v>
      </c>
      <c r="E22" s="26">
        <f t="shared" si="14"/>
        <v>0.26874999999999999</v>
      </c>
      <c r="F22" s="26">
        <f t="shared" si="14"/>
        <v>0.23125000000000001</v>
      </c>
      <c r="G22" s="26">
        <f t="shared" si="14"/>
        <v>0.16875000000000001</v>
      </c>
      <c r="H22" s="27">
        <f t="shared" si="14"/>
        <v>1.2500000000000001E-2</v>
      </c>
      <c r="J22" s="25"/>
      <c r="K22" s="26">
        <f>K21/$J$21</f>
        <v>2.5000000000000001E-2</v>
      </c>
      <c r="L22" s="26">
        <f t="shared" ref="L22:P22" si="15">L21/$J$21</f>
        <v>0.34375</v>
      </c>
      <c r="M22" s="26">
        <f t="shared" si="15"/>
        <v>0.20624999999999999</v>
      </c>
      <c r="N22" s="26">
        <f t="shared" si="15"/>
        <v>0.22500000000000001</v>
      </c>
      <c r="O22" s="26">
        <f t="shared" si="15"/>
        <v>0.18124999999999999</v>
      </c>
      <c r="P22" s="27">
        <f t="shared" si="15"/>
        <v>1.8749999999999999E-2</v>
      </c>
    </row>
    <row r="23" spans="1:16">
      <c r="A23" s="4" t="s">
        <v>26</v>
      </c>
      <c r="B23" s="5">
        <v>181</v>
      </c>
      <c r="C23" s="5">
        <v>3</v>
      </c>
      <c r="D23" s="5">
        <v>53</v>
      </c>
      <c r="E23" s="5">
        <v>45</v>
      </c>
      <c r="F23" s="5">
        <v>25</v>
      </c>
      <c r="G23" s="5">
        <v>52</v>
      </c>
      <c r="H23" s="3">
        <f>B23-SUM(C23:G23)</f>
        <v>3</v>
      </c>
      <c r="J23" s="4">
        <v>181</v>
      </c>
      <c r="K23" s="5">
        <v>6</v>
      </c>
      <c r="L23" s="5">
        <v>49</v>
      </c>
      <c r="M23" s="5">
        <v>46</v>
      </c>
      <c r="N23" s="5">
        <v>15</v>
      </c>
      <c r="O23" s="5">
        <v>62</v>
      </c>
      <c r="P23" s="3">
        <f>J23-SUM(K23:O23)</f>
        <v>3</v>
      </c>
    </row>
    <row r="24" spans="1:16" s="28" customFormat="1">
      <c r="A24" s="25" t="s">
        <v>3</v>
      </c>
      <c r="B24" s="26"/>
      <c r="C24" s="26">
        <f>C23/$B$23</f>
        <v>1.6574585635359115E-2</v>
      </c>
      <c r="D24" s="26">
        <f t="shared" ref="D24:H24" si="16">D23/$B$23</f>
        <v>0.29281767955801102</v>
      </c>
      <c r="E24" s="26">
        <f t="shared" si="16"/>
        <v>0.24861878453038674</v>
      </c>
      <c r="F24" s="26">
        <f t="shared" si="16"/>
        <v>0.13812154696132597</v>
      </c>
      <c r="G24" s="26">
        <f t="shared" si="16"/>
        <v>0.287292817679558</v>
      </c>
      <c r="H24" s="27">
        <f t="shared" si="16"/>
        <v>1.6574585635359115E-2</v>
      </c>
      <c r="J24" s="25"/>
      <c r="K24" s="26">
        <f>K23/$J$23</f>
        <v>3.3149171270718231E-2</v>
      </c>
      <c r="L24" s="26">
        <f t="shared" ref="L24:P24" si="17">L23/$J$23</f>
        <v>0.27071823204419887</v>
      </c>
      <c r="M24" s="26">
        <f t="shared" si="17"/>
        <v>0.2541436464088398</v>
      </c>
      <c r="N24" s="26">
        <f t="shared" si="17"/>
        <v>8.2872928176795577E-2</v>
      </c>
      <c r="O24" s="26">
        <f t="shared" si="17"/>
        <v>0.34254143646408841</v>
      </c>
      <c r="P24" s="27">
        <f t="shared" si="17"/>
        <v>1.6574585635359115E-2</v>
      </c>
    </row>
    <row r="25" spans="1:16">
      <c r="A25" s="4" t="s">
        <v>27</v>
      </c>
      <c r="B25" s="5">
        <v>244</v>
      </c>
      <c r="C25" s="5">
        <v>3</v>
      </c>
      <c r="D25" s="5">
        <v>54</v>
      </c>
      <c r="E25" s="5">
        <v>77</v>
      </c>
      <c r="F25" s="5">
        <v>22</v>
      </c>
      <c r="G25" s="5">
        <v>78</v>
      </c>
      <c r="H25" s="3">
        <f>B25-SUM(C25:G25)</f>
        <v>10</v>
      </c>
      <c r="J25" s="4">
        <v>244</v>
      </c>
      <c r="K25" s="5">
        <v>5</v>
      </c>
      <c r="L25" s="5">
        <v>67</v>
      </c>
      <c r="M25" s="5">
        <v>62</v>
      </c>
      <c r="N25" s="5">
        <v>24</v>
      </c>
      <c r="O25" s="5">
        <v>75</v>
      </c>
      <c r="P25" s="3">
        <f>J25-SUM(K25:O25)</f>
        <v>11</v>
      </c>
    </row>
    <row r="26" spans="1:16" s="28" customFormat="1">
      <c r="A26" s="25" t="s">
        <v>3</v>
      </c>
      <c r="B26" s="26"/>
      <c r="C26" s="26">
        <f>C25/$B$25</f>
        <v>1.2295081967213115E-2</v>
      </c>
      <c r="D26" s="26">
        <f t="shared" ref="D26:H26" si="18">D25/$B$25</f>
        <v>0.22131147540983606</v>
      </c>
      <c r="E26" s="26">
        <f t="shared" si="18"/>
        <v>0.3155737704918033</v>
      </c>
      <c r="F26" s="26">
        <f t="shared" si="18"/>
        <v>9.0163934426229511E-2</v>
      </c>
      <c r="G26" s="26">
        <f t="shared" si="18"/>
        <v>0.31967213114754101</v>
      </c>
      <c r="H26" s="27">
        <f t="shared" si="18"/>
        <v>4.0983606557377046E-2</v>
      </c>
      <c r="J26" s="25"/>
      <c r="K26" s="26">
        <f>K25/$J$25</f>
        <v>2.0491803278688523E-2</v>
      </c>
      <c r="L26" s="26">
        <f t="shared" ref="L26:P26" si="19">L25/$J$25</f>
        <v>0.27459016393442626</v>
      </c>
      <c r="M26" s="26">
        <f t="shared" si="19"/>
        <v>0.25409836065573771</v>
      </c>
      <c r="N26" s="26">
        <f t="shared" si="19"/>
        <v>9.8360655737704916E-2</v>
      </c>
      <c r="O26" s="26">
        <f t="shared" si="19"/>
        <v>0.30737704918032788</v>
      </c>
      <c r="P26" s="27">
        <f t="shared" si="19"/>
        <v>4.5081967213114756E-2</v>
      </c>
    </row>
    <row r="27" spans="1:16">
      <c r="A27" s="4" t="s">
        <v>28</v>
      </c>
      <c r="B27" s="5">
        <v>262</v>
      </c>
      <c r="C27" s="5">
        <v>8</v>
      </c>
      <c r="D27" s="5">
        <v>61</v>
      </c>
      <c r="E27" s="5">
        <v>59</v>
      </c>
      <c r="F27" s="5">
        <v>22</v>
      </c>
      <c r="G27" s="5">
        <v>97</v>
      </c>
      <c r="H27" s="3">
        <f>B27-SUM(C27:G27)</f>
        <v>15</v>
      </c>
      <c r="J27" s="4">
        <v>262</v>
      </c>
      <c r="K27" s="5">
        <v>7</v>
      </c>
      <c r="L27" s="5">
        <v>60</v>
      </c>
      <c r="M27" s="5">
        <v>47</v>
      </c>
      <c r="N27" s="5">
        <v>22</v>
      </c>
      <c r="O27" s="5">
        <v>110</v>
      </c>
      <c r="P27" s="3">
        <f>J27-SUM(K27:O27)</f>
        <v>16</v>
      </c>
    </row>
    <row r="28" spans="1:16" s="28" customFormat="1">
      <c r="A28" s="29" t="s">
        <v>3</v>
      </c>
      <c r="B28" s="30"/>
      <c r="C28" s="30">
        <f>C27/$B$27</f>
        <v>3.0534351145038167E-2</v>
      </c>
      <c r="D28" s="30">
        <f t="shared" ref="D28:H28" si="20">D27/$B$27</f>
        <v>0.23282442748091603</v>
      </c>
      <c r="E28" s="30">
        <f t="shared" si="20"/>
        <v>0.22519083969465647</v>
      </c>
      <c r="F28" s="30">
        <f t="shared" si="20"/>
        <v>8.3969465648854963E-2</v>
      </c>
      <c r="G28" s="30">
        <f t="shared" si="20"/>
        <v>0.37022900763358779</v>
      </c>
      <c r="H28" s="31">
        <f t="shared" si="20"/>
        <v>5.7251908396946563E-2</v>
      </c>
      <c r="J28" s="29"/>
      <c r="K28" s="30">
        <f>K27/$J$27</f>
        <v>2.6717557251908396E-2</v>
      </c>
      <c r="L28" s="30">
        <f t="shared" ref="L28:P28" si="21">L27/$J$27</f>
        <v>0.22900763358778625</v>
      </c>
      <c r="M28" s="30">
        <f t="shared" si="21"/>
        <v>0.17938931297709923</v>
      </c>
      <c r="N28" s="30">
        <f t="shared" si="21"/>
        <v>8.3969465648854963E-2</v>
      </c>
      <c r="O28" s="30">
        <f t="shared" si="21"/>
        <v>0.41984732824427479</v>
      </c>
      <c r="P28" s="31">
        <f t="shared" si="21"/>
        <v>6.1068702290076333E-2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140</v>
      </c>
      <c r="J2" s="20" t="s">
        <v>141</v>
      </c>
    </row>
    <row r="3" spans="1:22" s="15" customFormat="1" ht="10.5"/>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21</v>
      </c>
      <c r="D6" s="5">
        <v>411</v>
      </c>
      <c r="E6" s="5">
        <v>280</v>
      </c>
      <c r="F6" s="5">
        <v>79</v>
      </c>
      <c r="G6" s="5">
        <v>337</v>
      </c>
      <c r="H6" s="3">
        <f>B6-SUM(C6:G6)</f>
        <v>42</v>
      </c>
      <c r="J6" s="4">
        <v>1170</v>
      </c>
      <c r="K6" s="5">
        <v>57</v>
      </c>
      <c r="L6" s="5">
        <v>512</v>
      </c>
      <c r="M6" s="5">
        <v>295</v>
      </c>
      <c r="N6" s="5">
        <v>153</v>
      </c>
      <c r="O6" s="5">
        <v>116</v>
      </c>
      <c r="P6" s="3">
        <f>J6-SUM(K6:O6)</f>
        <v>37</v>
      </c>
    </row>
    <row r="7" spans="1:22" s="28" customFormat="1">
      <c r="A7" s="25" t="s">
        <v>3</v>
      </c>
      <c r="B7" s="26"/>
      <c r="C7" s="26">
        <f>C6/$B$6</f>
        <v>1.7948717948717947E-2</v>
      </c>
      <c r="D7" s="26">
        <f t="shared" ref="D7:H7" si="0">D6/$B$6</f>
        <v>0.35128205128205126</v>
      </c>
      <c r="E7" s="26">
        <f t="shared" si="0"/>
        <v>0.23931623931623933</v>
      </c>
      <c r="F7" s="26">
        <f t="shared" si="0"/>
        <v>6.7521367521367517E-2</v>
      </c>
      <c r="G7" s="26">
        <f t="shared" si="0"/>
        <v>0.28803418803418801</v>
      </c>
      <c r="H7" s="27">
        <f t="shared" si="0"/>
        <v>3.5897435897435895E-2</v>
      </c>
      <c r="J7" s="25"/>
      <c r="K7" s="26">
        <f>K6/$J$6</f>
        <v>4.8717948717948718E-2</v>
      </c>
      <c r="L7" s="26">
        <f t="shared" ref="L7:P7" si="1">L6/$J$6</f>
        <v>0.43760683760683761</v>
      </c>
      <c r="M7" s="26">
        <f t="shared" si="1"/>
        <v>0.25213675213675213</v>
      </c>
      <c r="N7" s="26">
        <f t="shared" si="1"/>
        <v>0.13076923076923078</v>
      </c>
      <c r="O7" s="26">
        <f t="shared" si="1"/>
        <v>9.914529914529914E-2</v>
      </c>
      <c r="P7" s="27">
        <f t="shared" si="1"/>
        <v>3.1623931623931623E-2</v>
      </c>
    </row>
    <row r="8" spans="1:22">
      <c r="A8" s="4" t="s">
        <v>19</v>
      </c>
      <c r="B8" s="5">
        <v>551</v>
      </c>
      <c r="C8" s="5">
        <v>7</v>
      </c>
      <c r="D8" s="5">
        <v>182</v>
      </c>
      <c r="E8" s="5">
        <v>143</v>
      </c>
      <c r="F8" s="5">
        <v>47</v>
      </c>
      <c r="G8" s="5">
        <v>151</v>
      </c>
      <c r="H8" s="3">
        <f>B8-SUM(C8:G8)</f>
        <v>21</v>
      </c>
      <c r="J8" s="4">
        <v>551</v>
      </c>
      <c r="K8" s="5">
        <v>30</v>
      </c>
      <c r="L8" s="5">
        <v>233</v>
      </c>
      <c r="M8" s="5">
        <v>142</v>
      </c>
      <c r="N8" s="5">
        <v>76</v>
      </c>
      <c r="O8" s="5">
        <v>54</v>
      </c>
      <c r="P8" s="3">
        <f>J8-SUM(K8:O8)</f>
        <v>16</v>
      </c>
    </row>
    <row r="9" spans="1:22" s="28" customFormat="1">
      <c r="A9" s="25" t="s">
        <v>3</v>
      </c>
      <c r="B9" s="26"/>
      <c r="C9" s="26">
        <f>C8/$B$8</f>
        <v>1.2704174228675136E-2</v>
      </c>
      <c r="D9" s="26">
        <f t="shared" ref="D9:H9" si="2">D8/$B$8</f>
        <v>0.33030852994555354</v>
      </c>
      <c r="E9" s="26">
        <f t="shared" si="2"/>
        <v>0.25952813067150637</v>
      </c>
      <c r="F9" s="26">
        <f t="shared" si="2"/>
        <v>8.5299455535390201E-2</v>
      </c>
      <c r="G9" s="26">
        <f t="shared" si="2"/>
        <v>0.27404718693284935</v>
      </c>
      <c r="H9" s="27">
        <f t="shared" si="2"/>
        <v>3.8112522686025406E-2</v>
      </c>
      <c r="J9" s="25"/>
      <c r="K9" s="26">
        <f>K8/$J$8</f>
        <v>5.4446460980036297E-2</v>
      </c>
      <c r="L9" s="26">
        <f t="shared" ref="L9:P9" si="3">L8/$J$8</f>
        <v>0.42286751361161523</v>
      </c>
      <c r="M9" s="26">
        <f t="shared" si="3"/>
        <v>0.25771324863883849</v>
      </c>
      <c r="N9" s="26">
        <f t="shared" si="3"/>
        <v>0.13793103448275862</v>
      </c>
      <c r="O9" s="26">
        <f t="shared" si="3"/>
        <v>9.8003629764065334E-2</v>
      </c>
      <c r="P9" s="27">
        <f t="shared" si="3"/>
        <v>2.9038112522686024E-2</v>
      </c>
      <c r="Q9" s="1"/>
      <c r="R9" s="1"/>
      <c r="S9" s="1"/>
    </row>
    <row r="10" spans="1:22">
      <c r="A10" s="4" t="s">
        <v>20</v>
      </c>
      <c r="B10" s="5">
        <v>611</v>
      </c>
      <c r="C10" s="5">
        <v>14</v>
      </c>
      <c r="D10" s="5">
        <v>228</v>
      </c>
      <c r="E10" s="5">
        <v>135</v>
      </c>
      <c r="F10" s="5">
        <v>30</v>
      </c>
      <c r="G10" s="5">
        <v>185</v>
      </c>
      <c r="H10" s="3">
        <f>B10-SUM(C10:G10)</f>
        <v>19</v>
      </c>
      <c r="J10" s="4">
        <v>611</v>
      </c>
      <c r="K10" s="5">
        <v>27</v>
      </c>
      <c r="L10" s="5">
        <v>277</v>
      </c>
      <c r="M10" s="5">
        <v>152</v>
      </c>
      <c r="N10" s="5">
        <v>75</v>
      </c>
      <c r="O10" s="5">
        <v>62</v>
      </c>
      <c r="P10" s="3">
        <f>J10-SUM(K10:O10)</f>
        <v>18</v>
      </c>
    </row>
    <row r="11" spans="1:22" s="28" customFormat="1">
      <c r="A11" s="25" t="s">
        <v>3</v>
      </c>
      <c r="B11" s="26"/>
      <c r="C11" s="26">
        <f>C10/$B$10</f>
        <v>2.2913256955810146E-2</v>
      </c>
      <c r="D11" s="26">
        <f t="shared" ref="D11:H11" si="4">D10/$B$10</f>
        <v>0.37315875613747956</v>
      </c>
      <c r="E11" s="26">
        <f t="shared" si="4"/>
        <v>0.220949263502455</v>
      </c>
      <c r="F11" s="26">
        <f t="shared" si="4"/>
        <v>4.9099836333878884E-2</v>
      </c>
      <c r="G11" s="26">
        <f t="shared" si="4"/>
        <v>0.30278232405891981</v>
      </c>
      <c r="H11" s="27">
        <f t="shared" si="4"/>
        <v>3.1096563011456628E-2</v>
      </c>
      <c r="J11" s="25"/>
      <c r="K11" s="26">
        <f>K10/$J$10</f>
        <v>4.4189852700491E-2</v>
      </c>
      <c r="L11" s="26">
        <f t="shared" ref="L11:P11" si="5">L10/$J$10</f>
        <v>0.45335515548281508</v>
      </c>
      <c r="M11" s="26">
        <f t="shared" si="5"/>
        <v>0.24877250409165302</v>
      </c>
      <c r="N11" s="26">
        <f t="shared" si="5"/>
        <v>0.12274959083469722</v>
      </c>
      <c r="O11" s="26">
        <f t="shared" si="5"/>
        <v>0.10147299509001637</v>
      </c>
      <c r="P11" s="27">
        <f t="shared" si="5"/>
        <v>2.9459901800327332E-2</v>
      </c>
      <c r="Q11" s="1"/>
      <c r="R11" s="1"/>
      <c r="S11" s="1"/>
    </row>
    <row r="12" spans="1:22">
      <c r="A12" s="4" t="s">
        <v>21</v>
      </c>
      <c r="B12" s="5">
        <v>2</v>
      </c>
      <c r="C12" s="57" t="s">
        <v>395</v>
      </c>
      <c r="D12" s="57" t="s">
        <v>395</v>
      </c>
      <c r="E12" s="5">
        <v>1</v>
      </c>
      <c r="F12" s="57" t="s">
        <v>395</v>
      </c>
      <c r="G12" s="5">
        <v>1</v>
      </c>
      <c r="H12" s="60" t="s">
        <v>395</v>
      </c>
      <c r="J12" s="4">
        <v>2</v>
      </c>
      <c r="K12" s="57" t="s">
        <v>395</v>
      </c>
      <c r="L12" s="5">
        <v>1</v>
      </c>
      <c r="M12" s="57" t="s">
        <v>395</v>
      </c>
      <c r="N12" s="5">
        <v>1</v>
      </c>
      <c r="O12" s="57" t="s">
        <v>395</v>
      </c>
      <c r="P12" s="60" t="s">
        <v>395</v>
      </c>
      <c r="V12" s="19"/>
    </row>
    <row r="13" spans="1:22" s="28" customFormat="1">
      <c r="A13" s="29" t="s">
        <v>3</v>
      </c>
      <c r="B13" s="30"/>
      <c r="C13" s="59" t="s">
        <v>395</v>
      </c>
      <c r="D13" s="59" t="s">
        <v>395</v>
      </c>
      <c r="E13" s="30">
        <f t="shared" ref="E13:G13" si="6">E12/$B$12</f>
        <v>0.5</v>
      </c>
      <c r="F13" s="59" t="s">
        <v>395</v>
      </c>
      <c r="G13" s="30">
        <f t="shared" si="6"/>
        <v>0.5</v>
      </c>
      <c r="H13" s="62" t="s">
        <v>395</v>
      </c>
      <c r="J13" s="29"/>
      <c r="K13" s="59" t="s">
        <v>395</v>
      </c>
      <c r="L13" s="30">
        <f t="shared" ref="L13:N13" si="7">L12/$J$12</f>
        <v>0.5</v>
      </c>
      <c r="M13" s="59" t="s">
        <v>395</v>
      </c>
      <c r="N13" s="30">
        <f t="shared" si="7"/>
        <v>0.5</v>
      </c>
      <c r="O13" s="59" t="s">
        <v>395</v>
      </c>
      <c r="P13" s="62" t="s">
        <v>395</v>
      </c>
      <c r="Q13" s="1"/>
      <c r="R13" s="1"/>
      <c r="S13" s="1"/>
    </row>
    <row r="14" spans="1:22">
      <c r="A14" s="1" t="s">
        <v>2</v>
      </c>
    </row>
    <row r="15" spans="1:22">
      <c r="A15" s="9" t="s">
        <v>22</v>
      </c>
      <c r="B15" s="51">
        <v>17</v>
      </c>
      <c r="C15" s="10">
        <v>1</v>
      </c>
      <c r="D15" s="10">
        <v>6</v>
      </c>
      <c r="E15" s="10">
        <v>2</v>
      </c>
      <c r="F15" s="82" t="s">
        <v>395</v>
      </c>
      <c r="G15" s="10">
        <v>8</v>
      </c>
      <c r="H15" s="64" t="s">
        <v>395</v>
      </c>
      <c r="J15" s="9">
        <v>17</v>
      </c>
      <c r="K15" s="10">
        <v>3</v>
      </c>
      <c r="L15" s="10">
        <v>10</v>
      </c>
      <c r="M15" s="10">
        <v>1</v>
      </c>
      <c r="N15" s="10">
        <v>1</v>
      </c>
      <c r="O15" s="10">
        <v>2</v>
      </c>
      <c r="P15" s="64" t="s">
        <v>395</v>
      </c>
    </row>
    <row r="16" spans="1:22" s="28" customFormat="1">
      <c r="A16" s="25" t="s">
        <v>3</v>
      </c>
      <c r="B16" s="26"/>
      <c r="C16" s="26">
        <f>C15/$B$15</f>
        <v>5.8823529411764705E-2</v>
      </c>
      <c r="D16" s="26">
        <f t="shared" ref="D16:G16" si="8">D15/$B$15</f>
        <v>0.35294117647058826</v>
      </c>
      <c r="E16" s="26">
        <f t="shared" si="8"/>
        <v>0.11764705882352941</v>
      </c>
      <c r="F16" s="58" t="s">
        <v>395</v>
      </c>
      <c r="G16" s="26">
        <f t="shared" si="8"/>
        <v>0.47058823529411764</v>
      </c>
      <c r="H16" s="63" t="s">
        <v>395</v>
      </c>
      <c r="J16" s="25"/>
      <c r="K16" s="26">
        <f>K15/$J$15</f>
        <v>0.17647058823529413</v>
      </c>
      <c r="L16" s="26">
        <f t="shared" ref="L16:O16" si="9">L15/$J$15</f>
        <v>0.58823529411764708</v>
      </c>
      <c r="M16" s="26">
        <f t="shared" si="9"/>
        <v>5.8823529411764705E-2</v>
      </c>
      <c r="N16" s="26">
        <f t="shared" si="9"/>
        <v>5.8823529411764705E-2</v>
      </c>
      <c r="O16" s="26">
        <f t="shared" si="9"/>
        <v>0.11764705882352941</v>
      </c>
      <c r="P16" s="63" t="s">
        <v>395</v>
      </c>
    </row>
    <row r="17" spans="1:16">
      <c r="A17" s="4" t="s">
        <v>23</v>
      </c>
      <c r="B17" s="5">
        <v>122</v>
      </c>
      <c r="C17" s="5">
        <v>1</v>
      </c>
      <c r="D17" s="5">
        <v>42</v>
      </c>
      <c r="E17" s="5">
        <v>27</v>
      </c>
      <c r="F17" s="5">
        <v>11</v>
      </c>
      <c r="G17" s="5">
        <v>40</v>
      </c>
      <c r="H17" s="3">
        <f>B17-SUM(C17:G17)</f>
        <v>1</v>
      </c>
      <c r="J17" s="4">
        <v>122</v>
      </c>
      <c r="K17" s="5">
        <v>9</v>
      </c>
      <c r="L17" s="5">
        <v>62</v>
      </c>
      <c r="M17" s="5">
        <v>17</v>
      </c>
      <c r="N17" s="5">
        <v>11</v>
      </c>
      <c r="O17" s="5">
        <v>21</v>
      </c>
      <c r="P17" s="3">
        <f>J17-SUM(K17:O17)</f>
        <v>2</v>
      </c>
    </row>
    <row r="18" spans="1:16" s="28" customFormat="1">
      <c r="A18" s="25" t="s">
        <v>3</v>
      </c>
      <c r="B18" s="26"/>
      <c r="C18" s="26">
        <f>C17/$B$17</f>
        <v>8.1967213114754103E-3</v>
      </c>
      <c r="D18" s="26">
        <f t="shared" ref="D18:H18" si="10">D17/$B$17</f>
        <v>0.34426229508196721</v>
      </c>
      <c r="E18" s="26">
        <f t="shared" si="10"/>
        <v>0.22131147540983606</v>
      </c>
      <c r="F18" s="26">
        <f t="shared" si="10"/>
        <v>9.0163934426229511E-2</v>
      </c>
      <c r="G18" s="26">
        <f t="shared" si="10"/>
        <v>0.32786885245901637</v>
      </c>
      <c r="H18" s="27">
        <f t="shared" si="10"/>
        <v>8.1967213114754103E-3</v>
      </c>
      <c r="J18" s="25"/>
      <c r="K18" s="26">
        <f>K17/$J$17</f>
        <v>7.3770491803278687E-2</v>
      </c>
      <c r="L18" s="26">
        <f t="shared" ref="L18:P18" si="11">L17/$J$17</f>
        <v>0.50819672131147542</v>
      </c>
      <c r="M18" s="26">
        <f t="shared" si="11"/>
        <v>0.13934426229508196</v>
      </c>
      <c r="N18" s="26">
        <f t="shared" si="11"/>
        <v>9.0163934426229511E-2</v>
      </c>
      <c r="O18" s="26">
        <f t="shared" si="11"/>
        <v>0.1721311475409836</v>
      </c>
      <c r="P18" s="27">
        <f t="shared" si="11"/>
        <v>1.6393442622950821E-2</v>
      </c>
    </row>
    <row r="19" spans="1:16">
      <c r="A19" s="4" t="s">
        <v>24</v>
      </c>
      <c r="B19" s="5">
        <v>169</v>
      </c>
      <c r="C19" s="5">
        <v>3</v>
      </c>
      <c r="D19" s="5">
        <v>54</v>
      </c>
      <c r="E19" s="5">
        <v>42</v>
      </c>
      <c r="F19" s="5">
        <v>10</v>
      </c>
      <c r="G19" s="5">
        <v>57</v>
      </c>
      <c r="H19" s="3">
        <f>B19-SUM(C19:G19)</f>
        <v>3</v>
      </c>
      <c r="J19" s="4">
        <v>169</v>
      </c>
      <c r="K19" s="5">
        <v>9</v>
      </c>
      <c r="L19" s="5">
        <v>82</v>
      </c>
      <c r="M19" s="5">
        <v>39</v>
      </c>
      <c r="N19" s="5">
        <v>16</v>
      </c>
      <c r="O19" s="5">
        <v>18</v>
      </c>
      <c r="P19" s="3">
        <f>J19-SUM(K19:O19)</f>
        <v>5</v>
      </c>
    </row>
    <row r="20" spans="1:16" s="28" customFormat="1">
      <c r="A20" s="25" t="s">
        <v>3</v>
      </c>
      <c r="B20" s="26"/>
      <c r="C20" s="26">
        <f>C19/$B$19</f>
        <v>1.7751479289940829E-2</v>
      </c>
      <c r="D20" s="26">
        <f t="shared" ref="D20:H20" si="12">D19/$B$19</f>
        <v>0.31952662721893493</v>
      </c>
      <c r="E20" s="26">
        <f t="shared" si="12"/>
        <v>0.24852071005917159</v>
      </c>
      <c r="F20" s="26">
        <f t="shared" si="12"/>
        <v>5.9171597633136092E-2</v>
      </c>
      <c r="G20" s="26">
        <f t="shared" si="12"/>
        <v>0.33727810650887574</v>
      </c>
      <c r="H20" s="27">
        <f t="shared" si="12"/>
        <v>1.7751479289940829E-2</v>
      </c>
      <c r="J20" s="25"/>
      <c r="K20" s="26">
        <f>K19/$J$19</f>
        <v>5.3254437869822487E-2</v>
      </c>
      <c r="L20" s="26">
        <f t="shared" ref="L20:P20" si="13">L19/$J$19</f>
        <v>0.48520710059171596</v>
      </c>
      <c r="M20" s="26">
        <f t="shared" si="13"/>
        <v>0.23076923076923078</v>
      </c>
      <c r="N20" s="26">
        <f t="shared" si="13"/>
        <v>9.4674556213017749E-2</v>
      </c>
      <c r="O20" s="26">
        <f t="shared" si="13"/>
        <v>0.10650887573964497</v>
      </c>
      <c r="P20" s="27">
        <f t="shared" si="13"/>
        <v>2.9585798816568046E-2</v>
      </c>
    </row>
    <row r="21" spans="1:16">
      <c r="A21" s="4" t="s">
        <v>25</v>
      </c>
      <c r="B21" s="5">
        <v>160</v>
      </c>
      <c r="C21" s="5">
        <v>3</v>
      </c>
      <c r="D21" s="5">
        <v>52</v>
      </c>
      <c r="E21" s="5">
        <v>42</v>
      </c>
      <c r="F21" s="5">
        <v>15</v>
      </c>
      <c r="G21" s="5">
        <v>45</v>
      </c>
      <c r="H21" s="3">
        <f>B21-SUM(C21:G21)</f>
        <v>3</v>
      </c>
      <c r="J21" s="4">
        <v>160</v>
      </c>
      <c r="K21" s="5">
        <v>7</v>
      </c>
      <c r="L21" s="5">
        <v>69</v>
      </c>
      <c r="M21" s="5">
        <v>45</v>
      </c>
      <c r="N21" s="5">
        <v>26</v>
      </c>
      <c r="O21" s="5">
        <v>10</v>
      </c>
      <c r="P21" s="3">
        <f>J21-SUM(K21:O21)</f>
        <v>3</v>
      </c>
    </row>
    <row r="22" spans="1:16" s="28" customFormat="1">
      <c r="A22" s="25" t="s">
        <v>3</v>
      </c>
      <c r="B22" s="26"/>
      <c r="C22" s="26">
        <f>C21/$B$21</f>
        <v>1.8749999999999999E-2</v>
      </c>
      <c r="D22" s="26">
        <f t="shared" ref="D22:H22" si="14">D21/$B$21</f>
        <v>0.32500000000000001</v>
      </c>
      <c r="E22" s="26">
        <f t="shared" si="14"/>
        <v>0.26250000000000001</v>
      </c>
      <c r="F22" s="26">
        <f t="shared" si="14"/>
        <v>9.375E-2</v>
      </c>
      <c r="G22" s="26">
        <f t="shared" si="14"/>
        <v>0.28125</v>
      </c>
      <c r="H22" s="27">
        <f t="shared" si="14"/>
        <v>1.8749999999999999E-2</v>
      </c>
      <c r="J22" s="25"/>
      <c r="K22" s="26">
        <f>K21/$J$21</f>
        <v>4.3749999999999997E-2</v>
      </c>
      <c r="L22" s="26">
        <f t="shared" ref="L22:P22" si="15">L21/$J$21</f>
        <v>0.43125000000000002</v>
      </c>
      <c r="M22" s="26">
        <f t="shared" si="15"/>
        <v>0.28125</v>
      </c>
      <c r="N22" s="26">
        <f t="shared" si="15"/>
        <v>0.16250000000000001</v>
      </c>
      <c r="O22" s="26">
        <f t="shared" si="15"/>
        <v>6.25E-2</v>
      </c>
      <c r="P22" s="27">
        <f t="shared" si="15"/>
        <v>1.8749999999999999E-2</v>
      </c>
    </row>
    <row r="23" spans="1:16">
      <c r="A23" s="4" t="s">
        <v>26</v>
      </c>
      <c r="B23" s="5">
        <v>181</v>
      </c>
      <c r="C23" s="5">
        <v>3</v>
      </c>
      <c r="D23" s="5">
        <v>71</v>
      </c>
      <c r="E23" s="5">
        <v>48</v>
      </c>
      <c r="F23" s="5">
        <v>6</v>
      </c>
      <c r="G23" s="5">
        <v>51</v>
      </c>
      <c r="H23" s="3">
        <f>B23-SUM(C23:G23)</f>
        <v>2</v>
      </c>
      <c r="J23" s="4">
        <v>181</v>
      </c>
      <c r="K23" s="5">
        <v>5</v>
      </c>
      <c r="L23" s="5">
        <v>72</v>
      </c>
      <c r="M23" s="5">
        <v>59</v>
      </c>
      <c r="N23" s="5">
        <v>23</v>
      </c>
      <c r="O23" s="5">
        <v>21</v>
      </c>
      <c r="P23" s="3">
        <f>J23-SUM(K23:O23)</f>
        <v>1</v>
      </c>
    </row>
    <row r="24" spans="1:16" s="28" customFormat="1">
      <c r="A24" s="25" t="s">
        <v>3</v>
      </c>
      <c r="B24" s="26"/>
      <c r="C24" s="26">
        <f>C23/$B$23</f>
        <v>1.6574585635359115E-2</v>
      </c>
      <c r="D24" s="26">
        <f t="shared" ref="D24:H24" si="16">D23/$B$23</f>
        <v>0.39226519337016574</v>
      </c>
      <c r="E24" s="26">
        <f t="shared" si="16"/>
        <v>0.26519337016574585</v>
      </c>
      <c r="F24" s="26">
        <f t="shared" si="16"/>
        <v>3.3149171270718231E-2</v>
      </c>
      <c r="G24" s="26">
        <f t="shared" si="16"/>
        <v>0.28176795580110497</v>
      </c>
      <c r="H24" s="27">
        <f t="shared" si="16"/>
        <v>1.1049723756906077E-2</v>
      </c>
      <c r="J24" s="25"/>
      <c r="K24" s="26">
        <f>K23/$J$23</f>
        <v>2.7624309392265192E-2</v>
      </c>
      <c r="L24" s="26">
        <f t="shared" ref="L24:P24" si="17">L23/$J$23</f>
        <v>0.39779005524861877</v>
      </c>
      <c r="M24" s="26">
        <f t="shared" si="17"/>
        <v>0.32596685082872928</v>
      </c>
      <c r="N24" s="26">
        <f t="shared" si="17"/>
        <v>0.1270718232044199</v>
      </c>
      <c r="O24" s="26">
        <f t="shared" si="17"/>
        <v>0.11602209944751381</v>
      </c>
      <c r="P24" s="27">
        <f t="shared" si="17"/>
        <v>5.5248618784530384E-3</v>
      </c>
    </row>
    <row r="25" spans="1:16">
      <c r="A25" s="4" t="s">
        <v>27</v>
      </c>
      <c r="B25" s="5">
        <v>244</v>
      </c>
      <c r="C25" s="5">
        <v>3</v>
      </c>
      <c r="D25" s="5">
        <v>87</v>
      </c>
      <c r="E25" s="5">
        <v>59</v>
      </c>
      <c r="F25" s="5">
        <v>16</v>
      </c>
      <c r="G25" s="5">
        <v>67</v>
      </c>
      <c r="H25" s="3">
        <f>B25-SUM(C25:G25)</f>
        <v>12</v>
      </c>
      <c r="J25" s="4">
        <v>244</v>
      </c>
      <c r="K25" s="5">
        <v>5</v>
      </c>
      <c r="L25" s="5">
        <v>96</v>
      </c>
      <c r="M25" s="5">
        <v>68</v>
      </c>
      <c r="N25" s="5">
        <v>41</v>
      </c>
      <c r="O25" s="5">
        <v>25</v>
      </c>
      <c r="P25" s="3">
        <f>J25-SUM(K25:O25)</f>
        <v>9</v>
      </c>
    </row>
    <row r="26" spans="1:16" s="28" customFormat="1">
      <c r="A26" s="25" t="s">
        <v>3</v>
      </c>
      <c r="B26" s="26"/>
      <c r="C26" s="26">
        <f>C25/$B$25</f>
        <v>1.2295081967213115E-2</v>
      </c>
      <c r="D26" s="26">
        <f t="shared" ref="D26:H26" si="18">D25/$B$25</f>
        <v>0.35655737704918034</v>
      </c>
      <c r="E26" s="26">
        <f t="shared" si="18"/>
        <v>0.24180327868852458</v>
      </c>
      <c r="F26" s="26">
        <f t="shared" si="18"/>
        <v>6.5573770491803282E-2</v>
      </c>
      <c r="G26" s="26">
        <f t="shared" si="18"/>
        <v>0.27459016393442626</v>
      </c>
      <c r="H26" s="27">
        <f t="shared" si="18"/>
        <v>4.9180327868852458E-2</v>
      </c>
      <c r="J26" s="25"/>
      <c r="K26" s="26">
        <f>K25/$J$25</f>
        <v>2.0491803278688523E-2</v>
      </c>
      <c r="L26" s="26">
        <f t="shared" ref="L26:P26" si="19">L25/$J$25</f>
        <v>0.39344262295081966</v>
      </c>
      <c r="M26" s="26">
        <f t="shared" si="19"/>
        <v>0.27868852459016391</v>
      </c>
      <c r="N26" s="26">
        <f t="shared" si="19"/>
        <v>0.16803278688524589</v>
      </c>
      <c r="O26" s="26">
        <f t="shared" si="19"/>
        <v>0.10245901639344263</v>
      </c>
      <c r="P26" s="27">
        <f t="shared" si="19"/>
        <v>3.6885245901639344E-2</v>
      </c>
    </row>
    <row r="27" spans="1:16">
      <c r="A27" s="4" t="s">
        <v>28</v>
      </c>
      <c r="B27" s="5">
        <v>262</v>
      </c>
      <c r="C27" s="5">
        <v>6</v>
      </c>
      <c r="D27" s="5">
        <v>95</v>
      </c>
      <c r="E27" s="5">
        <v>59</v>
      </c>
      <c r="F27" s="5">
        <v>19</v>
      </c>
      <c r="G27" s="5">
        <v>65</v>
      </c>
      <c r="H27" s="3">
        <f>B27-SUM(C27:G27)</f>
        <v>18</v>
      </c>
      <c r="J27" s="4">
        <v>262</v>
      </c>
      <c r="K27" s="5">
        <v>18</v>
      </c>
      <c r="L27" s="5">
        <v>116</v>
      </c>
      <c r="M27" s="5">
        <v>63</v>
      </c>
      <c r="N27" s="5">
        <v>34</v>
      </c>
      <c r="O27" s="5">
        <v>17</v>
      </c>
      <c r="P27" s="3">
        <f>J27-SUM(K27:O27)</f>
        <v>14</v>
      </c>
    </row>
    <row r="28" spans="1:16" s="28" customFormat="1">
      <c r="A28" s="29" t="s">
        <v>3</v>
      </c>
      <c r="B28" s="30"/>
      <c r="C28" s="30">
        <f>C27/$B$27</f>
        <v>2.2900763358778626E-2</v>
      </c>
      <c r="D28" s="30">
        <f t="shared" ref="D28:H28" si="20">D27/$B$27</f>
        <v>0.36259541984732824</v>
      </c>
      <c r="E28" s="30">
        <f t="shared" si="20"/>
        <v>0.22519083969465647</v>
      </c>
      <c r="F28" s="30">
        <f t="shared" si="20"/>
        <v>7.2519083969465645E-2</v>
      </c>
      <c r="G28" s="30">
        <f t="shared" si="20"/>
        <v>0.24809160305343511</v>
      </c>
      <c r="H28" s="31">
        <f t="shared" si="20"/>
        <v>6.8702290076335881E-2</v>
      </c>
      <c r="J28" s="29"/>
      <c r="K28" s="30">
        <f>K27/$J$27</f>
        <v>6.8702290076335881E-2</v>
      </c>
      <c r="L28" s="30">
        <f t="shared" ref="L28:P28" si="21">L27/$J$27</f>
        <v>0.44274809160305345</v>
      </c>
      <c r="M28" s="30">
        <f t="shared" si="21"/>
        <v>0.24045801526717558</v>
      </c>
      <c r="N28" s="30">
        <f t="shared" si="21"/>
        <v>0.12977099236641221</v>
      </c>
      <c r="O28" s="30">
        <f t="shared" si="21"/>
        <v>6.4885496183206104E-2</v>
      </c>
      <c r="P28" s="31">
        <f t="shared" si="21"/>
        <v>5.3435114503816793E-2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208</v>
      </c>
    </row>
    <row r="2" spans="1:22" s="20" customFormat="1" ht="10.5">
      <c r="A2" s="20" t="s">
        <v>142</v>
      </c>
      <c r="J2" s="22" t="s">
        <v>244</v>
      </c>
    </row>
    <row r="3" spans="1:22" s="15" customFormat="1" ht="10.5">
      <c r="J3" s="18"/>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38</v>
      </c>
      <c r="D6" s="5">
        <v>362</v>
      </c>
      <c r="E6" s="5">
        <v>253</v>
      </c>
      <c r="F6" s="5">
        <v>136</v>
      </c>
      <c r="G6" s="5">
        <v>351</v>
      </c>
      <c r="H6" s="3">
        <f>B6-SUM(C6:G6)</f>
        <v>30</v>
      </c>
      <c r="J6" s="4">
        <v>1170</v>
      </c>
      <c r="K6" s="5">
        <v>18</v>
      </c>
      <c r="L6" s="5">
        <v>215</v>
      </c>
      <c r="M6" s="5">
        <v>222</v>
      </c>
      <c r="N6" s="5">
        <v>108</v>
      </c>
      <c r="O6" s="5">
        <v>580</v>
      </c>
      <c r="P6" s="3">
        <f>J6-SUM(K6:O6)</f>
        <v>27</v>
      </c>
    </row>
    <row r="7" spans="1:22" s="28" customFormat="1">
      <c r="A7" s="25" t="s">
        <v>3</v>
      </c>
      <c r="B7" s="26"/>
      <c r="C7" s="26">
        <f>C6/$B$6</f>
        <v>3.2478632478632481E-2</v>
      </c>
      <c r="D7" s="26">
        <f t="shared" ref="D7:H7" si="0">D6/$B$6</f>
        <v>0.30940170940170941</v>
      </c>
      <c r="E7" s="26">
        <f t="shared" si="0"/>
        <v>0.21623931623931625</v>
      </c>
      <c r="F7" s="26">
        <f t="shared" si="0"/>
        <v>0.11623931623931624</v>
      </c>
      <c r="G7" s="26">
        <f t="shared" si="0"/>
        <v>0.3</v>
      </c>
      <c r="H7" s="27">
        <f t="shared" si="0"/>
        <v>2.564102564102564E-2</v>
      </c>
      <c r="J7" s="25"/>
      <c r="K7" s="26">
        <f>K6/$J$6</f>
        <v>1.5384615384615385E-2</v>
      </c>
      <c r="L7" s="26">
        <f t="shared" ref="L7:P7" si="1">L6/$J$6</f>
        <v>0.18376068376068377</v>
      </c>
      <c r="M7" s="26">
        <f t="shared" si="1"/>
        <v>0.18974358974358974</v>
      </c>
      <c r="N7" s="26">
        <f t="shared" si="1"/>
        <v>9.2307692307692313E-2</v>
      </c>
      <c r="O7" s="26">
        <f t="shared" si="1"/>
        <v>0.49572649572649574</v>
      </c>
      <c r="P7" s="27">
        <f t="shared" si="1"/>
        <v>2.3076923076923078E-2</v>
      </c>
    </row>
    <row r="8" spans="1:22">
      <c r="A8" s="4" t="s">
        <v>19</v>
      </c>
      <c r="B8" s="5">
        <v>551</v>
      </c>
      <c r="C8" s="5">
        <v>22</v>
      </c>
      <c r="D8" s="5">
        <v>170</v>
      </c>
      <c r="E8" s="5">
        <v>120</v>
      </c>
      <c r="F8" s="5">
        <v>72</v>
      </c>
      <c r="G8" s="5">
        <v>151</v>
      </c>
      <c r="H8" s="3">
        <f>B8-SUM(C8:G8)</f>
        <v>16</v>
      </c>
      <c r="J8" s="4">
        <v>551</v>
      </c>
      <c r="K8" s="5">
        <v>8</v>
      </c>
      <c r="L8" s="5">
        <v>100</v>
      </c>
      <c r="M8" s="5">
        <v>113</v>
      </c>
      <c r="N8" s="5">
        <v>59</v>
      </c>
      <c r="O8" s="5">
        <v>257</v>
      </c>
      <c r="P8" s="3">
        <f>J8-SUM(K8:O8)</f>
        <v>14</v>
      </c>
    </row>
    <row r="9" spans="1:22" s="28" customFormat="1">
      <c r="A9" s="25" t="s">
        <v>3</v>
      </c>
      <c r="B9" s="26"/>
      <c r="C9" s="26">
        <f>C8/$B$8</f>
        <v>3.9927404718693285E-2</v>
      </c>
      <c r="D9" s="26">
        <f t="shared" ref="D9:H9" si="2">D8/$B$8</f>
        <v>0.30852994555353902</v>
      </c>
      <c r="E9" s="26">
        <f t="shared" si="2"/>
        <v>0.21778584392014519</v>
      </c>
      <c r="F9" s="26">
        <f t="shared" si="2"/>
        <v>0.1306715063520871</v>
      </c>
      <c r="G9" s="26">
        <f t="shared" si="2"/>
        <v>0.27404718693284935</v>
      </c>
      <c r="H9" s="27">
        <f t="shared" si="2"/>
        <v>2.9038112522686024E-2</v>
      </c>
      <c r="J9" s="25"/>
      <c r="K9" s="26">
        <f>K8/$J$8</f>
        <v>1.4519056261343012E-2</v>
      </c>
      <c r="L9" s="26">
        <f t="shared" ref="L9:P9" si="3">L8/$J$8</f>
        <v>0.18148820326678766</v>
      </c>
      <c r="M9" s="26">
        <f t="shared" si="3"/>
        <v>0.20508166969147004</v>
      </c>
      <c r="N9" s="26">
        <f t="shared" si="3"/>
        <v>0.10707803992740472</v>
      </c>
      <c r="O9" s="26">
        <f t="shared" si="3"/>
        <v>0.46642468239564427</v>
      </c>
      <c r="P9" s="27">
        <f t="shared" si="3"/>
        <v>2.5408348457350273E-2</v>
      </c>
    </row>
    <row r="10" spans="1:22">
      <c r="A10" s="4" t="s">
        <v>20</v>
      </c>
      <c r="B10" s="5">
        <v>611</v>
      </c>
      <c r="C10" s="5">
        <v>16</v>
      </c>
      <c r="D10" s="5">
        <v>190</v>
      </c>
      <c r="E10" s="5">
        <v>131</v>
      </c>
      <c r="F10" s="5">
        <v>63</v>
      </c>
      <c r="G10" s="5">
        <v>199</v>
      </c>
      <c r="H10" s="3">
        <f>B10-SUM(C10:G10)</f>
        <v>12</v>
      </c>
      <c r="J10" s="4">
        <v>611</v>
      </c>
      <c r="K10" s="5">
        <v>10</v>
      </c>
      <c r="L10" s="5">
        <v>114</v>
      </c>
      <c r="M10" s="5">
        <v>108</v>
      </c>
      <c r="N10" s="5">
        <v>47</v>
      </c>
      <c r="O10" s="5">
        <v>321</v>
      </c>
      <c r="P10" s="3">
        <f>J10-SUM(K10:O10)</f>
        <v>11</v>
      </c>
    </row>
    <row r="11" spans="1:22" s="28" customFormat="1">
      <c r="A11" s="25" t="s">
        <v>3</v>
      </c>
      <c r="B11" s="26"/>
      <c r="C11" s="26">
        <f>C10/$B$10</f>
        <v>2.6186579378068741E-2</v>
      </c>
      <c r="D11" s="26">
        <f t="shared" ref="D11:H11" si="4">D10/$B$10</f>
        <v>0.31096563011456629</v>
      </c>
      <c r="E11" s="26">
        <f t="shared" si="4"/>
        <v>0.2144026186579378</v>
      </c>
      <c r="F11" s="26">
        <f t="shared" si="4"/>
        <v>0.10310965630114566</v>
      </c>
      <c r="G11" s="26">
        <f t="shared" si="4"/>
        <v>0.32569558101472995</v>
      </c>
      <c r="H11" s="27">
        <f t="shared" si="4"/>
        <v>1.9639934533551555E-2</v>
      </c>
      <c r="J11" s="25"/>
      <c r="K11" s="26">
        <f>K10/$J$10</f>
        <v>1.6366612111292964E-2</v>
      </c>
      <c r="L11" s="26">
        <f t="shared" ref="L11:P11" si="5">L10/$J$10</f>
        <v>0.18657937806873978</v>
      </c>
      <c r="M11" s="26">
        <f t="shared" si="5"/>
        <v>0.176759410801964</v>
      </c>
      <c r="N11" s="26">
        <f t="shared" si="5"/>
        <v>7.6923076923076927E-2</v>
      </c>
      <c r="O11" s="26">
        <f t="shared" si="5"/>
        <v>0.5253682487725041</v>
      </c>
      <c r="P11" s="27">
        <f t="shared" si="5"/>
        <v>1.8003273322422259E-2</v>
      </c>
    </row>
    <row r="12" spans="1:22">
      <c r="A12" s="4" t="s">
        <v>21</v>
      </c>
      <c r="B12" s="5">
        <v>2</v>
      </c>
      <c r="C12" s="57" t="s">
        <v>395</v>
      </c>
      <c r="D12" s="5">
        <v>1</v>
      </c>
      <c r="E12" s="5">
        <v>1</v>
      </c>
      <c r="F12" s="57" t="s">
        <v>395</v>
      </c>
      <c r="G12" s="57" t="s">
        <v>395</v>
      </c>
      <c r="H12" s="60" t="s">
        <v>395</v>
      </c>
      <c r="J12" s="4">
        <v>2</v>
      </c>
      <c r="K12" s="57" t="s">
        <v>395</v>
      </c>
      <c r="L12" s="57" t="s">
        <v>395</v>
      </c>
      <c r="M12" s="5">
        <v>1</v>
      </c>
      <c r="N12" s="5">
        <v>1</v>
      </c>
      <c r="O12" s="57" t="s">
        <v>395</v>
      </c>
      <c r="P12" s="60" t="s">
        <v>395</v>
      </c>
      <c r="V12" s="19"/>
    </row>
    <row r="13" spans="1:22" s="28" customFormat="1">
      <c r="A13" s="29" t="s">
        <v>3</v>
      </c>
      <c r="B13" s="30"/>
      <c r="C13" s="59" t="s">
        <v>395</v>
      </c>
      <c r="D13" s="30">
        <f t="shared" ref="D13:E13" si="6">D12/$B$12</f>
        <v>0.5</v>
      </c>
      <c r="E13" s="30">
        <f t="shared" si="6"/>
        <v>0.5</v>
      </c>
      <c r="F13" s="59" t="s">
        <v>395</v>
      </c>
      <c r="G13" s="59" t="s">
        <v>395</v>
      </c>
      <c r="H13" s="62" t="s">
        <v>395</v>
      </c>
      <c r="J13" s="29"/>
      <c r="K13" s="59" t="s">
        <v>395</v>
      </c>
      <c r="L13" s="59" t="s">
        <v>395</v>
      </c>
      <c r="M13" s="30">
        <f t="shared" ref="M13:N13" si="7">M12/$J$12</f>
        <v>0.5</v>
      </c>
      <c r="N13" s="30">
        <f t="shared" si="7"/>
        <v>0.5</v>
      </c>
      <c r="O13" s="59" t="s">
        <v>395</v>
      </c>
      <c r="P13" s="62" t="s">
        <v>395</v>
      </c>
    </row>
    <row r="14" spans="1:22">
      <c r="A14" s="1" t="s">
        <v>2</v>
      </c>
    </row>
    <row r="15" spans="1:22">
      <c r="A15" s="9" t="s">
        <v>22</v>
      </c>
      <c r="B15" s="51">
        <v>17</v>
      </c>
      <c r="C15" s="10">
        <v>1</v>
      </c>
      <c r="D15" s="10">
        <v>10</v>
      </c>
      <c r="E15" s="10">
        <v>1</v>
      </c>
      <c r="F15" s="82" t="s">
        <v>395</v>
      </c>
      <c r="G15" s="10">
        <v>5</v>
      </c>
      <c r="H15" s="64" t="s">
        <v>395</v>
      </c>
      <c r="J15" s="9">
        <v>17</v>
      </c>
      <c r="K15" s="82" t="s">
        <v>395</v>
      </c>
      <c r="L15" s="10">
        <v>4</v>
      </c>
      <c r="M15" s="10">
        <v>5</v>
      </c>
      <c r="N15" s="10">
        <v>3</v>
      </c>
      <c r="O15" s="10">
        <v>5</v>
      </c>
      <c r="P15" s="64" t="s">
        <v>395</v>
      </c>
    </row>
    <row r="16" spans="1:22" s="28" customFormat="1">
      <c r="A16" s="25" t="s">
        <v>3</v>
      </c>
      <c r="B16" s="26"/>
      <c r="C16" s="26">
        <f>C15/$B$15</f>
        <v>5.8823529411764705E-2</v>
      </c>
      <c r="D16" s="26">
        <f t="shared" ref="D16:G16" si="8">D15/$B$15</f>
        <v>0.58823529411764708</v>
      </c>
      <c r="E16" s="26">
        <f t="shared" si="8"/>
        <v>5.8823529411764705E-2</v>
      </c>
      <c r="F16" s="58" t="s">
        <v>395</v>
      </c>
      <c r="G16" s="26">
        <f t="shared" si="8"/>
        <v>0.29411764705882354</v>
      </c>
      <c r="H16" s="63" t="s">
        <v>395</v>
      </c>
      <c r="J16" s="25"/>
      <c r="K16" s="58" t="s">
        <v>395</v>
      </c>
      <c r="L16" s="26">
        <f t="shared" ref="L16:O16" si="9">L15/$J$15</f>
        <v>0.23529411764705882</v>
      </c>
      <c r="M16" s="26">
        <f t="shared" si="9"/>
        <v>0.29411764705882354</v>
      </c>
      <c r="N16" s="26">
        <f t="shared" si="9"/>
        <v>0.17647058823529413</v>
      </c>
      <c r="O16" s="26">
        <f t="shared" si="9"/>
        <v>0.29411764705882354</v>
      </c>
      <c r="P16" s="63" t="s">
        <v>395</v>
      </c>
    </row>
    <row r="17" spans="1:16">
      <c r="A17" s="4" t="s">
        <v>23</v>
      </c>
      <c r="B17" s="5">
        <v>122</v>
      </c>
      <c r="C17" s="5">
        <v>8</v>
      </c>
      <c r="D17" s="5">
        <v>40</v>
      </c>
      <c r="E17" s="5">
        <v>17</v>
      </c>
      <c r="F17" s="5">
        <v>5</v>
      </c>
      <c r="G17" s="5">
        <v>50</v>
      </c>
      <c r="H17" s="3">
        <f>B17-SUM(C17:G17)</f>
        <v>2</v>
      </c>
      <c r="J17" s="4">
        <v>122</v>
      </c>
      <c r="K17" s="5">
        <v>5</v>
      </c>
      <c r="L17" s="5">
        <v>26</v>
      </c>
      <c r="M17" s="5">
        <v>18</v>
      </c>
      <c r="N17" s="5">
        <v>5</v>
      </c>
      <c r="O17" s="5">
        <v>66</v>
      </c>
      <c r="P17" s="3">
        <f>J17-SUM(K17:O17)</f>
        <v>2</v>
      </c>
    </row>
    <row r="18" spans="1:16" s="28" customFormat="1">
      <c r="A18" s="25" t="s">
        <v>3</v>
      </c>
      <c r="B18" s="26"/>
      <c r="C18" s="26">
        <f>C17/$B$17</f>
        <v>6.5573770491803282E-2</v>
      </c>
      <c r="D18" s="26">
        <f t="shared" ref="D18:H18" si="10">D17/$B$17</f>
        <v>0.32786885245901637</v>
      </c>
      <c r="E18" s="26">
        <f t="shared" si="10"/>
        <v>0.13934426229508196</v>
      </c>
      <c r="F18" s="26">
        <f t="shared" si="10"/>
        <v>4.0983606557377046E-2</v>
      </c>
      <c r="G18" s="26">
        <f t="shared" si="10"/>
        <v>0.4098360655737705</v>
      </c>
      <c r="H18" s="27">
        <f t="shared" si="10"/>
        <v>1.6393442622950821E-2</v>
      </c>
      <c r="J18" s="25"/>
      <c r="K18" s="26">
        <f>K17/$J$17</f>
        <v>4.0983606557377046E-2</v>
      </c>
      <c r="L18" s="26">
        <f t="shared" ref="L18:P18" si="11">L17/$J$17</f>
        <v>0.21311475409836064</v>
      </c>
      <c r="M18" s="26">
        <f t="shared" si="11"/>
        <v>0.14754098360655737</v>
      </c>
      <c r="N18" s="26">
        <f t="shared" si="11"/>
        <v>4.0983606557377046E-2</v>
      </c>
      <c r="O18" s="26">
        <f t="shared" si="11"/>
        <v>0.54098360655737709</v>
      </c>
      <c r="P18" s="27">
        <f t="shared" si="11"/>
        <v>1.6393442622950821E-2</v>
      </c>
    </row>
    <row r="19" spans="1:16">
      <c r="A19" s="4" t="s">
        <v>24</v>
      </c>
      <c r="B19" s="5">
        <v>169</v>
      </c>
      <c r="C19" s="5">
        <v>6</v>
      </c>
      <c r="D19" s="5">
        <v>55</v>
      </c>
      <c r="E19" s="5">
        <v>16</v>
      </c>
      <c r="F19" s="5">
        <v>7</v>
      </c>
      <c r="G19" s="5">
        <v>82</v>
      </c>
      <c r="H19" s="3">
        <f>B19-SUM(C19:G19)</f>
        <v>3</v>
      </c>
      <c r="J19" s="4">
        <v>169</v>
      </c>
      <c r="K19" s="5">
        <v>4</v>
      </c>
      <c r="L19" s="5">
        <v>29</v>
      </c>
      <c r="M19" s="5">
        <v>19</v>
      </c>
      <c r="N19" s="5">
        <v>12</v>
      </c>
      <c r="O19" s="5">
        <v>103</v>
      </c>
      <c r="P19" s="3">
        <f>J19-SUM(K19:O19)</f>
        <v>2</v>
      </c>
    </row>
    <row r="20" spans="1:16" s="28" customFormat="1">
      <c r="A20" s="25" t="s">
        <v>3</v>
      </c>
      <c r="B20" s="26"/>
      <c r="C20" s="26">
        <f>C19/$B$19</f>
        <v>3.5502958579881658E-2</v>
      </c>
      <c r="D20" s="26">
        <f t="shared" ref="D20:H20" si="12">D19/$B$19</f>
        <v>0.32544378698224852</v>
      </c>
      <c r="E20" s="26">
        <f t="shared" si="12"/>
        <v>9.4674556213017749E-2</v>
      </c>
      <c r="F20" s="26">
        <f t="shared" si="12"/>
        <v>4.142011834319527E-2</v>
      </c>
      <c r="G20" s="26">
        <f t="shared" si="12"/>
        <v>0.48520710059171596</v>
      </c>
      <c r="H20" s="27">
        <f t="shared" si="12"/>
        <v>1.7751479289940829E-2</v>
      </c>
      <c r="J20" s="25"/>
      <c r="K20" s="26">
        <f>K19/$J$19</f>
        <v>2.3668639053254437E-2</v>
      </c>
      <c r="L20" s="26">
        <f t="shared" ref="L20:P20" si="13">L19/$J$19</f>
        <v>0.17159763313609466</v>
      </c>
      <c r="M20" s="26">
        <f t="shared" si="13"/>
        <v>0.11242603550295859</v>
      </c>
      <c r="N20" s="26">
        <f t="shared" si="13"/>
        <v>7.1005917159763315E-2</v>
      </c>
      <c r="O20" s="26">
        <f t="shared" si="13"/>
        <v>0.60946745562130178</v>
      </c>
      <c r="P20" s="27">
        <f t="shared" si="13"/>
        <v>1.1834319526627219E-2</v>
      </c>
    </row>
    <row r="21" spans="1:16">
      <c r="A21" s="4" t="s">
        <v>25</v>
      </c>
      <c r="B21" s="5">
        <v>160</v>
      </c>
      <c r="C21" s="5">
        <v>5</v>
      </c>
      <c r="D21" s="5">
        <v>40</v>
      </c>
      <c r="E21" s="5">
        <v>34</v>
      </c>
      <c r="F21" s="5">
        <v>19</v>
      </c>
      <c r="G21" s="5">
        <v>61</v>
      </c>
      <c r="H21" s="3">
        <f>B21-SUM(C21:G21)</f>
        <v>1</v>
      </c>
      <c r="J21" s="4">
        <v>160</v>
      </c>
      <c r="K21" s="5">
        <v>1</v>
      </c>
      <c r="L21" s="5">
        <v>28</v>
      </c>
      <c r="M21" s="5">
        <v>24</v>
      </c>
      <c r="N21" s="5">
        <v>19</v>
      </c>
      <c r="O21" s="5">
        <v>87</v>
      </c>
      <c r="P21" s="3">
        <f>J21-SUM(K21:O21)</f>
        <v>1</v>
      </c>
    </row>
    <row r="22" spans="1:16" s="28" customFormat="1">
      <c r="A22" s="25" t="s">
        <v>3</v>
      </c>
      <c r="B22" s="26"/>
      <c r="C22" s="26">
        <f>C21/$B$21</f>
        <v>3.125E-2</v>
      </c>
      <c r="D22" s="26">
        <f t="shared" ref="D22:H22" si="14">D21/$B$21</f>
        <v>0.25</v>
      </c>
      <c r="E22" s="26">
        <f t="shared" si="14"/>
        <v>0.21249999999999999</v>
      </c>
      <c r="F22" s="26">
        <f t="shared" si="14"/>
        <v>0.11874999999999999</v>
      </c>
      <c r="G22" s="26">
        <f t="shared" si="14"/>
        <v>0.38124999999999998</v>
      </c>
      <c r="H22" s="27">
        <f t="shared" si="14"/>
        <v>6.2500000000000003E-3</v>
      </c>
      <c r="J22" s="25"/>
      <c r="K22" s="26">
        <f>K21/$J$21</f>
        <v>6.2500000000000003E-3</v>
      </c>
      <c r="L22" s="26">
        <f t="shared" ref="L22:P22" si="15">L21/$J$21</f>
        <v>0.17499999999999999</v>
      </c>
      <c r="M22" s="26">
        <f t="shared" si="15"/>
        <v>0.15</v>
      </c>
      <c r="N22" s="26">
        <f t="shared" si="15"/>
        <v>0.11874999999999999</v>
      </c>
      <c r="O22" s="26">
        <f t="shared" si="15"/>
        <v>0.54374999999999996</v>
      </c>
      <c r="P22" s="27">
        <f t="shared" si="15"/>
        <v>6.2500000000000003E-3</v>
      </c>
    </row>
    <row r="23" spans="1:16">
      <c r="A23" s="4" t="s">
        <v>26</v>
      </c>
      <c r="B23" s="5">
        <v>181</v>
      </c>
      <c r="C23" s="5">
        <v>4</v>
      </c>
      <c r="D23" s="5">
        <v>56</v>
      </c>
      <c r="E23" s="5">
        <v>47</v>
      </c>
      <c r="F23" s="5">
        <v>20</v>
      </c>
      <c r="G23" s="5">
        <v>53</v>
      </c>
      <c r="H23" s="3">
        <f>B23-SUM(C23:G23)</f>
        <v>1</v>
      </c>
      <c r="J23" s="4">
        <v>181</v>
      </c>
      <c r="K23" s="5">
        <v>3</v>
      </c>
      <c r="L23" s="5">
        <v>34</v>
      </c>
      <c r="M23" s="5">
        <v>32</v>
      </c>
      <c r="N23" s="5">
        <v>19</v>
      </c>
      <c r="O23" s="5">
        <v>92</v>
      </c>
      <c r="P23" s="3">
        <f>J23-SUM(K23:O23)</f>
        <v>1</v>
      </c>
    </row>
    <row r="24" spans="1:16" s="28" customFormat="1">
      <c r="A24" s="25" t="s">
        <v>3</v>
      </c>
      <c r="B24" s="26"/>
      <c r="C24" s="26">
        <f>C23/$B$23</f>
        <v>2.2099447513812154E-2</v>
      </c>
      <c r="D24" s="26">
        <f t="shared" ref="D24:H24" si="16">D23/$B$23</f>
        <v>0.30939226519337015</v>
      </c>
      <c r="E24" s="26">
        <f t="shared" si="16"/>
        <v>0.25966850828729282</v>
      </c>
      <c r="F24" s="26">
        <f t="shared" si="16"/>
        <v>0.11049723756906077</v>
      </c>
      <c r="G24" s="26">
        <f t="shared" si="16"/>
        <v>0.29281767955801102</v>
      </c>
      <c r="H24" s="27">
        <f t="shared" si="16"/>
        <v>5.5248618784530384E-3</v>
      </c>
      <c r="J24" s="25"/>
      <c r="K24" s="26">
        <f>K23/$J$23</f>
        <v>1.6574585635359115E-2</v>
      </c>
      <c r="L24" s="26">
        <f t="shared" ref="L24:P24" si="17">L23/$J$23</f>
        <v>0.18784530386740331</v>
      </c>
      <c r="M24" s="26">
        <f t="shared" si="17"/>
        <v>0.17679558011049723</v>
      </c>
      <c r="N24" s="26">
        <f t="shared" si="17"/>
        <v>0.10497237569060773</v>
      </c>
      <c r="O24" s="26">
        <f t="shared" si="17"/>
        <v>0.50828729281767959</v>
      </c>
      <c r="P24" s="27">
        <f t="shared" si="17"/>
        <v>5.5248618784530384E-3</v>
      </c>
    </row>
    <row r="25" spans="1:16">
      <c r="A25" s="4" t="s">
        <v>27</v>
      </c>
      <c r="B25" s="5">
        <v>244</v>
      </c>
      <c r="C25" s="5">
        <v>4</v>
      </c>
      <c r="D25" s="5">
        <v>68</v>
      </c>
      <c r="E25" s="5">
        <v>66</v>
      </c>
      <c r="F25" s="5">
        <v>42</v>
      </c>
      <c r="G25" s="5">
        <v>54</v>
      </c>
      <c r="H25" s="3">
        <f>B25-SUM(C25:G25)</f>
        <v>10</v>
      </c>
      <c r="J25" s="4">
        <v>244</v>
      </c>
      <c r="K25" s="5">
        <v>1</v>
      </c>
      <c r="L25" s="5">
        <v>44</v>
      </c>
      <c r="M25" s="5">
        <v>58</v>
      </c>
      <c r="N25" s="5">
        <v>29</v>
      </c>
      <c r="O25" s="5">
        <v>103</v>
      </c>
      <c r="P25" s="3">
        <f>J25-SUM(K25:O25)</f>
        <v>9</v>
      </c>
    </row>
    <row r="26" spans="1:16" s="28" customFormat="1">
      <c r="A26" s="25" t="s">
        <v>3</v>
      </c>
      <c r="B26" s="26"/>
      <c r="C26" s="26">
        <f>C25/$B$25</f>
        <v>1.6393442622950821E-2</v>
      </c>
      <c r="D26" s="26">
        <f t="shared" ref="D26:H26" si="18">D25/$B$25</f>
        <v>0.27868852459016391</v>
      </c>
      <c r="E26" s="26">
        <f t="shared" si="18"/>
        <v>0.27049180327868855</v>
      </c>
      <c r="F26" s="26">
        <f t="shared" si="18"/>
        <v>0.1721311475409836</v>
      </c>
      <c r="G26" s="26">
        <f t="shared" si="18"/>
        <v>0.22131147540983606</v>
      </c>
      <c r="H26" s="27">
        <f t="shared" si="18"/>
        <v>4.0983606557377046E-2</v>
      </c>
      <c r="J26" s="25"/>
      <c r="K26" s="26">
        <f>K25/$J$25</f>
        <v>4.0983606557377051E-3</v>
      </c>
      <c r="L26" s="26">
        <f t="shared" ref="L26:P26" si="19">L25/$J$25</f>
        <v>0.18032786885245902</v>
      </c>
      <c r="M26" s="26">
        <f t="shared" si="19"/>
        <v>0.23770491803278687</v>
      </c>
      <c r="N26" s="26">
        <f t="shared" si="19"/>
        <v>0.11885245901639344</v>
      </c>
      <c r="O26" s="26">
        <f t="shared" si="19"/>
        <v>0.42213114754098363</v>
      </c>
      <c r="P26" s="27">
        <f t="shared" si="19"/>
        <v>3.6885245901639344E-2</v>
      </c>
    </row>
    <row r="27" spans="1:16">
      <c r="A27" s="4" t="s">
        <v>28</v>
      </c>
      <c r="B27" s="5">
        <v>262</v>
      </c>
      <c r="C27" s="5">
        <v>10</v>
      </c>
      <c r="D27" s="5">
        <v>86</v>
      </c>
      <c r="E27" s="5">
        <v>70</v>
      </c>
      <c r="F27" s="5">
        <v>42</v>
      </c>
      <c r="G27" s="5">
        <v>43</v>
      </c>
      <c r="H27" s="3">
        <f>B27-SUM(C27:G27)</f>
        <v>11</v>
      </c>
      <c r="J27" s="4">
        <v>262</v>
      </c>
      <c r="K27" s="5">
        <v>4</v>
      </c>
      <c r="L27" s="5">
        <v>47</v>
      </c>
      <c r="M27" s="5">
        <v>64</v>
      </c>
      <c r="N27" s="5">
        <v>20</v>
      </c>
      <c r="O27" s="5">
        <v>117</v>
      </c>
      <c r="P27" s="3">
        <f>J27-SUM(K27:O27)</f>
        <v>10</v>
      </c>
    </row>
    <row r="28" spans="1:16" s="28" customFormat="1">
      <c r="A28" s="29" t="s">
        <v>3</v>
      </c>
      <c r="B28" s="30"/>
      <c r="C28" s="30">
        <f>C27/$B$27</f>
        <v>3.8167938931297711E-2</v>
      </c>
      <c r="D28" s="30">
        <f t="shared" ref="D28:H28" si="20">D27/$B$27</f>
        <v>0.3282442748091603</v>
      </c>
      <c r="E28" s="30">
        <f t="shared" si="20"/>
        <v>0.26717557251908397</v>
      </c>
      <c r="F28" s="30">
        <f t="shared" si="20"/>
        <v>0.16030534351145037</v>
      </c>
      <c r="G28" s="30">
        <f t="shared" si="20"/>
        <v>0.16412213740458015</v>
      </c>
      <c r="H28" s="31">
        <f t="shared" si="20"/>
        <v>4.1984732824427481E-2</v>
      </c>
      <c r="J28" s="29"/>
      <c r="K28" s="30">
        <f>K27/$J$27</f>
        <v>1.5267175572519083E-2</v>
      </c>
      <c r="L28" s="30">
        <f t="shared" ref="L28:P28" si="21">L27/$J$27</f>
        <v>0.17938931297709923</v>
      </c>
      <c r="M28" s="30">
        <f t="shared" si="21"/>
        <v>0.24427480916030533</v>
      </c>
      <c r="N28" s="30">
        <f t="shared" si="21"/>
        <v>7.6335877862595422E-2</v>
      </c>
      <c r="O28" s="30">
        <f t="shared" si="21"/>
        <v>0.44656488549618323</v>
      </c>
      <c r="P28" s="31">
        <f t="shared" si="21"/>
        <v>3.8167938931297711E-2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251</v>
      </c>
      <c r="J2" s="20" t="s">
        <v>269</v>
      </c>
    </row>
    <row r="3" spans="1:22" s="15" customFormat="1" ht="10.5">
      <c r="A3" s="15" t="s">
        <v>250</v>
      </c>
      <c r="J3" s="15" t="s">
        <v>268</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10</v>
      </c>
      <c r="D6" s="5">
        <v>267</v>
      </c>
      <c r="E6" s="5">
        <v>281</v>
      </c>
      <c r="F6" s="5">
        <v>97</v>
      </c>
      <c r="G6" s="5">
        <v>479</v>
      </c>
      <c r="H6" s="3">
        <f>B6-SUM(C6:G6)</f>
        <v>36</v>
      </c>
      <c r="J6" s="4">
        <v>1170</v>
      </c>
      <c r="K6" s="5">
        <v>20</v>
      </c>
      <c r="L6" s="5">
        <v>304</v>
      </c>
      <c r="M6" s="5">
        <v>290</v>
      </c>
      <c r="N6" s="5">
        <v>114</v>
      </c>
      <c r="O6" s="5">
        <v>400</v>
      </c>
      <c r="P6" s="3">
        <f>J6-SUM(K6:O6)</f>
        <v>42</v>
      </c>
    </row>
    <row r="7" spans="1:22" s="28" customFormat="1">
      <c r="A7" s="25" t="s">
        <v>3</v>
      </c>
      <c r="B7" s="26"/>
      <c r="C7" s="26">
        <f>C6/$B$6</f>
        <v>8.5470085470085479E-3</v>
      </c>
      <c r="D7" s="26">
        <f t="shared" ref="D7:H7" si="0">D6/$B$6</f>
        <v>0.2282051282051282</v>
      </c>
      <c r="E7" s="26">
        <f t="shared" si="0"/>
        <v>0.24017094017094018</v>
      </c>
      <c r="F7" s="26">
        <f t="shared" si="0"/>
        <v>8.2905982905982903E-2</v>
      </c>
      <c r="G7" s="26">
        <f t="shared" si="0"/>
        <v>0.40940170940170939</v>
      </c>
      <c r="H7" s="27">
        <f t="shared" si="0"/>
        <v>3.0769230769230771E-2</v>
      </c>
      <c r="J7" s="25"/>
      <c r="K7" s="26">
        <f>K6/$J$6</f>
        <v>1.7094017094017096E-2</v>
      </c>
      <c r="L7" s="26">
        <f t="shared" ref="L7:P7" si="1">L6/$J$6</f>
        <v>0.25982905982905985</v>
      </c>
      <c r="M7" s="26">
        <f t="shared" si="1"/>
        <v>0.24786324786324787</v>
      </c>
      <c r="N7" s="26">
        <f t="shared" si="1"/>
        <v>9.7435897435897437E-2</v>
      </c>
      <c r="O7" s="26">
        <f t="shared" si="1"/>
        <v>0.34188034188034189</v>
      </c>
      <c r="P7" s="27">
        <f t="shared" si="1"/>
        <v>3.5897435897435895E-2</v>
      </c>
    </row>
    <row r="8" spans="1:22">
      <c r="A8" s="4" t="s">
        <v>19</v>
      </c>
      <c r="B8" s="5">
        <v>551</v>
      </c>
      <c r="C8" s="5">
        <v>4</v>
      </c>
      <c r="D8" s="5">
        <v>135</v>
      </c>
      <c r="E8" s="5">
        <v>148</v>
      </c>
      <c r="F8" s="5">
        <v>45</v>
      </c>
      <c r="G8" s="5">
        <v>202</v>
      </c>
      <c r="H8" s="3">
        <f>B8-SUM(C8:G8)</f>
        <v>17</v>
      </c>
      <c r="J8" s="4">
        <v>551</v>
      </c>
      <c r="K8" s="5">
        <v>10</v>
      </c>
      <c r="L8" s="5">
        <v>133</v>
      </c>
      <c r="M8" s="5">
        <v>163</v>
      </c>
      <c r="N8" s="5">
        <v>65</v>
      </c>
      <c r="O8" s="5">
        <v>160</v>
      </c>
      <c r="P8" s="3">
        <f>J8-SUM(K8:O8)</f>
        <v>20</v>
      </c>
    </row>
    <row r="9" spans="1:22" s="28" customFormat="1">
      <c r="A9" s="25" t="s">
        <v>3</v>
      </c>
      <c r="B9" s="26"/>
      <c r="C9" s="26">
        <f>C8/$B$8</f>
        <v>7.2595281306715061E-3</v>
      </c>
      <c r="D9" s="26">
        <f t="shared" ref="D9:H9" si="2">D8/$B$8</f>
        <v>0.24500907441016334</v>
      </c>
      <c r="E9" s="26">
        <f t="shared" si="2"/>
        <v>0.26860254083484575</v>
      </c>
      <c r="F9" s="26">
        <f t="shared" si="2"/>
        <v>8.1669691470054442E-2</v>
      </c>
      <c r="G9" s="26">
        <f t="shared" si="2"/>
        <v>0.3666061705989111</v>
      </c>
      <c r="H9" s="27">
        <f t="shared" si="2"/>
        <v>3.0852994555353903E-2</v>
      </c>
      <c r="J9" s="25"/>
      <c r="K9" s="26">
        <f>K8/$J$8</f>
        <v>1.8148820326678767E-2</v>
      </c>
      <c r="L9" s="26">
        <f t="shared" ref="L9:P9" si="3">L8/$J$8</f>
        <v>0.2413793103448276</v>
      </c>
      <c r="M9" s="26">
        <f t="shared" si="3"/>
        <v>0.29582577132486387</v>
      </c>
      <c r="N9" s="26">
        <f t="shared" si="3"/>
        <v>0.11796733212341198</v>
      </c>
      <c r="O9" s="26">
        <f t="shared" si="3"/>
        <v>0.29038112522686027</v>
      </c>
      <c r="P9" s="27">
        <f t="shared" si="3"/>
        <v>3.6297640653357534E-2</v>
      </c>
    </row>
    <row r="10" spans="1:22">
      <c r="A10" s="4" t="s">
        <v>20</v>
      </c>
      <c r="B10" s="5">
        <v>611</v>
      </c>
      <c r="C10" s="5">
        <v>6</v>
      </c>
      <c r="D10" s="5">
        <v>131</v>
      </c>
      <c r="E10" s="5">
        <v>132</v>
      </c>
      <c r="F10" s="5">
        <v>50</v>
      </c>
      <c r="G10" s="5">
        <v>275</v>
      </c>
      <c r="H10" s="3">
        <f>B10-SUM(C10:G10)</f>
        <v>17</v>
      </c>
      <c r="J10" s="4">
        <v>611</v>
      </c>
      <c r="K10" s="5">
        <v>10</v>
      </c>
      <c r="L10" s="5">
        <v>170</v>
      </c>
      <c r="M10" s="5">
        <v>126</v>
      </c>
      <c r="N10" s="5">
        <v>48</v>
      </c>
      <c r="O10" s="5">
        <v>238</v>
      </c>
      <c r="P10" s="3">
        <f>J10-SUM(K10:O10)</f>
        <v>19</v>
      </c>
    </row>
    <row r="11" spans="1:22" s="28" customFormat="1">
      <c r="A11" s="25" t="s">
        <v>3</v>
      </c>
      <c r="B11" s="26"/>
      <c r="C11" s="26">
        <f>C10/$B$10</f>
        <v>9.8199672667757774E-3</v>
      </c>
      <c r="D11" s="26">
        <f t="shared" ref="D11:H11" si="4">D10/$B$10</f>
        <v>0.2144026186579378</v>
      </c>
      <c r="E11" s="26">
        <f t="shared" si="4"/>
        <v>0.2160392798690671</v>
      </c>
      <c r="F11" s="26">
        <f t="shared" si="4"/>
        <v>8.1833060556464818E-2</v>
      </c>
      <c r="G11" s="26">
        <f t="shared" si="4"/>
        <v>0.45008183306055649</v>
      </c>
      <c r="H11" s="27">
        <f t="shared" si="4"/>
        <v>2.7823240589198037E-2</v>
      </c>
      <c r="J11" s="25"/>
      <c r="K11" s="26">
        <f>K10/$J$10</f>
        <v>1.6366612111292964E-2</v>
      </c>
      <c r="L11" s="26">
        <f t="shared" ref="L11:P11" si="5">L10/$J$10</f>
        <v>0.27823240589198034</v>
      </c>
      <c r="M11" s="26">
        <f t="shared" si="5"/>
        <v>0.20621931260229132</v>
      </c>
      <c r="N11" s="26">
        <f t="shared" si="5"/>
        <v>7.855973813420622E-2</v>
      </c>
      <c r="O11" s="26">
        <f t="shared" si="5"/>
        <v>0.38952536824877249</v>
      </c>
      <c r="P11" s="27">
        <f t="shared" si="5"/>
        <v>3.1096563011456628E-2</v>
      </c>
    </row>
    <row r="12" spans="1:22">
      <c r="A12" s="4" t="s">
        <v>21</v>
      </c>
      <c r="B12" s="5">
        <v>2</v>
      </c>
      <c r="C12" s="57" t="s">
        <v>395</v>
      </c>
      <c r="D12" s="57" t="s">
        <v>395</v>
      </c>
      <c r="E12" s="5">
        <v>1</v>
      </c>
      <c r="F12" s="5">
        <v>1</v>
      </c>
      <c r="G12" s="57" t="s">
        <v>395</v>
      </c>
      <c r="H12" s="60" t="s">
        <v>395</v>
      </c>
      <c r="J12" s="4">
        <v>2</v>
      </c>
      <c r="K12" s="57" t="s">
        <v>395</v>
      </c>
      <c r="L12" s="57" t="s">
        <v>395</v>
      </c>
      <c r="M12" s="5">
        <v>1</v>
      </c>
      <c r="N12" s="57" t="s">
        <v>395</v>
      </c>
      <c r="O12" s="5">
        <v>1</v>
      </c>
      <c r="P12" s="60" t="s">
        <v>395</v>
      </c>
      <c r="V12" s="19"/>
    </row>
    <row r="13" spans="1:22" s="28" customFormat="1">
      <c r="A13" s="29" t="s">
        <v>3</v>
      </c>
      <c r="B13" s="30"/>
      <c r="C13" s="59" t="s">
        <v>395</v>
      </c>
      <c r="D13" s="59" t="s">
        <v>395</v>
      </c>
      <c r="E13" s="30">
        <f t="shared" ref="E13:F13" si="6">E12/$B$12</f>
        <v>0.5</v>
      </c>
      <c r="F13" s="30">
        <f t="shared" si="6"/>
        <v>0.5</v>
      </c>
      <c r="G13" s="59" t="s">
        <v>395</v>
      </c>
      <c r="H13" s="62" t="s">
        <v>395</v>
      </c>
      <c r="J13" s="29"/>
      <c r="K13" s="59" t="s">
        <v>395</v>
      </c>
      <c r="L13" s="59" t="s">
        <v>395</v>
      </c>
      <c r="M13" s="30">
        <f t="shared" ref="M13:O13" si="7">M12/$J$12</f>
        <v>0.5</v>
      </c>
      <c r="N13" s="59" t="s">
        <v>395</v>
      </c>
      <c r="O13" s="30">
        <f t="shared" si="7"/>
        <v>0.5</v>
      </c>
      <c r="P13" s="62" t="s">
        <v>395</v>
      </c>
    </row>
    <row r="14" spans="1:22">
      <c r="A14" s="1" t="s">
        <v>2</v>
      </c>
    </row>
    <row r="15" spans="1:22">
      <c r="A15" s="9" t="s">
        <v>22</v>
      </c>
      <c r="B15" s="51">
        <v>17</v>
      </c>
      <c r="C15" s="10">
        <v>1</v>
      </c>
      <c r="D15" s="10">
        <v>4</v>
      </c>
      <c r="E15" s="10">
        <v>3</v>
      </c>
      <c r="F15" s="10">
        <v>3</v>
      </c>
      <c r="G15" s="10">
        <v>6</v>
      </c>
      <c r="H15" s="64" t="s">
        <v>395</v>
      </c>
      <c r="J15" s="9">
        <v>17</v>
      </c>
      <c r="K15" s="10">
        <v>1</v>
      </c>
      <c r="L15" s="10">
        <v>5</v>
      </c>
      <c r="M15" s="10">
        <v>3</v>
      </c>
      <c r="N15" s="82" t="s">
        <v>395</v>
      </c>
      <c r="O15" s="10">
        <v>8</v>
      </c>
      <c r="P15" s="64" t="s">
        <v>395</v>
      </c>
    </row>
    <row r="16" spans="1:22" s="28" customFormat="1">
      <c r="A16" s="25" t="s">
        <v>3</v>
      </c>
      <c r="B16" s="26"/>
      <c r="C16" s="26">
        <f>C15/$B$15</f>
        <v>5.8823529411764705E-2</v>
      </c>
      <c r="D16" s="26">
        <f t="shared" ref="D16:G16" si="8">D15/$B$15</f>
        <v>0.23529411764705882</v>
      </c>
      <c r="E16" s="26">
        <f t="shared" si="8"/>
        <v>0.17647058823529413</v>
      </c>
      <c r="F16" s="26">
        <f t="shared" si="8"/>
        <v>0.17647058823529413</v>
      </c>
      <c r="G16" s="26">
        <f t="shared" si="8"/>
        <v>0.35294117647058826</v>
      </c>
      <c r="H16" s="63" t="s">
        <v>395</v>
      </c>
      <c r="J16" s="25"/>
      <c r="K16" s="26">
        <f>K15/$J$15</f>
        <v>5.8823529411764705E-2</v>
      </c>
      <c r="L16" s="26">
        <f t="shared" ref="L16:O16" si="9">L15/$J$15</f>
        <v>0.29411764705882354</v>
      </c>
      <c r="M16" s="26">
        <f t="shared" si="9"/>
        <v>0.17647058823529413</v>
      </c>
      <c r="N16" s="58" t="s">
        <v>395</v>
      </c>
      <c r="O16" s="26">
        <f t="shared" si="9"/>
        <v>0.47058823529411764</v>
      </c>
      <c r="P16" s="63" t="s">
        <v>395</v>
      </c>
    </row>
    <row r="17" spans="1:16">
      <c r="A17" s="4" t="s">
        <v>23</v>
      </c>
      <c r="B17" s="5">
        <v>122</v>
      </c>
      <c r="C17" s="5">
        <v>1</v>
      </c>
      <c r="D17" s="5">
        <v>32</v>
      </c>
      <c r="E17" s="5">
        <v>22</v>
      </c>
      <c r="F17" s="5">
        <v>9</v>
      </c>
      <c r="G17" s="5">
        <v>57</v>
      </c>
      <c r="H17" s="3">
        <f>B17-SUM(C17:G17)</f>
        <v>1</v>
      </c>
      <c r="J17" s="4">
        <v>122</v>
      </c>
      <c r="K17" s="5">
        <v>3</v>
      </c>
      <c r="L17" s="5">
        <v>33</v>
      </c>
      <c r="M17" s="5">
        <v>23</v>
      </c>
      <c r="N17" s="5">
        <v>4</v>
      </c>
      <c r="O17" s="5">
        <v>58</v>
      </c>
      <c r="P17" s="3">
        <f>J17-SUM(K17:O17)</f>
        <v>1</v>
      </c>
    </row>
    <row r="18" spans="1:16" s="28" customFormat="1">
      <c r="A18" s="25" t="s">
        <v>3</v>
      </c>
      <c r="B18" s="26"/>
      <c r="C18" s="26">
        <f>C17/$B$17</f>
        <v>8.1967213114754103E-3</v>
      </c>
      <c r="D18" s="26">
        <f t="shared" ref="D18:H18" si="10">D17/$B$17</f>
        <v>0.26229508196721313</v>
      </c>
      <c r="E18" s="26">
        <f t="shared" si="10"/>
        <v>0.18032786885245902</v>
      </c>
      <c r="F18" s="26">
        <f t="shared" si="10"/>
        <v>7.3770491803278687E-2</v>
      </c>
      <c r="G18" s="26">
        <f t="shared" si="10"/>
        <v>0.46721311475409838</v>
      </c>
      <c r="H18" s="27">
        <f t="shared" si="10"/>
        <v>8.1967213114754103E-3</v>
      </c>
      <c r="J18" s="25"/>
      <c r="K18" s="26">
        <f>K17/$J$17</f>
        <v>2.4590163934426229E-2</v>
      </c>
      <c r="L18" s="26">
        <f t="shared" ref="L18:P18" si="11">L17/$J$17</f>
        <v>0.27049180327868855</v>
      </c>
      <c r="M18" s="26">
        <f t="shared" si="11"/>
        <v>0.18852459016393441</v>
      </c>
      <c r="N18" s="26">
        <f t="shared" si="11"/>
        <v>3.2786885245901641E-2</v>
      </c>
      <c r="O18" s="26">
        <f t="shared" si="11"/>
        <v>0.47540983606557374</v>
      </c>
      <c r="P18" s="27">
        <f t="shared" si="11"/>
        <v>8.1967213114754103E-3</v>
      </c>
    </row>
    <row r="19" spans="1:16">
      <c r="A19" s="4" t="s">
        <v>24</v>
      </c>
      <c r="B19" s="5">
        <v>169</v>
      </c>
      <c r="C19" s="5">
        <v>2</v>
      </c>
      <c r="D19" s="5">
        <v>41</v>
      </c>
      <c r="E19" s="5">
        <v>26</v>
      </c>
      <c r="F19" s="5">
        <v>11</v>
      </c>
      <c r="G19" s="5">
        <v>87</v>
      </c>
      <c r="H19" s="3">
        <f>B19-SUM(C19:G19)</f>
        <v>2</v>
      </c>
      <c r="J19" s="4">
        <v>169</v>
      </c>
      <c r="K19" s="5">
        <v>5</v>
      </c>
      <c r="L19" s="5">
        <v>40</v>
      </c>
      <c r="M19" s="5">
        <v>31</v>
      </c>
      <c r="N19" s="5">
        <v>22</v>
      </c>
      <c r="O19" s="5">
        <v>68</v>
      </c>
      <c r="P19" s="3">
        <f>J19-SUM(K19:O19)</f>
        <v>3</v>
      </c>
    </row>
    <row r="20" spans="1:16" s="28" customFormat="1">
      <c r="A20" s="25" t="s">
        <v>3</v>
      </c>
      <c r="B20" s="26"/>
      <c r="C20" s="26">
        <f>C19/$B$19</f>
        <v>1.1834319526627219E-2</v>
      </c>
      <c r="D20" s="26">
        <f t="shared" ref="D20:H20" si="12">D19/$B$19</f>
        <v>0.24260355029585798</v>
      </c>
      <c r="E20" s="26">
        <f t="shared" si="12"/>
        <v>0.15384615384615385</v>
      </c>
      <c r="F20" s="26">
        <f t="shared" si="12"/>
        <v>6.5088757396449703E-2</v>
      </c>
      <c r="G20" s="26">
        <f t="shared" si="12"/>
        <v>0.51479289940828399</v>
      </c>
      <c r="H20" s="27">
        <f t="shared" si="12"/>
        <v>1.1834319526627219E-2</v>
      </c>
      <c r="J20" s="25"/>
      <c r="K20" s="26">
        <f>K19/$J$19</f>
        <v>2.9585798816568046E-2</v>
      </c>
      <c r="L20" s="26">
        <f t="shared" ref="L20:P20" si="13">L19/$J$19</f>
        <v>0.23668639053254437</v>
      </c>
      <c r="M20" s="26">
        <f t="shared" si="13"/>
        <v>0.18343195266272189</v>
      </c>
      <c r="N20" s="26">
        <f t="shared" si="13"/>
        <v>0.13017751479289941</v>
      </c>
      <c r="O20" s="26">
        <f t="shared" si="13"/>
        <v>0.40236686390532544</v>
      </c>
      <c r="P20" s="27">
        <f t="shared" si="13"/>
        <v>1.7751479289940829E-2</v>
      </c>
    </row>
    <row r="21" spans="1:16">
      <c r="A21" s="4" t="s">
        <v>25</v>
      </c>
      <c r="B21" s="5">
        <v>160</v>
      </c>
      <c r="C21" s="5">
        <v>1</v>
      </c>
      <c r="D21" s="5">
        <v>37</v>
      </c>
      <c r="E21" s="5">
        <v>40</v>
      </c>
      <c r="F21" s="5">
        <v>13</v>
      </c>
      <c r="G21" s="5">
        <v>67</v>
      </c>
      <c r="H21" s="3">
        <f>B21-SUM(C21:G21)</f>
        <v>2</v>
      </c>
      <c r="J21" s="4">
        <v>160</v>
      </c>
      <c r="K21" s="5">
        <v>4</v>
      </c>
      <c r="L21" s="5">
        <v>48</v>
      </c>
      <c r="M21" s="5">
        <v>33</v>
      </c>
      <c r="N21" s="5">
        <v>24</v>
      </c>
      <c r="O21" s="5">
        <v>47</v>
      </c>
      <c r="P21" s="3">
        <f>J21-SUM(K21:O21)</f>
        <v>4</v>
      </c>
    </row>
    <row r="22" spans="1:16" s="28" customFormat="1">
      <c r="A22" s="25" t="s">
        <v>3</v>
      </c>
      <c r="B22" s="26"/>
      <c r="C22" s="26">
        <f>C21/$B$21</f>
        <v>6.2500000000000003E-3</v>
      </c>
      <c r="D22" s="26">
        <f t="shared" ref="D22:H22" si="14">D21/$B$21</f>
        <v>0.23125000000000001</v>
      </c>
      <c r="E22" s="26">
        <f t="shared" si="14"/>
        <v>0.25</v>
      </c>
      <c r="F22" s="26">
        <f t="shared" si="14"/>
        <v>8.1250000000000003E-2</v>
      </c>
      <c r="G22" s="26">
        <f t="shared" si="14"/>
        <v>0.41875000000000001</v>
      </c>
      <c r="H22" s="27">
        <f t="shared" si="14"/>
        <v>1.2500000000000001E-2</v>
      </c>
      <c r="J22" s="25"/>
      <c r="K22" s="26">
        <f>K21/$J$21</f>
        <v>2.5000000000000001E-2</v>
      </c>
      <c r="L22" s="26">
        <f t="shared" ref="L22:P22" si="15">L21/$J$21</f>
        <v>0.3</v>
      </c>
      <c r="M22" s="26">
        <f t="shared" si="15"/>
        <v>0.20624999999999999</v>
      </c>
      <c r="N22" s="26">
        <f t="shared" si="15"/>
        <v>0.15</v>
      </c>
      <c r="O22" s="26">
        <f t="shared" si="15"/>
        <v>0.29375000000000001</v>
      </c>
      <c r="P22" s="27">
        <f t="shared" si="15"/>
        <v>2.5000000000000001E-2</v>
      </c>
    </row>
    <row r="23" spans="1:16">
      <c r="A23" s="4" t="s">
        <v>26</v>
      </c>
      <c r="B23" s="5">
        <v>181</v>
      </c>
      <c r="C23" s="5">
        <v>1</v>
      </c>
      <c r="D23" s="5">
        <v>38</v>
      </c>
      <c r="E23" s="5">
        <v>48</v>
      </c>
      <c r="F23" s="5">
        <v>14</v>
      </c>
      <c r="G23" s="5">
        <v>78</v>
      </c>
      <c r="H23" s="3">
        <f>B23-SUM(C23:G23)</f>
        <v>2</v>
      </c>
      <c r="J23" s="4">
        <v>181</v>
      </c>
      <c r="K23" s="5">
        <v>4</v>
      </c>
      <c r="L23" s="5">
        <v>51</v>
      </c>
      <c r="M23" s="5">
        <v>43</v>
      </c>
      <c r="N23" s="5">
        <v>18</v>
      </c>
      <c r="O23" s="5">
        <v>64</v>
      </c>
      <c r="P23" s="3">
        <f>J23-SUM(K23:O23)</f>
        <v>1</v>
      </c>
    </row>
    <row r="24" spans="1:16" s="28" customFormat="1">
      <c r="A24" s="25" t="s">
        <v>3</v>
      </c>
      <c r="B24" s="26"/>
      <c r="C24" s="26">
        <f>C23/$B$23</f>
        <v>5.5248618784530384E-3</v>
      </c>
      <c r="D24" s="26">
        <f t="shared" ref="D24:H24" si="16">D23/$B$23</f>
        <v>0.20994475138121546</v>
      </c>
      <c r="E24" s="26">
        <f t="shared" si="16"/>
        <v>0.26519337016574585</v>
      </c>
      <c r="F24" s="26">
        <f t="shared" si="16"/>
        <v>7.7348066298342538E-2</v>
      </c>
      <c r="G24" s="26">
        <f t="shared" si="16"/>
        <v>0.43093922651933703</v>
      </c>
      <c r="H24" s="27">
        <f t="shared" si="16"/>
        <v>1.1049723756906077E-2</v>
      </c>
      <c r="J24" s="25"/>
      <c r="K24" s="26">
        <f>K23/$J$23</f>
        <v>2.2099447513812154E-2</v>
      </c>
      <c r="L24" s="26">
        <f t="shared" ref="L24:P24" si="17">L23/$J$23</f>
        <v>0.28176795580110497</v>
      </c>
      <c r="M24" s="26">
        <f t="shared" si="17"/>
        <v>0.23756906077348067</v>
      </c>
      <c r="N24" s="26">
        <f t="shared" si="17"/>
        <v>9.9447513812154692E-2</v>
      </c>
      <c r="O24" s="26">
        <f t="shared" si="17"/>
        <v>0.35359116022099446</v>
      </c>
      <c r="P24" s="27">
        <f t="shared" si="17"/>
        <v>5.5248618784530384E-3</v>
      </c>
    </row>
    <row r="25" spans="1:16">
      <c r="A25" s="4" t="s">
        <v>27</v>
      </c>
      <c r="B25" s="5">
        <v>244</v>
      </c>
      <c r="C25" s="5">
        <v>1</v>
      </c>
      <c r="D25" s="5">
        <v>51</v>
      </c>
      <c r="E25" s="5">
        <v>65</v>
      </c>
      <c r="F25" s="5">
        <v>26</v>
      </c>
      <c r="G25" s="5">
        <v>92</v>
      </c>
      <c r="H25" s="3">
        <f>B25-SUM(C25:G25)</f>
        <v>9</v>
      </c>
      <c r="J25" s="4">
        <v>244</v>
      </c>
      <c r="K25" s="5">
        <v>1</v>
      </c>
      <c r="L25" s="5">
        <v>53</v>
      </c>
      <c r="M25" s="5">
        <v>82</v>
      </c>
      <c r="N25" s="5">
        <v>25</v>
      </c>
      <c r="O25" s="5">
        <v>70</v>
      </c>
      <c r="P25" s="3">
        <f>J25-SUM(K25:O25)</f>
        <v>13</v>
      </c>
    </row>
    <row r="26" spans="1:16" s="28" customFormat="1">
      <c r="A26" s="25" t="s">
        <v>3</v>
      </c>
      <c r="B26" s="26"/>
      <c r="C26" s="26">
        <f>C25/$B$25</f>
        <v>4.0983606557377051E-3</v>
      </c>
      <c r="D26" s="26">
        <f t="shared" ref="D26:H26" si="18">D25/$B$25</f>
        <v>0.20901639344262296</v>
      </c>
      <c r="E26" s="26">
        <f t="shared" si="18"/>
        <v>0.26639344262295084</v>
      </c>
      <c r="F26" s="26">
        <f t="shared" si="18"/>
        <v>0.10655737704918032</v>
      </c>
      <c r="G26" s="26">
        <f t="shared" si="18"/>
        <v>0.37704918032786883</v>
      </c>
      <c r="H26" s="27">
        <f t="shared" si="18"/>
        <v>3.6885245901639344E-2</v>
      </c>
      <c r="J26" s="25"/>
      <c r="K26" s="26">
        <f>K25/$J$25</f>
        <v>4.0983606557377051E-3</v>
      </c>
      <c r="L26" s="26">
        <f t="shared" ref="L26:P26" si="19">L25/$J$25</f>
        <v>0.21721311475409835</v>
      </c>
      <c r="M26" s="26">
        <f t="shared" si="19"/>
        <v>0.33606557377049179</v>
      </c>
      <c r="N26" s="26">
        <f t="shared" si="19"/>
        <v>0.10245901639344263</v>
      </c>
      <c r="O26" s="26">
        <f t="shared" si="19"/>
        <v>0.28688524590163933</v>
      </c>
      <c r="P26" s="27">
        <f t="shared" si="19"/>
        <v>5.3278688524590161E-2</v>
      </c>
    </row>
    <row r="27" spans="1:16">
      <c r="A27" s="4" t="s">
        <v>28</v>
      </c>
      <c r="B27" s="5">
        <v>262</v>
      </c>
      <c r="C27" s="5">
        <v>3</v>
      </c>
      <c r="D27" s="5">
        <v>59</v>
      </c>
      <c r="E27" s="5">
        <v>76</v>
      </c>
      <c r="F27" s="5">
        <v>20</v>
      </c>
      <c r="G27" s="5">
        <v>86</v>
      </c>
      <c r="H27" s="3">
        <f>B27-SUM(C27:G27)</f>
        <v>18</v>
      </c>
      <c r="J27" s="4">
        <v>262</v>
      </c>
      <c r="K27" s="5">
        <v>2</v>
      </c>
      <c r="L27" s="5">
        <v>70</v>
      </c>
      <c r="M27" s="5">
        <v>74</v>
      </c>
      <c r="N27" s="5">
        <v>20</v>
      </c>
      <c r="O27" s="5">
        <v>79</v>
      </c>
      <c r="P27" s="3">
        <f>J27-SUM(K27:O27)</f>
        <v>17</v>
      </c>
    </row>
    <row r="28" spans="1:16" s="28" customFormat="1">
      <c r="A28" s="29" t="s">
        <v>3</v>
      </c>
      <c r="B28" s="30"/>
      <c r="C28" s="30">
        <f>C27/$B$27</f>
        <v>1.1450381679389313E-2</v>
      </c>
      <c r="D28" s="30">
        <f t="shared" ref="D28:H28" si="20">D27/$B$27</f>
        <v>0.22519083969465647</v>
      </c>
      <c r="E28" s="30">
        <f t="shared" si="20"/>
        <v>0.29007633587786258</v>
      </c>
      <c r="F28" s="30">
        <f t="shared" si="20"/>
        <v>7.6335877862595422E-2</v>
      </c>
      <c r="G28" s="30">
        <f t="shared" si="20"/>
        <v>0.3282442748091603</v>
      </c>
      <c r="H28" s="31">
        <f t="shared" si="20"/>
        <v>6.8702290076335881E-2</v>
      </c>
      <c r="J28" s="29"/>
      <c r="K28" s="30">
        <f>K27/$J$27</f>
        <v>7.6335877862595417E-3</v>
      </c>
      <c r="L28" s="30">
        <f t="shared" ref="L28:P28" si="21">L27/$J$27</f>
        <v>0.26717557251908397</v>
      </c>
      <c r="M28" s="30">
        <f t="shared" si="21"/>
        <v>0.28244274809160308</v>
      </c>
      <c r="N28" s="30">
        <f t="shared" si="21"/>
        <v>7.6335877862595422E-2</v>
      </c>
      <c r="O28" s="30">
        <f t="shared" si="21"/>
        <v>0.30152671755725191</v>
      </c>
      <c r="P28" s="31">
        <f t="shared" si="21"/>
        <v>6.4885496183206104E-2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143</v>
      </c>
      <c r="J2" s="20" t="s">
        <v>271</v>
      </c>
    </row>
    <row r="3" spans="1:22" s="15" customFormat="1" ht="10.5">
      <c r="J3" s="15" t="s">
        <v>270</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90</v>
      </c>
      <c r="D6" s="5">
        <v>401</v>
      </c>
      <c r="E6" s="5">
        <v>317</v>
      </c>
      <c r="F6" s="5">
        <v>230</v>
      </c>
      <c r="G6" s="5">
        <v>100</v>
      </c>
      <c r="H6" s="3">
        <f>B6-SUM(C6:G6)</f>
        <v>32</v>
      </c>
      <c r="J6" s="4">
        <v>1170</v>
      </c>
      <c r="K6" s="5">
        <v>31</v>
      </c>
      <c r="L6" s="5">
        <v>324</v>
      </c>
      <c r="M6" s="5">
        <v>289</v>
      </c>
      <c r="N6" s="5">
        <v>123</v>
      </c>
      <c r="O6" s="5">
        <v>362</v>
      </c>
      <c r="P6" s="3">
        <f>J6-SUM(K6:O6)</f>
        <v>41</v>
      </c>
    </row>
    <row r="7" spans="1:22" s="28" customFormat="1">
      <c r="A7" s="25" t="s">
        <v>3</v>
      </c>
      <c r="B7" s="26"/>
      <c r="C7" s="26">
        <f>C6/$B$6</f>
        <v>7.6923076923076927E-2</v>
      </c>
      <c r="D7" s="26">
        <f t="shared" ref="D7:H7" si="0">D6/$B$6</f>
        <v>0.34273504273504274</v>
      </c>
      <c r="E7" s="26">
        <f t="shared" si="0"/>
        <v>0.27094017094017092</v>
      </c>
      <c r="F7" s="26">
        <f t="shared" si="0"/>
        <v>0.19658119658119658</v>
      </c>
      <c r="G7" s="26">
        <f t="shared" si="0"/>
        <v>8.5470085470085472E-2</v>
      </c>
      <c r="H7" s="27">
        <f t="shared" si="0"/>
        <v>2.735042735042735E-2</v>
      </c>
      <c r="J7" s="25"/>
      <c r="K7" s="26">
        <f>K6/$J$6</f>
        <v>2.6495726495726495E-2</v>
      </c>
      <c r="L7" s="26">
        <f t="shared" ref="L7:P7" si="1">L6/$J$6</f>
        <v>0.27692307692307694</v>
      </c>
      <c r="M7" s="26">
        <f t="shared" si="1"/>
        <v>0.24700854700854702</v>
      </c>
      <c r="N7" s="26">
        <f t="shared" si="1"/>
        <v>0.10512820512820513</v>
      </c>
      <c r="O7" s="26">
        <f t="shared" si="1"/>
        <v>0.30940170940170941</v>
      </c>
      <c r="P7" s="27">
        <f t="shared" si="1"/>
        <v>3.5042735042735043E-2</v>
      </c>
    </row>
    <row r="8" spans="1:22">
      <c r="A8" s="4" t="s">
        <v>19</v>
      </c>
      <c r="B8" s="5">
        <v>551</v>
      </c>
      <c r="C8" s="5">
        <v>46</v>
      </c>
      <c r="D8" s="5">
        <v>179</v>
      </c>
      <c r="E8" s="5">
        <v>144</v>
      </c>
      <c r="F8" s="5">
        <v>120</v>
      </c>
      <c r="G8" s="5">
        <v>48</v>
      </c>
      <c r="H8" s="3">
        <f>B8-SUM(C8:G8)</f>
        <v>14</v>
      </c>
      <c r="J8" s="4">
        <v>551</v>
      </c>
      <c r="K8" s="5">
        <v>19</v>
      </c>
      <c r="L8" s="5">
        <v>158</v>
      </c>
      <c r="M8" s="5">
        <v>147</v>
      </c>
      <c r="N8" s="5">
        <v>66</v>
      </c>
      <c r="O8" s="5">
        <v>144</v>
      </c>
      <c r="P8" s="3">
        <f>J8-SUM(K8:O8)</f>
        <v>17</v>
      </c>
    </row>
    <row r="9" spans="1:22" s="28" customFormat="1">
      <c r="A9" s="25" t="s">
        <v>3</v>
      </c>
      <c r="B9" s="26"/>
      <c r="C9" s="26">
        <f>C8/$B$8</f>
        <v>8.3484573502722328E-2</v>
      </c>
      <c r="D9" s="26">
        <f t="shared" ref="D9:H9" si="2">D8/$B$8</f>
        <v>0.32486388384754988</v>
      </c>
      <c r="E9" s="26">
        <f t="shared" si="2"/>
        <v>0.2613430127041742</v>
      </c>
      <c r="F9" s="26">
        <f t="shared" si="2"/>
        <v>0.21778584392014519</v>
      </c>
      <c r="G9" s="26">
        <f t="shared" si="2"/>
        <v>8.7114337568058073E-2</v>
      </c>
      <c r="H9" s="27">
        <f t="shared" si="2"/>
        <v>2.5408348457350273E-2</v>
      </c>
      <c r="J9" s="25"/>
      <c r="K9" s="26">
        <f>K8/$J$8</f>
        <v>3.4482758620689655E-2</v>
      </c>
      <c r="L9" s="26">
        <f t="shared" ref="L9:P9" si="3">L8/$J$8</f>
        <v>0.2867513611615245</v>
      </c>
      <c r="M9" s="26">
        <f t="shared" si="3"/>
        <v>0.26678765880217786</v>
      </c>
      <c r="N9" s="26">
        <f t="shared" si="3"/>
        <v>0.11978221415607986</v>
      </c>
      <c r="O9" s="26">
        <f t="shared" si="3"/>
        <v>0.2613430127041742</v>
      </c>
      <c r="P9" s="27">
        <f t="shared" si="3"/>
        <v>3.0852994555353903E-2</v>
      </c>
    </row>
    <row r="10" spans="1:22">
      <c r="A10" s="4" t="s">
        <v>20</v>
      </c>
      <c r="B10" s="5">
        <v>611</v>
      </c>
      <c r="C10" s="5">
        <v>44</v>
      </c>
      <c r="D10" s="5">
        <v>219</v>
      </c>
      <c r="E10" s="5">
        <v>172</v>
      </c>
      <c r="F10" s="5">
        <v>108</v>
      </c>
      <c r="G10" s="5">
        <v>52</v>
      </c>
      <c r="H10" s="3">
        <f>B10-SUM(C10:G10)</f>
        <v>16</v>
      </c>
      <c r="J10" s="4">
        <v>611</v>
      </c>
      <c r="K10" s="5">
        <v>12</v>
      </c>
      <c r="L10" s="5">
        <v>163</v>
      </c>
      <c r="M10" s="5">
        <v>142</v>
      </c>
      <c r="N10" s="5">
        <v>56</v>
      </c>
      <c r="O10" s="5">
        <v>217</v>
      </c>
      <c r="P10" s="3">
        <f>J10-SUM(K10:O10)</f>
        <v>21</v>
      </c>
    </row>
    <row r="11" spans="1:22" s="28" customFormat="1">
      <c r="A11" s="25" t="s">
        <v>3</v>
      </c>
      <c r="B11" s="26"/>
      <c r="C11" s="26">
        <f>C10/$B$10</f>
        <v>7.2013093289689037E-2</v>
      </c>
      <c r="D11" s="26">
        <f t="shared" ref="D11:H11" si="4">D10/$B$10</f>
        <v>0.35842880523731585</v>
      </c>
      <c r="E11" s="26">
        <f t="shared" si="4"/>
        <v>0.28150572831423898</v>
      </c>
      <c r="F11" s="26">
        <f t="shared" si="4"/>
        <v>0.176759410801964</v>
      </c>
      <c r="G11" s="26">
        <f t="shared" si="4"/>
        <v>8.5106382978723402E-2</v>
      </c>
      <c r="H11" s="27">
        <f t="shared" si="4"/>
        <v>2.6186579378068741E-2</v>
      </c>
      <c r="J11" s="25"/>
      <c r="K11" s="26">
        <f>K10/$J$10</f>
        <v>1.9639934533551555E-2</v>
      </c>
      <c r="L11" s="26">
        <f t="shared" ref="L11:P11" si="5">L10/$J$10</f>
        <v>0.26677577741407527</v>
      </c>
      <c r="M11" s="26">
        <f t="shared" si="5"/>
        <v>0.23240589198036007</v>
      </c>
      <c r="N11" s="26">
        <f t="shared" si="5"/>
        <v>9.1653027823240585E-2</v>
      </c>
      <c r="O11" s="26">
        <f t="shared" si="5"/>
        <v>0.35515548281505727</v>
      </c>
      <c r="P11" s="27">
        <f t="shared" si="5"/>
        <v>3.4369885433715219E-2</v>
      </c>
    </row>
    <row r="12" spans="1:22">
      <c r="A12" s="4" t="s">
        <v>21</v>
      </c>
      <c r="B12" s="5">
        <v>2</v>
      </c>
      <c r="C12" s="57" t="s">
        <v>395</v>
      </c>
      <c r="D12" s="5">
        <v>2</v>
      </c>
      <c r="E12" s="57" t="s">
        <v>395</v>
      </c>
      <c r="F12" s="57" t="s">
        <v>395</v>
      </c>
      <c r="G12" s="57" t="s">
        <v>395</v>
      </c>
      <c r="H12" s="60" t="s">
        <v>395</v>
      </c>
      <c r="J12" s="4">
        <v>2</v>
      </c>
      <c r="K12" s="57" t="s">
        <v>395</v>
      </c>
      <c r="L12" s="5">
        <v>2</v>
      </c>
      <c r="M12" s="57" t="s">
        <v>395</v>
      </c>
      <c r="N12" s="57" t="s">
        <v>395</v>
      </c>
      <c r="O12" s="57" t="s">
        <v>395</v>
      </c>
      <c r="P12" s="60" t="s">
        <v>395</v>
      </c>
      <c r="V12" s="19"/>
    </row>
    <row r="13" spans="1:22" s="28" customFormat="1">
      <c r="A13" s="29" t="s">
        <v>3</v>
      </c>
      <c r="B13" s="30"/>
      <c r="C13" s="59" t="s">
        <v>395</v>
      </c>
      <c r="D13" s="65">
        <f t="shared" ref="D13" si="6">D12/$B$12</f>
        <v>1</v>
      </c>
      <c r="E13" s="59" t="s">
        <v>395</v>
      </c>
      <c r="F13" s="59" t="s">
        <v>395</v>
      </c>
      <c r="G13" s="59" t="s">
        <v>395</v>
      </c>
      <c r="H13" s="62" t="s">
        <v>395</v>
      </c>
      <c r="J13" s="29"/>
      <c r="K13" s="59" t="s">
        <v>395</v>
      </c>
      <c r="L13" s="65">
        <f t="shared" ref="L13" si="7">L12/$J$12</f>
        <v>1</v>
      </c>
      <c r="M13" s="59" t="s">
        <v>395</v>
      </c>
      <c r="N13" s="59" t="s">
        <v>395</v>
      </c>
      <c r="O13" s="59" t="s">
        <v>395</v>
      </c>
      <c r="P13" s="62" t="s">
        <v>395</v>
      </c>
    </row>
    <row r="14" spans="1:22">
      <c r="A14" s="1" t="s">
        <v>2</v>
      </c>
    </row>
    <row r="15" spans="1:22">
      <c r="A15" s="9" t="s">
        <v>22</v>
      </c>
      <c r="B15" s="51">
        <v>17</v>
      </c>
      <c r="C15" s="10">
        <v>2</v>
      </c>
      <c r="D15" s="10">
        <v>11</v>
      </c>
      <c r="E15" s="10">
        <v>1</v>
      </c>
      <c r="F15" s="82" t="s">
        <v>395</v>
      </c>
      <c r="G15" s="10">
        <v>3</v>
      </c>
      <c r="H15" s="64" t="s">
        <v>395</v>
      </c>
      <c r="J15" s="9">
        <v>17</v>
      </c>
      <c r="K15" s="10">
        <v>1</v>
      </c>
      <c r="L15" s="10">
        <v>7</v>
      </c>
      <c r="M15" s="10">
        <v>2</v>
      </c>
      <c r="N15" s="82" t="s">
        <v>395</v>
      </c>
      <c r="O15" s="10">
        <v>7</v>
      </c>
      <c r="P15" s="64" t="s">
        <v>395</v>
      </c>
    </row>
    <row r="16" spans="1:22" s="28" customFormat="1">
      <c r="A16" s="25" t="s">
        <v>3</v>
      </c>
      <c r="B16" s="26"/>
      <c r="C16" s="26">
        <f>C15/$B$15</f>
        <v>0.11764705882352941</v>
      </c>
      <c r="D16" s="26">
        <f t="shared" ref="D16:G16" si="8">D15/$B$15</f>
        <v>0.6470588235294118</v>
      </c>
      <c r="E16" s="26">
        <f t="shared" si="8"/>
        <v>5.8823529411764705E-2</v>
      </c>
      <c r="F16" s="58" t="s">
        <v>395</v>
      </c>
      <c r="G16" s="26">
        <f t="shared" si="8"/>
        <v>0.17647058823529413</v>
      </c>
      <c r="H16" s="63" t="s">
        <v>395</v>
      </c>
      <c r="J16" s="25"/>
      <c r="K16" s="26">
        <f>K15/$J$15</f>
        <v>5.8823529411764705E-2</v>
      </c>
      <c r="L16" s="26">
        <f t="shared" ref="L16:O16" si="9">L15/$J$15</f>
        <v>0.41176470588235292</v>
      </c>
      <c r="M16" s="26">
        <f t="shared" si="9"/>
        <v>0.11764705882352941</v>
      </c>
      <c r="N16" s="58" t="s">
        <v>395</v>
      </c>
      <c r="O16" s="26">
        <f t="shared" si="9"/>
        <v>0.41176470588235292</v>
      </c>
      <c r="P16" s="63" t="s">
        <v>395</v>
      </c>
    </row>
    <row r="17" spans="1:16">
      <c r="A17" s="4" t="s">
        <v>23</v>
      </c>
      <c r="B17" s="5">
        <v>122</v>
      </c>
      <c r="C17" s="5">
        <v>16</v>
      </c>
      <c r="D17" s="5">
        <v>44</v>
      </c>
      <c r="E17" s="5">
        <v>33</v>
      </c>
      <c r="F17" s="5">
        <v>14</v>
      </c>
      <c r="G17" s="5">
        <v>14</v>
      </c>
      <c r="H17" s="3">
        <f>B17-SUM(C17:G17)</f>
        <v>1</v>
      </c>
      <c r="J17" s="4">
        <v>122</v>
      </c>
      <c r="K17" s="5">
        <v>8</v>
      </c>
      <c r="L17" s="5">
        <v>36</v>
      </c>
      <c r="M17" s="5">
        <v>23</v>
      </c>
      <c r="N17" s="5">
        <v>8</v>
      </c>
      <c r="O17" s="5">
        <v>45</v>
      </c>
      <c r="P17" s="3">
        <f>J17-SUM(K17:O17)</f>
        <v>2</v>
      </c>
    </row>
    <row r="18" spans="1:16" s="28" customFormat="1">
      <c r="A18" s="25" t="s">
        <v>3</v>
      </c>
      <c r="B18" s="26"/>
      <c r="C18" s="26">
        <f>C17/$B$17</f>
        <v>0.13114754098360656</v>
      </c>
      <c r="D18" s="26">
        <f t="shared" ref="D18:H18" si="10">D17/$B$17</f>
        <v>0.36065573770491804</v>
      </c>
      <c r="E18" s="26">
        <f t="shared" si="10"/>
        <v>0.27049180327868855</v>
      </c>
      <c r="F18" s="26">
        <f t="shared" si="10"/>
        <v>0.11475409836065574</v>
      </c>
      <c r="G18" s="26">
        <f t="shared" si="10"/>
        <v>0.11475409836065574</v>
      </c>
      <c r="H18" s="27">
        <f t="shared" si="10"/>
        <v>8.1967213114754103E-3</v>
      </c>
      <c r="J18" s="25"/>
      <c r="K18" s="26">
        <f>K17/$J$17</f>
        <v>6.5573770491803282E-2</v>
      </c>
      <c r="L18" s="26">
        <f t="shared" ref="L18:P18" si="11">L17/$J$17</f>
        <v>0.29508196721311475</v>
      </c>
      <c r="M18" s="26">
        <f t="shared" si="11"/>
        <v>0.18852459016393441</v>
      </c>
      <c r="N18" s="26">
        <f t="shared" si="11"/>
        <v>6.5573770491803282E-2</v>
      </c>
      <c r="O18" s="26">
        <f t="shared" si="11"/>
        <v>0.36885245901639346</v>
      </c>
      <c r="P18" s="27">
        <f t="shared" si="11"/>
        <v>1.6393442622950821E-2</v>
      </c>
    </row>
    <row r="19" spans="1:16">
      <c r="A19" s="4" t="s">
        <v>24</v>
      </c>
      <c r="B19" s="5">
        <v>169</v>
      </c>
      <c r="C19" s="5">
        <v>21</v>
      </c>
      <c r="D19" s="5">
        <v>59</v>
      </c>
      <c r="E19" s="5">
        <v>47</v>
      </c>
      <c r="F19" s="5">
        <v>29</v>
      </c>
      <c r="G19" s="5">
        <v>10</v>
      </c>
      <c r="H19" s="3">
        <f>B19-SUM(C19:G19)</f>
        <v>3</v>
      </c>
      <c r="J19" s="4">
        <v>169</v>
      </c>
      <c r="K19" s="5">
        <v>5</v>
      </c>
      <c r="L19" s="5">
        <v>60</v>
      </c>
      <c r="M19" s="5">
        <v>33</v>
      </c>
      <c r="N19" s="5">
        <v>11</v>
      </c>
      <c r="O19" s="5">
        <v>57</v>
      </c>
      <c r="P19" s="3">
        <f>J19-SUM(K19:O19)</f>
        <v>3</v>
      </c>
    </row>
    <row r="20" spans="1:16" s="28" customFormat="1">
      <c r="A20" s="25" t="s">
        <v>3</v>
      </c>
      <c r="B20" s="26"/>
      <c r="C20" s="26">
        <f>C19/$B$19</f>
        <v>0.1242603550295858</v>
      </c>
      <c r="D20" s="26">
        <f t="shared" ref="D20:H20" si="12">D19/$B$19</f>
        <v>0.34911242603550297</v>
      </c>
      <c r="E20" s="26">
        <f t="shared" si="12"/>
        <v>0.27810650887573962</v>
      </c>
      <c r="F20" s="26">
        <f t="shared" si="12"/>
        <v>0.17159763313609466</v>
      </c>
      <c r="G20" s="26">
        <f t="shared" si="12"/>
        <v>5.9171597633136092E-2</v>
      </c>
      <c r="H20" s="27">
        <f t="shared" si="12"/>
        <v>1.7751479289940829E-2</v>
      </c>
      <c r="J20" s="25"/>
      <c r="K20" s="26">
        <f>K19/$J$19</f>
        <v>2.9585798816568046E-2</v>
      </c>
      <c r="L20" s="26">
        <f t="shared" ref="L20:P20" si="13">L19/$J$19</f>
        <v>0.35502958579881655</v>
      </c>
      <c r="M20" s="26">
        <f t="shared" si="13"/>
        <v>0.19526627218934911</v>
      </c>
      <c r="N20" s="26">
        <f t="shared" si="13"/>
        <v>6.5088757396449703E-2</v>
      </c>
      <c r="O20" s="26">
        <f t="shared" si="13"/>
        <v>0.33727810650887574</v>
      </c>
      <c r="P20" s="27">
        <f t="shared" si="13"/>
        <v>1.7751479289940829E-2</v>
      </c>
    </row>
    <row r="21" spans="1:16">
      <c r="A21" s="4" t="s">
        <v>25</v>
      </c>
      <c r="B21" s="5">
        <v>160</v>
      </c>
      <c r="C21" s="5">
        <v>12</v>
      </c>
      <c r="D21" s="5">
        <v>62</v>
      </c>
      <c r="E21" s="5">
        <v>38</v>
      </c>
      <c r="F21" s="5">
        <v>39</v>
      </c>
      <c r="G21" s="5">
        <v>7</v>
      </c>
      <c r="H21" s="3">
        <f>B21-SUM(C21:G21)</f>
        <v>2</v>
      </c>
      <c r="J21" s="4">
        <v>160</v>
      </c>
      <c r="K21" s="5">
        <v>5</v>
      </c>
      <c r="L21" s="5">
        <v>46</v>
      </c>
      <c r="M21" s="5">
        <v>45</v>
      </c>
      <c r="N21" s="5">
        <v>15</v>
      </c>
      <c r="O21" s="5">
        <v>46</v>
      </c>
      <c r="P21" s="3">
        <f>J21-SUM(K21:O21)</f>
        <v>3</v>
      </c>
    </row>
    <row r="22" spans="1:16" s="28" customFormat="1">
      <c r="A22" s="25" t="s">
        <v>3</v>
      </c>
      <c r="B22" s="26"/>
      <c r="C22" s="26">
        <f>C21/$B$21</f>
        <v>7.4999999999999997E-2</v>
      </c>
      <c r="D22" s="26">
        <f t="shared" ref="D22:H22" si="14">D21/$B$21</f>
        <v>0.38750000000000001</v>
      </c>
      <c r="E22" s="26">
        <f t="shared" si="14"/>
        <v>0.23749999999999999</v>
      </c>
      <c r="F22" s="26">
        <f t="shared" si="14"/>
        <v>0.24374999999999999</v>
      </c>
      <c r="G22" s="26">
        <f t="shared" si="14"/>
        <v>4.3749999999999997E-2</v>
      </c>
      <c r="H22" s="27">
        <f t="shared" si="14"/>
        <v>1.2500000000000001E-2</v>
      </c>
      <c r="J22" s="25"/>
      <c r="K22" s="26">
        <f>K21/$J$21</f>
        <v>3.125E-2</v>
      </c>
      <c r="L22" s="26">
        <f t="shared" ref="L22:P22" si="15">L21/$J$21</f>
        <v>0.28749999999999998</v>
      </c>
      <c r="M22" s="26">
        <f t="shared" si="15"/>
        <v>0.28125</v>
      </c>
      <c r="N22" s="26">
        <f t="shared" si="15"/>
        <v>9.375E-2</v>
      </c>
      <c r="O22" s="26">
        <f t="shared" si="15"/>
        <v>0.28749999999999998</v>
      </c>
      <c r="P22" s="27">
        <f t="shared" si="15"/>
        <v>1.8749999999999999E-2</v>
      </c>
    </row>
    <row r="23" spans="1:16">
      <c r="A23" s="4" t="s">
        <v>26</v>
      </c>
      <c r="B23" s="5">
        <v>181</v>
      </c>
      <c r="C23" s="5">
        <v>15</v>
      </c>
      <c r="D23" s="5">
        <v>73</v>
      </c>
      <c r="E23" s="5">
        <v>49</v>
      </c>
      <c r="F23" s="5">
        <v>34</v>
      </c>
      <c r="G23" s="5">
        <v>9</v>
      </c>
      <c r="H23" s="3">
        <f>B23-SUM(C23:G23)</f>
        <v>1</v>
      </c>
      <c r="J23" s="4">
        <v>181</v>
      </c>
      <c r="K23" s="5">
        <v>4</v>
      </c>
      <c r="L23" s="5">
        <v>48</v>
      </c>
      <c r="M23" s="5">
        <v>46</v>
      </c>
      <c r="N23" s="5">
        <v>25</v>
      </c>
      <c r="O23" s="5">
        <v>56</v>
      </c>
      <c r="P23" s="3">
        <f>J23-SUM(K23:O23)</f>
        <v>2</v>
      </c>
    </row>
    <row r="24" spans="1:16" s="28" customFormat="1">
      <c r="A24" s="25" t="s">
        <v>3</v>
      </c>
      <c r="B24" s="26"/>
      <c r="C24" s="26">
        <f>C23/$B$23</f>
        <v>8.2872928176795577E-2</v>
      </c>
      <c r="D24" s="26">
        <f t="shared" ref="D24:H24" si="16">D23/$B$23</f>
        <v>0.40331491712707185</v>
      </c>
      <c r="E24" s="26">
        <f t="shared" si="16"/>
        <v>0.27071823204419887</v>
      </c>
      <c r="F24" s="26">
        <f t="shared" si="16"/>
        <v>0.18784530386740331</v>
      </c>
      <c r="G24" s="26">
        <f t="shared" si="16"/>
        <v>4.9723756906077346E-2</v>
      </c>
      <c r="H24" s="27">
        <f t="shared" si="16"/>
        <v>5.5248618784530384E-3</v>
      </c>
      <c r="J24" s="25"/>
      <c r="K24" s="26">
        <f>K23/$J$23</f>
        <v>2.2099447513812154E-2</v>
      </c>
      <c r="L24" s="26">
        <f t="shared" ref="L24:P24" si="17">L23/$J$23</f>
        <v>0.26519337016574585</v>
      </c>
      <c r="M24" s="26">
        <f t="shared" si="17"/>
        <v>0.2541436464088398</v>
      </c>
      <c r="N24" s="26">
        <f t="shared" si="17"/>
        <v>0.13812154696132597</v>
      </c>
      <c r="O24" s="26">
        <f t="shared" si="17"/>
        <v>0.30939226519337015</v>
      </c>
      <c r="P24" s="27">
        <f t="shared" si="17"/>
        <v>1.1049723756906077E-2</v>
      </c>
    </row>
    <row r="25" spans="1:16">
      <c r="A25" s="4" t="s">
        <v>27</v>
      </c>
      <c r="B25" s="5">
        <v>244</v>
      </c>
      <c r="C25" s="5">
        <v>12</v>
      </c>
      <c r="D25" s="5">
        <v>65</v>
      </c>
      <c r="E25" s="5">
        <v>80</v>
      </c>
      <c r="F25" s="5">
        <v>57</v>
      </c>
      <c r="G25" s="5">
        <v>20</v>
      </c>
      <c r="H25" s="3">
        <f>B25-SUM(C25:G25)</f>
        <v>10</v>
      </c>
      <c r="J25" s="4">
        <v>244</v>
      </c>
      <c r="K25" s="5">
        <v>5</v>
      </c>
      <c r="L25" s="5">
        <v>57</v>
      </c>
      <c r="M25" s="5">
        <v>61</v>
      </c>
      <c r="N25" s="5">
        <v>35</v>
      </c>
      <c r="O25" s="5">
        <v>72</v>
      </c>
      <c r="P25" s="3">
        <f>J25-SUM(K25:O25)</f>
        <v>14</v>
      </c>
    </row>
    <row r="26" spans="1:16" s="28" customFormat="1">
      <c r="A26" s="25" t="s">
        <v>3</v>
      </c>
      <c r="B26" s="26"/>
      <c r="C26" s="26">
        <f>C25/$B$25</f>
        <v>4.9180327868852458E-2</v>
      </c>
      <c r="D26" s="26">
        <f t="shared" ref="D26:H26" si="18">D25/$B$25</f>
        <v>0.26639344262295084</v>
      </c>
      <c r="E26" s="26">
        <f t="shared" si="18"/>
        <v>0.32786885245901637</v>
      </c>
      <c r="F26" s="26">
        <f t="shared" si="18"/>
        <v>0.23360655737704919</v>
      </c>
      <c r="G26" s="26">
        <f t="shared" si="18"/>
        <v>8.1967213114754092E-2</v>
      </c>
      <c r="H26" s="27">
        <f t="shared" si="18"/>
        <v>4.0983606557377046E-2</v>
      </c>
      <c r="J26" s="25"/>
      <c r="K26" s="26">
        <f>K25/$J$25</f>
        <v>2.0491803278688523E-2</v>
      </c>
      <c r="L26" s="26">
        <f t="shared" ref="L26:P26" si="19">L25/$J$25</f>
        <v>0.23360655737704919</v>
      </c>
      <c r="M26" s="26">
        <f t="shared" si="19"/>
        <v>0.25</v>
      </c>
      <c r="N26" s="26">
        <f t="shared" si="19"/>
        <v>0.14344262295081966</v>
      </c>
      <c r="O26" s="26">
        <f t="shared" si="19"/>
        <v>0.29508196721311475</v>
      </c>
      <c r="P26" s="27">
        <f t="shared" si="19"/>
        <v>5.737704918032787E-2</v>
      </c>
    </row>
    <row r="27" spans="1:16">
      <c r="A27" s="4" t="s">
        <v>28</v>
      </c>
      <c r="B27" s="5">
        <v>262</v>
      </c>
      <c r="C27" s="5">
        <v>11</v>
      </c>
      <c r="D27" s="5">
        <v>83</v>
      </c>
      <c r="E27" s="5">
        <v>66</v>
      </c>
      <c r="F27" s="5">
        <v>55</v>
      </c>
      <c r="G27" s="5">
        <v>34</v>
      </c>
      <c r="H27" s="3">
        <f>B27-SUM(C27:G27)</f>
        <v>13</v>
      </c>
      <c r="J27" s="4">
        <v>262</v>
      </c>
      <c r="K27" s="5">
        <v>3</v>
      </c>
      <c r="L27" s="5">
        <v>66</v>
      </c>
      <c r="M27" s="5">
        <v>78</v>
      </c>
      <c r="N27" s="5">
        <v>28</v>
      </c>
      <c r="O27" s="5">
        <v>73</v>
      </c>
      <c r="P27" s="3">
        <f>J27-SUM(K27:O27)</f>
        <v>14</v>
      </c>
    </row>
    <row r="28" spans="1:16" s="28" customFormat="1">
      <c r="A28" s="29" t="s">
        <v>3</v>
      </c>
      <c r="B28" s="30"/>
      <c r="C28" s="30">
        <f>C27/$B$27</f>
        <v>4.1984732824427481E-2</v>
      </c>
      <c r="D28" s="30">
        <f t="shared" ref="D28:H28" si="20">D27/$B$27</f>
        <v>0.31679389312977096</v>
      </c>
      <c r="E28" s="30">
        <f t="shared" si="20"/>
        <v>0.25190839694656486</v>
      </c>
      <c r="F28" s="30">
        <f t="shared" si="20"/>
        <v>0.20992366412213739</v>
      </c>
      <c r="G28" s="30">
        <f t="shared" si="20"/>
        <v>0.12977099236641221</v>
      </c>
      <c r="H28" s="31">
        <f t="shared" si="20"/>
        <v>4.9618320610687022E-2</v>
      </c>
      <c r="J28" s="29"/>
      <c r="K28" s="30">
        <f>K27/$J$27</f>
        <v>1.1450381679389313E-2</v>
      </c>
      <c r="L28" s="30">
        <f t="shared" ref="L28:P28" si="21">L27/$J$27</f>
        <v>0.25190839694656486</v>
      </c>
      <c r="M28" s="30">
        <f t="shared" si="21"/>
        <v>0.29770992366412213</v>
      </c>
      <c r="N28" s="30">
        <f t="shared" si="21"/>
        <v>0.10687022900763359</v>
      </c>
      <c r="O28" s="30">
        <f t="shared" si="21"/>
        <v>0.2786259541984733</v>
      </c>
      <c r="P28" s="31">
        <f t="shared" si="21"/>
        <v>5.3435114503816793E-2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V28"/>
  <sheetViews>
    <sheetView tabSelected="1" view="pageBreakPreview" topLeftCell="B1"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272</v>
      </c>
      <c r="J2" s="20" t="s">
        <v>275</v>
      </c>
    </row>
    <row r="3" spans="1:22" s="15" customFormat="1" ht="10.5">
      <c r="A3" s="15" t="s">
        <v>273</v>
      </c>
      <c r="J3" s="15" t="s">
        <v>274</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24</v>
      </c>
      <c r="D6" s="5">
        <v>266</v>
      </c>
      <c r="E6" s="5">
        <v>330</v>
      </c>
      <c r="F6" s="5">
        <v>211</v>
      </c>
      <c r="G6" s="5">
        <v>306</v>
      </c>
      <c r="H6" s="3">
        <f>B6-SUM(C6:G6)</f>
        <v>33</v>
      </c>
      <c r="J6" s="4">
        <v>1170</v>
      </c>
      <c r="K6" s="5">
        <v>35</v>
      </c>
      <c r="L6" s="5">
        <v>477</v>
      </c>
      <c r="M6" s="5">
        <v>305</v>
      </c>
      <c r="N6" s="5">
        <v>139</v>
      </c>
      <c r="O6" s="5">
        <v>179</v>
      </c>
      <c r="P6" s="3">
        <f>J6-SUM(K6:O6)</f>
        <v>35</v>
      </c>
    </row>
    <row r="7" spans="1:22" s="28" customFormat="1">
      <c r="A7" s="25" t="s">
        <v>3</v>
      </c>
      <c r="B7" s="26"/>
      <c r="C7" s="26">
        <f>C6/$B$6</f>
        <v>2.0512820512820513E-2</v>
      </c>
      <c r="D7" s="26">
        <f t="shared" ref="D7:H7" si="0">D6/$B$6</f>
        <v>0.22735042735042735</v>
      </c>
      <c r="E7" s="26">
        <f t="shared" si="0"/>
        <v>0.28205128205128205</v>
      </c>
      <c r="F7" s="26">
        <f t="shared" si="0"/>
        <v>0.18034188034188034</v>
      </c>
      <c r="G7" s="26">
        <f t="shared" si="0"/>
        <v>0.26153846153846155</v>
      </c>
      <c r="H7" s="27">
        <f t="shared" si="0"/>
        <v>2.8205128205128206E-2</v>
      </c>
      <c r="J7" s="25"/>
      <c r="K7" s="26">
        <f>K6/$J$6</f>
        <v>2.9914529914529916E-2</v>
      </c>
      <c r="L7" s="26">
        <f t="shared" ref="L7:P7" si="1">L6/$J$6</f>
        <v>0.40769230769230769</v>
      </c>
      <c r="M7" s="26">
        <f t="shared" si="1"/>
        <v>0.2606837606837607</v>
      </c>
      <c r="N7" s="26">
        <f t="shared" si="1"/>
        <v>0.1188034188034188</v>
      </c>
      <c r="O7" s="26">
        <f t="shared" si="1"/>
        <v>0.152991452991453</v>
      </c>
      <c r="P7" s="27">
        <f t="shared" si="1"/>
        <v>2.9914529914529916E-2</v>
      </c>
    </row>
    <row r="8" spans="1:22">
      <c r="A8" s="4" t="s">
        <v>19</v>
      </c>
      <c r="B8" s="5">
        <v>551</v>
      </c>
      <c r="C8" s="5">
        <v>10</v>
      </c>
      <c r="D8" s="5">
        <v>129</v>
      </c>
      <c r="E8" s="5">
        <v>172</v>
      </c>
      <c r="F8" s="5">
        <v>119</v>
      </c>
      <c r="G8" s="5">
        <v>106</v>
      </c>
      <c r="H8" s="3">
        <f>B8-SUM(C8:G8)</f>
        <v>15</v>
      </c>
      <c r="J8" s="4">
        <v>551</v>
      </c>
      <c r="K8" s="5">
        <v>19</v>
      </c>
      <c r="L8" s="5">
        <v>218</v>
      </c>
      <c r="M8" s="5">
        <v>142</v>
      </c>
      <c r="N8" s="5">
        <v>75</v>
      </c>
      <c r="O8" s="5">
        <v>82</v>
      </c>
      <c r="P8" s="3">
        <f>J8-SUM(K8:O8)</f>
        <v>15</v>
      </c>
    </row>
    <row r="9" spans="1:22" s="28" customFormat="1">
      <c r="A9" s="25" t="s">
        <v>3</v>
      </c>
      <c r="B9" s="26"/>
      <c r="C9" s="26">
        <f>C8/$B$8</f>
        <v>1.8148820326678767E-2</v>
      </c>
      <c r="D9" s="26">
        <f t="shared" ref="D9:H9" si="2">D8/$B$8</f>
        <v>0.23411978221415608</v>
      </c>
      <c r="E9" s="26">
        <f t="shared" si="2"/>
        <v>0.31215970961887479</v>
      </c>
      <c r="F9" s="26">
        <f t="shared" si="2"/>
        <v>0.2159709618874773</v>
      </c>
      <c r="G9" s="26">
        <f t="shared" si="2"/>
        <v>0.19237749546279492</v>
      </c>
      <c r="H9" s="27">
        <f t="shared" si="2"/>
        <v>2.7223230490018149E-2</v>
      </c>
      <c r="J9" s="25"/>
      <c r="K9" s="26">
        <f>K8/$J$8</f>
        <v>3.4482758620689655E-2</v>
      </c>
      <c r="L9" s="26">
        <f t="shared" ref="L9:P9" si="3">L8/$J$8</f>
        <v>0.39564428312159711</v>
      </c>
      <c r="M9" s="26">
        <f t="shared" si="3"/>
        <v>0.25771324863883849</v>
      </c>
      <c r="N9" s="26">
        <f t="shared" si="3"/>
        <v>0.13611615245009073</v>
      </c>
      <c r="O9" s="26">
        <f t="shared" si="3"/>
        <v>0.14882032667876588</v>
      </c>
      <c r="P9" s="27">
        <f t="shared" si="3"/>
        <v>2.7223230490018149E-2</v>
      </c>
    </row>
    <row r="10" spans="1:22">
      <c r="A10" s="4" t="s">
        <v>20</v>
      </c>
      <c r="B10" s="5">
        <v>611</v>
      </c>
      <c r="C10" s="5">
        <v>14</v>
      </c>
      <c r="D10" s="5">
        <v>135</v>
      </c>
      <c r="E10" s="5">
        <v>157</v>
      </c>
      <c r="F10" s="5">
        <v>90</v>
      </c>
      <c r="G10" s="5">
        <v>199</v>
      </c>
      <c r="H10" s="3">
        <f>B10-SUM(C10:G10)</f>
        <v>16</v>
      </c>
      <c r="J10" s="4">
        <v>611</v>
      </c>
      <c r="K10" s="5">
        <v>16</v>
      </c>
      <c r="L10" s="5">
        <v>256</v>
      </c>
      <c r="M10" s="5">
        <v>162</v>
      </c>
      <c r="N10" s="5">
        <v>62</v>
      </c>
      <c r="O10" s="5">
        <v>97</v>
      </c>
      <c r="P10" s="3">
        <f>J10-SUM(K10:O10)</f>
        <v>18</v>
      </c>
    </row>
    <row r="11" spans="1:22" s="28" customFormat="1">
      <c r="A11" s="25" t="s">
        <v>3</v>
      </c>
      <c r="B11" s="26"/>
      <c r="C11" s="26">
        <f>C10/$B$10</f>
        <v>2.2913256955810146E-2</v>
      </c>
      <c r="D11" s="26">
        <f t="shared" ref="D11:H11" si="4">D10/$B$10</f>
        <v>0.220949263502455</v>
      </c>
      <c r="E11" s="26">
        <f t="shared" si="4"/>
        <v>0.25695581014729951</v>
      </c>
      <c r="F11" s="26">
        <f t="shared" si="4"/>
        <v>0.14729950900163666</v>
      </c>
      <c r="G11" s="26">
        <f t="shared" si="4"/>
        <v>0.32569558101472995</v>
      </c>
      <c r="H11" s="27">
        <f t="shared" si="4"/>
        <v>2.6186579378068741E-2</v>
      </c>
      <c r="J11" s="25"/>
      <c r="K11" s="26">
        <f>K10/$J$10</f>
        <v>2.6186579378068741E-2</v>
      </c>
      <c r="L11" s="26">
        <f t="shared" ref="L11:P11" si="5">L10/$J$10</f>
        <v>0.41898527004909986</v>
      </c>
      <c r="M11" s="26">
        <f t="shared" si="5"/>
        <v>0.265139116202946</v>
      </c>
      <c r="N11" s="26">
        <f t="shared" si="5"/>
        <v>0.10147299509001637</v>
      </c>
      <c r="O11" s="26">
        <f t="shared" si="5"/>
        <v>0.15875613747954173</v>
      </c>
      <c r="P11" s="27">
        <f t="shared" si="5"/>
        <v>2.9459901800327332E-2</v>
      </c>
    </row>
    <row r="12" spans="1:22">
      <c r="A12" s="4" t="s">
        <v>21</v>
      </c>
      <c r="B12" s="5">
        <v>2</v>
      </c>
      <c r="C12" s="57" t="s">
        <v>395</v>
      </c>
      <c r="D12" s="5">
        <v>1</v>
      </c>
      <c r="E12" s="5">
        <v>1</v>
      </c>
      <c r="F12" s="57" t="s">
        <v>395</v>
      </c>
      <c r="G12" s="57" t="s">
        <v>395</v>
      </c>
      <c r="H12" s="60" t="s">
        <v>395</v>
      </c>
      <c r="J12" s="4">
        <v>2</v>
      </c>
      <c r="K12" s="57" t="s">
        <v>395</v>
      </c>
      <c r="L12" s="5">
        <v>1</v>
      </c>
      <c r="M12" s="57" t="s">
        <v>395</v>
      </c>
      <c r="N12" s="5">
        <v>1</v>
      </c>
      <c r="O12" s="57" t="s">
        <v>395</v>
      </c>
      <c r="P12" s="60" t="s">
        <v>395</v>
      </c>
      <c r="V12" s="19"/>
    </row>
    <row r="13" spans="1:22" s="28" customFormat="1">
      <c r="A13" s="29" t="s">
        <v>3</v>
      </c>
      <c r="B13" s="30"/>
      <c r="C13" s="59" t="s">
        <v>395</v>
      </c>
      <c r="D13" s="30">
        <f t="shared" ref="D13:E13" si="6">D12/$B$12</f>
        <v>0.5</v>
      </c>
      <c r="E13" s="30">
        <f t="shared" si="6"/>
        <v>0.5</v>
      </c>
      <c r="F13" s="59" t="s">
        <v>395</v>
      </c>
      <c r="G13" s="59" t="s">
        <v>395</v>
      </c>
      <c r="H13" s="62" t="s">
        <v>395</v>
      </c>
      <c r="J13" s="29"/>
      <c r="K13" s="59" t="s">
        <v>395</v>
      </c>
      <c r="L13" s="30">
        <f t="shared" ref="L13:N13" si="7">L12/$J$12</f>
        <v>0.5</v>
      </c>
      <c r="M13" s="59" t="s">
        <v>395</v>
      </c>
      <c r="N13" s="30">
        <f t="shared" si="7"/>
        <v>0.5</v>
      </c>
      <c r="O13" s="59" t="s">
        <v>395</v>
      </c>
      <c r="P13" s="62" t="s">
        <v>395</v>
      </c>
    </row>
    <row r="14" spans="1:22">
      <c r="A14" s="1" t="s">
        <v>2</v>
      </c>
    </row>
    <row r="15" spans="1:22">
      <c r="A15" s="9" t="s">
        <v>22</v>
      </c>
      <c r="B15" s="51">
        <v>17</v>
      </c>
      <c r="C15" s="10">
        <v>2</v>
      </c>
      <c r="D15" s="10">
        <v>5</v>
      </c>
      <c r="E15" s="10">
        <v>4</v>
      </c>
      <c r="F15" s="10">
        <v>1</v>
      </c>
      <c r="G15" s="10">
        <v>4</v>
      </c>
      <c r="H15" s="11">
        <f>B15-SUM(C15:G15)</f>
        <v>1</v>
      </c>
      <c r="J15" s="9">
        <v>17</v>
      </c>
      <c r="K15" s="10">
        <v>1</v>
      </c>
      <c r="L15" s="10">
        <v>10</v>
      </c>
      <c r="M15" s="10">
        <v>3</v>
      </c>
      <c r="N15" s="10">
        <v>2</v>
      </c>
      <c r="O15" s="10">
        <v>1</v>
      </c>
      <c r="P15" s="64" t="s">
        <v>395</v>
      </c>
    </row>
    <row r="16" spans="1:22" s="28" customFormat="1">
      <c r="A16" s="25" t="s">
        <v>3</v>
      </c>
      <c r="B16" s="26"/>
      <c r="C16" s="26">
        <f>C15/$B$15</f>
        <v>0.11764705882352941</v>
      </c>
      <c r="D16" s="26">
        <f t="shared" ref="D16:H16" si="8">D15/$B$15</f>
        <v>0.29411764705882354</v>
      </c>
      <c r="E16" s="26">
        <f t="shared" si="8"/>
        <v>0.23529411764705882</v>
      </c>
      <c r="F16" s="26">
        <f t="shared" si="8"/>
        <v>5.8823529411764705E-2</v>
      </c>
      <c r="G16" s="26">
        <f t="shared" si="8"/>
        <v>0.23529411764705882</v>
      </c>
      <c r="H16" s="27">
        <f t="shared" si="8"/>
        <v>5.8823529411764705E-2</v>
      </c>
      <c r="J16" s="25"/>
      <c r="K16" s="26">
        <f>K15/$J$15</f>
        <v>5.8823529411764705E-2</v>
      </c>
      <c r="L16" s="26">
        <f t="shared" ref="L16:O16" si="9">L15/$J$15</f>
        <v>0.58823529411764708</v>
      </c>
      <c r="M16" s="26">
        <f t="shared" si="9"/>
        <v>0.17647058823529413</v>
      </c>
      <c r="N16" s="26">
        <f t="shared" si="9"/>
        <v>0.11764705882352941</v>
      </c>
      <c r="O16" s="26">
        <f t="shared" si="9"/>
        <v>5.8823529411764705E-2</v>
      </c>
      <c r="P16" s="63" t="s">
        <v>395</v>
      </c>
    </row>
    <row r="17" spans="1:16">
      <c r="A17" s="4" t="s">
        <v>23</v>
      </c>
      <c r="B17" s="5">
        <v>122</v>
      </c>
      <c r="C17" s="5">
        <v>2</v>
      </c>
      <c r="D17" s="5">
        <v>32</v>
      </c>
      <c r="E17" s="5">
        <v>31</v>
      </c>
      <c r="F17" s="5">
        <v>12</v>
      </c>
      <c r="G17" s="5">
        <v>44</v>
      </c>
      <c r="H17" s="3">
        <f>B17-SUM(C17:G17)</f>
        <v>1</v>
      </c>
      <c r="J17" s="4">
        <v>122</v>
      </c>
      <c r="K17" s="5">
        <v>8</v>
      </c>
      <c r="L17" s="5">
        <v>55</v>
      </c>
      <c r="M17" s="5">
        <v>21</v>
      </c>
      <c r="N17" s="5">
        <v>12</v>
      </c>
      <c r="O17" s="5">
        <v>24</v>
      </c>
      <c r="P17" s="3">
        <f>J17-SUM(K17:O17)</f>
        <v>2</v>
      </c>
    </row>
    <row r="18" spans="1:16" s="28" customFormat="1">
      <c r="A18" s="25" t="s">
        <v>3</v>
      </c>
      <c r="B18" s="26"/>
      <c r="C18" s="26">
        <f>C17/$B$17</f>
        <v>1.6393442622950821E-2</v>
      </c>
      <c r="D18" s="26">
        <f t="shared" ref="D18:H18" si="10">D17/$B$17</f>
        <v>0.26229508196721313</v>
      </c>
      <c r="E18" s="26">
        <f t="shared" si="10"/>
        <v>0.25409836065573771</v>
      </c>
      <c r="F18" s="26">
        <f t="shared" si="10"/>
        <v>9.8360655737704916E-2</v>
      </c>
      <c r="G18" s="26">
        <f t="shared" si="10"/>
        <v>0.36065573770491804</v>
      </c>
      <c r="H18" s="27">
        <f t="shared" si="10"/>
        <v>8.1967213114754103E-3</v>
      </c>
      <c r="J18" s="25"/>
      <c r="K18" s="26">
        <f>K17/$J$17</f>
        <v>6.5573770491803282E-2</v>
      </c>
      <c r="L18" s="26">
        <f t="shared" ref="L18:P18" si="11">L17/$J$17</f>
        <v>0.45081967213114754</v>
      </c>
      <c r="M18" s="26">
        <f t="shared" si="11"/>
        <v>0.1721311475409836</v>
      </c>
      <c r="N18" s="26">
        <f t="shared" si="11"/>
        <v>9.8360655737704916E-2</v>
      </c>
      <c r="O18" s="26">
        <f t="shared" si="11"/>
        <v>0.19672131147540983</v>
      </c>
      <c r="P18" s="27">
        <f t="shared" si="11"/>
        <v>1.6393442622950821E-2</v>
      </c>
    </row>
    <row r="19" spans="1:16">
      <c r="A19" s="4" t="s">
        <v>24</v>
      </c>
      <c r="B19" s="5">
        <v>169</v>
      </c>
      <c r="C19" s="5">
        <v>4</v>
      </c>
      <c r="D19" s="5">
        <v>53</v>
      </c>
      <c r="E19" s="5">
        <v>41</v>
      </c>
      <c r="F19" s="5">
        <v>25</v>
      </c>
      <c r="G19" s="5">
        <v>44</v>
      </c>
      <c r="H19" s="3">
        <f>B19-SUM(C19:G19)</f>
        <v>2</v>
      </c>
      <c r="J19" s="4">
        <v>169</v>
      </c>
      <c r="K19" s="5">
        <v>5</v>
      </c>
      <c r="L19" s="5">
        <v>72</v>
      </c>
      <c r="M19" s="5">
        <v>38</v>
      </c>
      <c r="N19" s="5">
        <v>23</v>
      </c>
      <c r="O19" s="5">
        <v>29</v>
      </c>
      <c r="P19" s="3">
        <f>J19-SUM(K19:O19)</f>
        <v>2</v>
      </c>
    </row>
    <row r="20" spans="1:16" s="28" customFormat="1">
      <c r="A20" s="25" t="s">
        <v>3</v>
      </c>
      <c r="B20" s="26"/>
      <c r="C20" s="26">
        <f>C19/$B$19</f>
        <v>2.3668639053254437E-2</v>
      </c>
      <c r="D20" s="26">
        <f t="shared" ref="D20:H20" si="12">D19/$B$19</f>
        <v>0.31360946745562129</v>
      </c>
      <c r="E20" s="26">
        <f t="shared" si="12"/>
        <v>0.24260355029585798</v>
      </c>
      <c r="F20" s="26">
        <f t="shared" si="12"/>
        <v>0.14792899408284024</v>
      </c>
      <c r="G20" s="26">
        <f t="shared" si="12"/>
        <v>0.26035502958579881</v>
      </c>
      <c r="H20" s="27">
        <f t="shared" si="12"/>
        <v>1.1834319526627219E-2</v>
      </c>
      <c r="J20" s="25"/>
      <c r="K20" s="26">
        <f>K19/$J$19</f>
        <v>2.9585798816568046E-2</v>
      </c>
      <c r="L20" s="26">
        <f t="shared" ref="L20:P20" si="13">L19/$J$19</f>
        <v>0.42603550295857989</v>
      </c>
      <c r="M20" s="26">
        <f t="shared" si="13"/>
        <v>0.22485207100591717</v>
      </c>
      <c r="N20" s="26">
        <f t="shared" si="13"/>
        <v>0.13609467455621302</v>
      </c>
      <c r="O20" s="26">
        <f t="shared" si="13"/>
        <v>0.17159763313609466</v>
      </c>
      <c r="P20" s="27">
        <f t="shared" si="13"/>
        <v>1.1834319526627219E-2</v>
      </c>
    </row>
    <row r="21" spans="1:16">
      <c r="A21" s="4" t="s">
        <v>25</v>
      </c>
      <c r="B21" s="5">
        <v>160</v>
      </c>
      <c r="C21" s="5">
        <v>5</v>
      </c>
      <c r="D21" s="5">
        <v>30</v>
      </c>
      <c r="E21" s="5">
        <v>54</v>
      </c>
      <c r="F21" s="5">
        <v>31</v>
      </c>
      <c r="G21" s="5">
        <v>38</v>
      </c>
      <c r="H21" s="3">
        <f>B21-SUM(C21:G21)</f>
        <v>2</v>
      </c>
      <c r="J21" s="4">
        <v>160</v>
      </c>
      <c r="K21" s="5">
        <v>6</v>
      </c>
      <c r="L21" s="5">
        <v>74</v>
      </c>
      <c r="M21" s="5">
        <v>39</v>
      </c>
      <c r="N21" s="5">
        <v>17</v>
      </c>
      <c r="O21" s="5">
        <v>22</v>
      </c>
      <c r="P21" s="3">
        <f>J21-SUM(K21:O21)</f>
        <v>2</v>
      </c>
    </row>
    <row r="22" spans="1:16" s="28" customFormat="1">
      <c r="A22" s="25" t="s">
        <v>3</v>
      </c>
      <c r="B22" s="26"/>
      <c r="C22" s="26">
        <f>C21/$B$21</f>
        <v>3.125E-2</v>
      </c>
      <c r="D22" s="26">
        <f t="shared" ref="D22:H22" si="14">D21/$B$21</f>
        <v>0.1875</v>
      </c>
      <c r="E22" s="26">
        <f t="shared" si="14"/>
        <v>0.33750000000000002</v>
      </c>
      <c r="F22" s="26">
        <f t="shared" si="14"/>
        <v>0.19375000000000001</v>
      </c>
      <c r="G22" s="26">
        <f t="shared" si="14"/>
        <v>0.23749999999999999</v>
      </c>
      <c r="H22" s="27">
        <f t="shared" si="14"/>
        <v>1.2500000000000001E-2</v>
      </c>
      <c r="J22" s="25"/>
      <c r="K22" s="26">
        <f>K21/$J$21</f>
        <v>3.7499999999999999E-2</v>
      </c>
      <c r="L22" s="26">
        <f t="shared" ref="L22:P22" si="15">L21/$J$21</f>
        <v>0.46250000000000002</v>
      </c>
      <c r="M22" s="26">
        <f t="shared" si="15"/>
        <v>0.24374999999999999</v>
      </c>
      <c r="N22" s="26">
        <f t="shared" si="15"/>
        <v>0.10625</v>
      </c>
      <c r="O22" s="26">
        <f t="shared" si="15"/>
        <v>0.13750000000000001</v>
      </c>
      <c r="P22" s="27">
        <f t="shared" si="15"/>
        <v>1.2500000000000001E-2</v>
      </c>
    </row>
    <row r="23" spans="1:16">
      <c r="A23" s="4" t="s">
        <v>26</v>
      </c>
      <c r="B23" s="5">
        <v>181</v>
      </c>
      <c r="C23" s="5">
        <v>2</v>
      </c>
      <c r="D23" s="5">
        <v>43</v>
      </c>
      <c r="E23" s="5">
        <v>55</v>
      </c>
      <c r="F23" s="5">
        <v>32</v>
      </c>
      <c r="G23" s="5">
        <v>48</v>
      </c>
      <c r="H23" s="3">
        <f>B23-SUM(C23:G23)</f>
        <v>1</v>
      </c>
      <c r="J23" s="4">
        <v>181</v>
      </c>
      <c r="K23" s="5">
        <v>4</v>
      </c>
      <c r="L23" s="5">
        <v>87</v>
      </c>
      <c r="M23" s="5">
        <v>44</v>
      </c>
      <c r="N23" s="5">
        <v>25</v>
      </c>
      <c r="O23" s="5">
        <v>20</v>
      </c>
      <c r="P23" s="3">
        <f>J23-SUM(K23:O23)</f>
        <v>1</v>
      </c>
    </row>
    <row r="24" spans="1:16" s="28" customFormat="1">
      <c r="A24" s="25" t="s">
        <v>3</v>
      </c>
      <c r="B24" s="26"/>
      <c r="C24" s="26">
        <f>C23/$B$23</f>
        <v>1.1049723756906077E-2</v>
      </c>
      <c r="D24" s="26">
        <f t="shared" ref="D24:H24" si="16">D23/$B$23</f>
        <v>0.23756906077348067</v>
      </c>
      <c r="E24" s="26">
        <f t="shared" si="16"/>
        <v>0.30386740331491713</v>
      </c>
      <c r="F24" s="26">
        <f t="shared" si="16"/>
        <v>0.17679558011049723</v>
      </c>
      <c r="G24" s="26">
        <f t="shared" si="16"/>
        <v>0.26519337016574585</v>
      </c>
      <c r="H24" s="27">
        <f t="shared" si="16"/>
        <v>5.5248618784530384E-3</v>
      </c>
      <c r="J24" s="25"/>
      <c r="K24" s="26">
        <f>K23/$J$23</f>
        <v>2.2099447513812154E-2</v>
      </c>
      <c r="L24" s="26">
        <f t="shared" ref="L24:P24" si="17">L23/$J$23</f>
        <v>0.48066298342541436</v>
      </c>
      <c r="M24" s="26">
        <f t="shared" si="17"/>
        <v>0.24309392265193369</v>
      </c>
      <c r="N24" s="26">
        <f t="shared" si="17"/>
        <v>0.13812154696132597</v>
      </c>
      <c r="O24" s="26">
        <f t="shared" si="17"/>
        <v>0.11049723756906077</v>
      </c>
      <c r="P24" s="27">
        <f t="shared" si="17"/>
        <v>5.5248618784530384E-3</v>
      </c>
    </row>
    <row r="25" spans="1:16">
      <c r="A25" s="4" t="s">
        <v>27</v>
      </c>
      <c r="B25" s="5">
        <v>244</v>
      </c>
      <c r="C25" s="5">
        <v>3</v>
      </c>
      <c r="D25" s="5">
        <v>55</v>
      </c>
      <c r="E25" s="5">
        <v>64</v>
      </c>
      <c r="F25" s="5">
        <v>49</v>
      </c>
      <c r="G25" s="5">
        <v>64</v>
      </c>
      <c r="H25" s="3">
        <f>B25-SUM(C25:G25)</f>
        <v>9</v>
      </c>
      <c r="J25" s="4">
        <v>244</v>
      </c>
      <c r="K25" s="5">
        <v>4</v>
      </c>
      <c r="L25" s="5">
        <v>75</v>
      </c>
      <c r="M25" s="5">
        <v>78</v>
      </c>
      <c r="N25" s="5">
        <v>24</v>
      </c>
      <c r="O25" s="5">
        <v>51</v>
      </c>
      <c r="P25" s="3">
        <f>J25-SUM(K25:O25)</f>
        <v>12</v>
      </c>
    </row>
    <row r="26" spans="1:16" s="28" customFormat="1">
      <c r="A26" s="25" t="s">
        <v>3</v>
      </c>
      <c r="B26" s="26"/>
      <c r="C26" s="26">
        <f>C25/$B$25</f>
        <v>1.2295081967213115E-2</v>
      </c>
      <c r="D26" s="26">
        <f t="shared" ref="D26:H26" si="18">D25/$B$25</f>
        <v>0.22540983606557377</v>
      </c>
      <c r="E26" s="26">
        <f t="shared" si="18"/>
        <v>0.26229508196721313</v>
      </c>
      <c r="F26" s="26">
        <f t="shared" si="18"/>
        <v>0.20081967213114754</v>
      </c>
      <c r="G26" s="26">
        <f t="shared" si="18"/>
        <v>0.26229508196721313</v>
      </c>
      <c r="H26" s="27">
        <f t="shared" si="18"/>
        <v>3.6885245901639344E-2</v>
      </c>
      <c r="J26" s="25"/>
      <c r="K26" s="26">
        <f>K25/$J$25</f>
        <v>1.6393442622950821E-2</v>
      </c>
      <c r="L26" s="26">
        <f t="shared" ref="L26:P26" si="19">L25/$J$25</f>
        <v>0.30737704918032788</v>
      </c>
      <c r="M26" s="26">
        <f t="shared" si="19"/>
        <v>0.31967213114754101</v>
      </c>
      <c r="N26" s="26">
        <f t="shared" si="19"/>
        <v>9.8360655737704916E-2</v>
      </c>
      <c r="O26" s="26">
        <f t="shared" si="19"/>
        <v>0.20901639344262296</v>
      </c>
      <c r="P26" s="27">
        <f t="shared" si="19"/>
        <v>4.9180327868852458E-2</v>
      </c>
    </row>
    <row r="27" spans="1:16">
      <c r="A27" s="4" t="s">
        <v>28</v>
      </c>
      <c r="B27" s="5">
        <v>262</v>
      </c>
      <c r="C27" s="5">
        <v>5</v>
      </c>
      <c r="D27" s="5">
        <v>46</v>
      </c>
      <c r="E27" s="5">
        <v>81</v>
      </c>
      <c r="F27" s="5">
        <v>57</v>
      </c>
      <c r="G27" s="5">
        <v>58</v>
      </c>
      <c r="H27" s="3">
        <f>B27-SUM(C27:G27)</f>
        <v>15</v>
      </c>
      <c r="J27" s="4">
        <v>262</v>
      </c>
      <c r="K27" s="5">
        <v>7</v>
      </c>
      <c r="L27" s="5">
        <v>99</v>
      </c>
      <c r="M27" s="5">
        <v>78</v>
      </c>
      <c r="N27" s="5">
        <v>34</v>
      </c>
      <c r="O27" s="5">
        <v>30</v>
      </c>
      <c r="P27" s="3">
        <f>J27-SUM(K27:O27)</f>
        <v>14</v>
      </c>
    </row>
    <row r="28" spans="1:16" s="28" customFormat="1">
      <c r="A28" s="29" t="s">
        <v>3</v>
      </c>
      <c r="B28" s="30"/>
      <c r="C28" s="30">
        <f>C27/$B$27</f>
        <v>1.9083969465648856E-2</v>
      </c>
      <c r="D28" s="30">
        <f t="shared" ref="D28:H28" si="20">D27/$B$27</f>
        <v>0.17557251908396945</v>
      </c>
      <c r="E28" s="30">
        <f t="shared" si="20"/>
        <v>0.30916030534351147</v>
      </c>
      <c r="F28" s="30">
        <f t="shared" si="20"/>
        <v>0.21755725190839695</v>
      </c>
      <c r="G28" s="30">
        <f t="shared" si="20"/>
        <v>0.22137404580152673</v>
      </c>
      <c r="H28" s="31">
        <f t="shared" si="20"/>
        <v>5.7251908396946563E-2</v>
      </c>
      <c r="J28" s="29"/>
      <c r="K28" s="30">
        <f>K27/$J$27</f>
        <v>2.6717557251908396E-2</v>
      </c>
      <c r="L28" s="30">
        <f t="shared" ref="L28:P28" si="21">L27/$J$27</f>
        <v>0.37786259541984735</v>
      </c>
      <c r="M28" s="30">
        <f t="shared" si="21"/>
        <v>0.29770992366412213</v>
      </c>
      <c r="N28" s="30">
        <f t="shared" si="21"/>
        <v>0.12977099236641221</v>
      </c>
      <c r="O28" s="30">
        <f t="shared" si="21"/>
        <v>0.11450381679389313</v>
      </c>
      <c r="P28" s="31">
        <f t="shared" si="21"/>
        <v>5.3435114503816793E-2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3"/>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6" width="5" style="1" customWidth="1"/>
    <col min="7" max="8" width="5" style="1"/>
    <col min="9" max="19" width="5" style="1" customWidth="1"/>
    <col min="20" max="16384" width="5" style="1"/>
  </cols>
  <sheetData>
    <row r="1" spans="1:19">
      <c r="A1" s="1" t="s">
        <v>29</v>
      </c>
      <c r="H1" s="1" t="s">
        <v>30</v>
      </c>
    </row>
    <row r="2" spans="1:19">
      <c r="A2" s="1" t="s">
        <v>0</v>
      </c>
    </row>
    <row r="3" spans="1:19" s="2" customFormat="1" ht="127.5" customHeight="1">
      <c r="A3" s="6" t="s">
        <v>3</v>
      </c>
      <c r="B3" s="7" t="s">
        <v>4</v>
      </c>
      <c r="C3" s="7" t="s">
        <v>31</v>
      </c>
      <c r="D3" s="7" t="s">
        <v>32</v>
      </c>
      <c r="E3" s="7" t="s">
        <v>33</v>
      </c>
      <c r="F3" s="8" t="s">
        <v>8</v>
      </c>
      <c r="H3" s="6" t="s">
        <v>4</v>
      </c>
      <c r="I3" s="7" t="s">
        <v>34</v>
      </c>
      <c r="J3" s="7" t="s">
        <v>35</v>
      </c>
      <c r="K3" s="7" t="s">
        <v>36</v>
      </c>
      <c r="L3" s="7" t="s">
        <v>37</v>
      </c>
      <c r="M3" s="7" t="s">
        <v>38</v>
      </c>
      <c r="N3" s="7" t="s">
        <v>39</v>
      </c>
      <c r="O3" s="7" t="s">
        <v>40</v>
      </c>
      <c r="P3" s="7" t="s">
        <v>41</v>
      </c>
      <c r="Q3" s="7" t="s">
        <v>42</v>
      </c>
      <c r="R3" s="7" t="s">
        <v>43</v>
      </c>
      <c r="S3" s="8" t="s">
        <v>8</v>
      </c>
    </row>
    <row r="4" spans="1:19">
      <c r="A4" s="4" t="s">
        <v>18</v>
      </c>
      <c r="B4" s="5">
        <v>1170</v>
      </c>
      <c r="C4" s="5">
        <f>'1'!N4+'1'!O4+'1'!P4</f>
        <v>308</v>
      </c>
      <c r="D4" s="5">
        <f>'1'!Q4+'1'!R4</f>
        <v>341</v>
      </c>
      <c r="E4" s="5">
        <f>'1'!S4+'1'!T4</f>
        <v>506</v>
      </c>
      <c r="F4" s="3">
        <f>B4-C4-D4-E4</f>
        <v>15</v>
      </c>
      <c r="H4" s="4">
        <v>1170</v>
      </c>
      <c r="I4" s="5">
        <v>200</v>
      </c>
      <c r="J4" s="5">
        <v>208</v>
      </c>
      <c r="K4" s="5">
        <v>44</v>
      </c>
      <c r="L4" s="5">
        <v>172</v>
      </c>
      <c r="M4" s="5">
        <v>42</v>
      </c>
      <c r="N4" s="5">
        <v>147</v>
      </c>
      <c r="O4" s="5">
        <v>103</v>
      </c>
      <c r="P4" s="5">
        <v>74</v>
      </c>
      <c r="Q4" s="5">
        <v>111</v>
      </c>
      <c r="R4" s="5">
        <v>55</v>
      </c>
      <c r="S4" s="3">
        <f>H4-SUM(I4:R4)</f>
        <v>14</v>
      </c>
    </row>
    <row r="5" spans="1:19" s="28" customFormat="1">
      <c r="A5" s="25" t="s">
        <v>3</v>
      </c>
      <c r="B5" s="26"/>
      <c r="C5" s="26">
        <f>C4/$B$4</f>
        <v>0.26324786324786326</v>
      </c>
      <c r="D5" s="26">
        <f t="shared" ref="D5:E5" si="0">D4/$B$4</f>
        <v>0.29145299145299147</v>
      </c>
      <c r="E5" s="26">
        <f t="shared" si="0"/>
        <v>0.4324786324786325</v>
      </c>
      <c r="F5" s="27">
        <f>F4/$B$4</f>
        <v>1.282051282051282E-2</v>
      </c>
      <c r="H5" s="25"/>
      <c r="I5" s="26">
        <f>I4/$H$4</f>
        <v>0.17094017094017094</v>
      </c>
      <c r="J5" s="26">
        <f t="shared" ref="J5:S5" si="1">J4/$H$4</f>
        <v>0.17777777777777778</v>
      </c>
      <c r="K5" s="26">
        <f t="shared" si="1"/>
        <v>3.7606837606837605E-2</v>
      </c>
      <c r="L5" s="26">
        <f t="shared" si="1"/>
        <v>0.14700854700854701</v>
      </c>
      <c r="M5" s="26">
        <f t="shared" si="1"/>
        <v>3.5897435897435895E-2</v>
      </c>
      <c r="N5" s="26">
        <f t="shared" si="1"/>
        <v>0.12564102564102564</v>
      </c>
      <c r="O5" s="26">
        <f t="shared" si="1"/>
        <v>8.8034188034188041E-2</v>
      </c>
      <c r="P5" s="26">
        <f t="shared" si="1"/>
        <v>6.3247863247863245E-2</v>
      </c>
      <c r="Q5" s="26">
        <f t="shared" si="1"/>
        <v>9.4871794871794868E-2</v>
      </c>
      <c r="R5" s="26">
        <f t="shared" si="1"/>
        <v>4.7008547008547008E-2</v>
      </c>
      <c r="S5" s="27">
        <f t="shared" si="1"/>
        <v>1.1965811965811967E-2</v>
      </c>
    </row>
    <row r="6" spans="1:19">
      <c r="A6" s="4" t="s">
        <v>19</v>
      </c>
      <c r="B6" s="5">
        <v>551</v>
      </c>
      <c r="C6" s="5">
        <f>'1'!N6+'1'!O6+'1'!P6</f>
        <v>138</v>
      </c>
      <c r="D6" s="5">
        <f>'1'!Q6+'1'!R6</f>
        <v>150</v>
      </c>
      <c r="E6" s="5">
        <f>'1'!S6+'1'!T6</f>
        <v>260</v>
      </c>
      <c r="F6" s="3">
        <f>B6-C6-D6-E6</f>
        <v>3</v>
      </c>
      <c r="H6" s="4">
        <v>551</v>
      </c>
      <c r="I6" s="5">
        <v>85</v>
      </c>
      <c r="J6" s="5">
        <v>103</v>
      </c>
      <c r="K6" s="5">
        <v>18</v>
      </c>
      <c r="L6" s="5">
        <v>80</v>
      </c>
      <c r="M6" s="5">
        <v>24</v>
      </c>
      <c r="N6" s="5">
        <v>68</v>
      </c>
      <c r="O6" s="5">
        <v>56</v>
      </c>
      <c r="P6" s="5">
        <v>38</v>
      </c>
      <c r="Q6" s="5">
        <v>48</v>
      </c>
      <c r="R6" s="5">
        <v>24</v>
      </c>
      <c r="S6" s="3">
        <f>H6-SUM(I6:R6)</f>
        <v>7</v>
      </c>
    </row>
    <row r="7" spans="1:19" s="28" customFormat="1">
      <c r="A7" s="25" t="s">
        <v>3</v>
      </c>
      <c r="B7" s="26"/>
      <c r="C7" s="26">
        <f>C6/$B$6</f>
        <v>0.25045372050816694</v>
      </c>
      <c r="D7" s="26">
        <f t="shared" ref="D7:F7" si="2">D6/$B$6</f>
        <v>0.27223230490018147</v>
      </c>
      <c r="E7" s="26">
        <f t="shared" si="2"/>
        <v>0.47186932849364793</v>
      </c>
      <c r="F7" s="27">
        <f t="shared" si="2"/>
        <v>5.4446460980036296E-3</v>
      </c>
      <c r="H7" s="25"/>
      <c r="I7" s="26">
        <f>I6/$H$6</f>
        <v>0.15426497277676951</v>
      </c>
      <c r="J7" s="26">
        <f t="shared" ref="J7:S7" si="3">J6/$H$6</f>
        <v>0.18693284936479129</v>
      </c>
      <c r="K7" s="26">
        <f t="shared" si="3"/>
        <v>3.2667876588021776E-2</v>
      </c>
      <c r="L7" s="26">
        <f t="shared" si="3"/>
        <v>0.14519056261343014</v>
      </c>
      <c r="M7" s="26">
        <f t="shared" si="3"/>
        <v>4.3557168784029036E-2</v>
      </c>
      <c r="N7" s="26">
        <f t="shared" si="3"/>
        <v>0.12341197822141561</v>
      </c>
      <c r="O7" s="26">
        <f t="shared" si="3"/>
        <v>0.10163339382940109</v>
      </c>
      <c r="P7" s="26">
        <f t="shared" si="3"/>
        <v>6.8965517241379309E-2</v>
      </c>
      <c r="Q7" s="26">
        <f t="shared" si="3"/>
        <v>8.7114337568058073E-2</v>
      </c>
      <c r="R7" s="26">
        <f t="shared" si="3"/>
        <v>4.3557168784029036E-2</v>
      </c>
      <c r="S7" s="27">
        <f t="shared" si="3"/>
        <v>1.2704174228675136E-2</v>
      </c>
    </row>
    <row r="8" spans="1:19">
      <c r="A8" s="4" t="s">
        <v>20</v>
      </c>
      <c r="B8" s="5">
        <v>611</v>
      </c>
      <c r="C8" s="5">
        <f>'1'!N8+'1'!O8+'1'!P8</f>
        <v>168</v>
      </c>
      <c r="D8" s="5">
        <f>'1'!Q8+'1'!R8</f>
        <v>191</v>
      </c>
      <c r="E8" s="5">
        <f>'1'!S8+'1'!T8</f>
        <v>246</v>
      </c>
      <c r="F8" s="3">
        <f>B8-C8-D8-E8</f>
        <v>6</v>
      </c>
      <c r="H8" s="4">
        <v>611</v>
      </c>
      <c r="I8" s="5">
        <v>115</v>
      </c>
      <c r="J8" s="5">
        <v>105</v>
      </c>
      <c r="K8" s="5">
        <v>26</v>
      </c>
      <c r="L8" s="5">
        <v>91</v>
      </c>
      <c r="M8" s="5">
        <v>18</v>
      </c>
      <c r="N8" s="5">
        <v>78</v>
      </c>
      <c r="O8" s="5">
        <v>47</v>
      </c>
      <c r="P8" s="5">
        <v>36</v>
      </c>
      <c r="Q8" s="5">
        <v>62</v>
      </c>
      <c r="R8" s="5">
        <v>31</v>
      </c>
      <c r="S8" s="3">
        <f>H8-SUM(I8:R8)</f>
        <v>2</v>
      </c>
    </row>
    <row r="9" spans="1:19" s="28" customFormat="1">
      <c r="A9" s="25" t="s">
        <v>3</v>
      </c>
      <c r="B9" s="26"/>
      <c r="C9" s="26">
        <f>C8/$B$8</f>
        <v>0.27495908346972175</v>
      </c>
      <c r="D9" s="26">
        <f t="shared" ref="D9:F9" si="4">D8/$B$8</f>
        <v>0.31260229132569556</v>
      </c>
      <c r="E9" s="26">
        <f t="shared" si="4"/>
        <v>0.40261865793780688</v>
      </c>
      <c r="F9" s="27">
        <f t="shared" si="4"/>
        <v>9.8199672667757774E-3</v>
      </c>
      <c r="H9" s="25"/>
      <c r="I9" s="26">
        <f>I8/$H$8</f>
        <v>0.18821603927986907</v>
      </c>
      <c r="J9" s="26">
        <f t="shared" ref="J9:S9" si="5">J8/$H$8</f>
        <v>0.1718494271685761</v>
      </c>
      <c r="K9" s="26">
        <f t="shared" si="5"/>
        <v>4.2553191489361701E-2</v>
      </c>
      <c r="L9" s="26">
        <f t="shared" si="5"/>
        <v>0.14893617021276595</v>
      </c>
      <c r="M9" s="26">
        <f t="shared" si="5"/>
        <v>2.9459901800327332E-2</v>
      </c>
      <c r="N9" s="26">
        <f t="shared" si="5"/>
        <v>0.1276595744680851</v>
      </c>
      <c r="O9" s="26">
        <f t="shared" si="5"/>
        <v>7.6923076923076927E-2</v>
      </c>
      <c r="P9" s="26">
        <f t="shared" si="5"/>
        <v>5.8919803600654665E-2</v>
      </c>
      <c r="Q9" s="26">
        <f t="shared" si="5"/>
        <v>0.10147299509001637</v>
      </c>
      <c r="R9" s="26">
        <f t="shared" si="5"/>
        <v>5.0736497545008183E-2</v>
      </c>
      <c r="S9" s="27">
        <f t="shared" si="5"/>
        <v>3.2733224222585926E-3</v>
      </c>
    </row>
    <row r="10" spans="1:19">
      <c r="A10" s="4" t="s">
        <v>21</v>
      </c>
      <c r="B10" s="5">
        <v>2</v>
      </c>
      <c r="C10" s="5">
        <v>2</v>
      </c>
      <c r="D10" s="57" t="s">
        <v>395</v>
      </c>
      <c r="E10" s="57" t="s">
        <v>395</v>
      </c>
      <c r="F10" s="60" t="s">
        <v>395</v>
      </c>
      <c r="H10" s="4">
        <v>2</v>
      </c>
      <c r="I10" s="57" t="s">
        <v>395</v>
      </c>
      <c r="J10" s="57" t="s">
        <v>395</v>
      </c>
      <c r="K10" s="57" t="s">
        <v>395</v>
      </c>
      <c r="L10" s="5">
        <v>1</v>
      </c>
      <c r="M10" s="57" t="s">
        <v>395</v>
      </c>
      <c r="N10" s="5">
        <v>1</v>
      </c>
      <c r="O10" s="57" t="s">
        <v>395</v>
      </c>
      <c r="P10" s="57" t="s">
        <v>395</v>
      </c>
      <c r="Q10" s="57" t="s">
        <v>395</v>
      </c>
      <c r="R10" s="57" t="s">
        <v>395</v>
      </c>
      <c r="S10" s="60" t="s">
        <v>395</v>
      </c>
    </row>
    <row r="11" spans="1:19" s="28" customFormat="1">
      <c r="A11" s="29" t="s">
        <v>3</v>
      </c>
      <c r="B11" s="30"/>
      <c r="C11" s="65">
        <v>1</v>
      </c>
      <c r="D11" s="59" t="s">
        <v>395</v>
      </c>
      <c r="E11" s="59" t="s">
        <v>395</v>
      </c>
      <c r="F11" s="62" t="s">
        <v>395</v>
      </c>
      <c r="H11" s="29"/>
      <c r="I11" s="59" t="s">
        <v>395</v>
      </c>
      <c r="J11" s="59" t="s">
        <v>395</v>
      </c>
      <c r="K11" s="59" t="s">
        <v>395</v>
      </c>
      <c r="L11" s="30">
        <f t="shared" ref="L11:N11" si="6">L10/$H$10</f>
        <v>0.5</v>
      </c>
      <c r="M11" s="59" t="s">
        <v>395</v>
      </c>
      <c r="N11" s="30">
        <f t="shared" si="6"/>
        <v>0.5</v>
      </c>
      <c r="O11" s="59" t="s">
        <v>395</v>
      </c>
      <c r="P11" s="59" t="s">
        <v>395</v>
      </c>
      <c r="Q11" s="59" t="s">
        <v>395</v>
      </c>
      <c r="R11" s="59" t="s">
        <v>395</v>
      </c>
      <c r="S11" s="62" t="s">
        <v>395</v>
      </c>
    </row>
    <row r="12" spans="1:19">
      <c r="A12" s="1" t="s">
        <v>2</v>
      </c>
    </row>
    <row r="13" spans="1:19" s="42" customFormat="1">
      <c r="A13" s="39" t="s">
        <v>22</v>
      </c>
      <c r="B13" s="96">
        <v>17</v>
      </c>
      <c r="C13" s="48">
        <v>17</v>
      </c>
      <c r="D13" s="74" t="s">
        <v>395</v>
      </c>
      <c r="E13" s="74" t="s">
        <v>395</v>
      </c>
      <c r="F13" s="64" t="s">
        <v>395</v>
      </c>
      <c r="H13" s="86">
        <v>17</v>
      </c>
      <c r="I13" s="40">
        <v>4</v>
      </c>
      <c r="J13" s="40">
        <v>3</v>
      </c>
      <c r="K13" s="74" t="s">
        <v>395</v>
      </c>
      <c r="L13" s="40">
        <v>4</v>
      </c>
      <c r="M13" s="74" t="s">
        <v>395</v>
      </c>
      <c r="N13" s="40">
        <v>4</v>
      </c>
      <c r="O13" s="40">
        <v>1</v>
      </c>
      <c r="P13" s="74" t="s">
        <v>395</v>
      </c>
      <c r="Q13" s="40">
        <v>1</v>
      </c>
      <c r="R13" s="74" t="s">
        <v>395</v>
      </c>
      <c r="S13" s="64" t="s">
        <v>395</v>
      </c>
    </row>
    <row r="14" spans="1:19" s="28" customFormat="1">
      <c r="A14" s="25" t="s">
        <v>3</v>
      </c>
      <c r="B14" s="97"/>
      <c r="C14" s="66">
        <v>1</v>
      </c>
      <c r="D14" s="75" t="s">
        <v>395</v>
      </c>
      <c r="E14" s="75" t="s">
        <v>395</v>
      </c>
      <c r="F14" s="61" t="s">
        <v>395</v>
      </c>
      <c r="H14" s="87"/>
      <c r="I14" s="26">
        <f>I13/$H$13</f>
        <v>0.23529411764705882</v>
      </c>
      <c r="J14" s="26">
        <f t="shared" ref="J14:Q14" si="7">J13/$H$13</f>
        <v>0.17647058823529413</v>
      </c>
      <c r="K14" s="75" t="s">
        <v>395</v>
      </c>
      <c r="L14" s="26">
        <f t="shared" si="7"/>
        <v>0.23529411764705882</v>
      </c>
      <c r="M14" s="75" t="s">
        <v>395</v>
      </c>
      <c r="N14" s="26">
        <f t="shared" si="7"/>
        <v>0.23529411764705882</v>
      </c>
      <c r="O14" s="26">
        <f t="shared" si="7"/>
        <v>5.8823529411764705E-2</v>
      </c>
      <c r="P14" s="75" t="s">
        <v>395</v>
      </c>
      <c r="Q14" s="26">
        <f t="shared" si="7"/>
        <v>5.8823529411764705E-2</v>
      </c>
      <c r="R14" s="75" t="s">
        <v>395</v>
      </c>
      <c r="S14" s="61" t="s">
        <v>395</v>
      </c>
    </row>
    <row r="15" spans="1:19" s="46" customFormat="1">
      <c r="A15" s="43" t="s">
        <v>23</v>
      </c>
      <c r="B15" s="98">
        <v>122</v>
      </c>
      <c r="C15" s="44">
        <v>122</v>
      </c>
      <c r="D15" s="57" t="s">
        <v>395</v>
      </c>
      <c r="E15" s="57" t="s">
        <v>395</v>
      </c>
      <c r="F15" s="60" t="s">
        <v>395</v>
      </c>
      <c r="H15" s="88">
        <v>122</v>
      </c>
      <c r="I15" s="44">
        <v>15</v>
      </c>
      <c r="J15" s="44">
        <v>21</v>
      </c>
      <c r="K15" s="44">
        <v>4</v>
      </c>
      <c r="L15" s="44">
        <v>16</v>
      </c>
      <c r="M15" s="44">
        <v>3</v>
      </c>
      <c r="N15" s="44">
        <v>16</v>
      </c>
      <c r="O15" s="44">
        <v>13</v>
      </c>
      <c r="P15" s="44">
        <v>4</v>
      </c>
      <c r="Q15" s="44">
        <v>12</v>
      </c>
      <c r="R15" s="44">
        <v>17</v>
      </c>
      <c r="S15" s="45">
        <f>H15-SUM(I15:R15)</f>
        <v>1</v>
      </c>
    </row>
    <row r="16" spans="1:19" s="28" customFormat="1">
      <c r="A16" s="25" t="s">
        <v>3</v>
      </c>
      <c r="B16" s="97"/>
      <c r="C16" s="66">
        <v>1</v>
      </c>
      <c r="D16" s="58" t="s">
        <v>395</v>
      </c>
      <c r="E16" s="58" t="s">
        <v>395</v>
      </c>
      <c r="F16" s="63" t="s">
        <v>395</v>
      </c>
      <c r="H16" s="87"/>
      <c r="I16" s="26">
        <f>I15/$H$15</f>
        <v>0.12295081967213115</v>
      </c>
      <c r="J16" s="26">
        <f t="shared" ref="J16:S16" si="8">J15/$H$15</f>
        <v>0.1721311475409836</v>
      </c>
      <c r="K16" s="26">
        <f t="shared" si="8"/>
        <v>3.2786885245901641E-2</v>
      </c>
      <c r="L16" s="26">
        <f t="shared" si="8"/>
        <v>0.13114754098360656</v>
      </c>
      <c r="M16" s="26">
        <f t="shared" si="8"/>
        <v>2.4590163934426229E-2</v>
      </c>
      <c r="N16" s="26">
        <f t="shared" si="8"/>
        <v>0.13114754098360656</v>
      </c>
      <c r="O16" s="26">
        <f t="shared" si="8"/>
        <v>0.10655737704918032</v>
      </c>
      <c r="P16" s="26">
        <f t="shared" si="8"/>
        <v>3.2786885245901641E-2</v>
      </c>
      <c r="Q16" s="26">
        <f t="shared" si="8"/>
        <v>9.8360655737704916E-2</v>
      </c>
      <c r="R16" s="26">
        <f t="shared" si="8"/>
        <v>0.13934426229508196</v>
      </c>
      <c r="S16" s="27">
        <f t="shared" si="8"/>
        <v>8.1967213114754103E-3</v>
      </c>
    </row>
    <row r="17" spans="1:19" s="46" customFormat="1">
      <c r="A17" s="43" t="s">
        <v>24</v>
      </c>
      <c r="B17" s="98">
        <v>169</v>
      </c>
      <c r="C17" s="44">
        <v>169</v>
      </c>
      <c r="D17" s="57" t="s">
        <v>395</v>
      </c>
      <c r="E17" s="57" t="s">
        <v>395</v>
      </c>
      <c r="F17" s="60" t="s">
        <v>395</v>
      </c>
      <c r="H17" s="88">
        <v>169</v>
      </c>
      <c r="I17" s="44">
        <v>30</v>
      </c>
      <c r="J17" s="44">
        <v>35</v>
      </c>
      <c r="K17" s="44">
        <v>2</v>
      </c>
      <c r="L17" s="44">
        <v>28</v>
      </c>
      <c r="M17" s="44">
        <v>4</v>
      </c>
      <c r="N17" s="44">
        <v>25</v>
      </c>
      <c r="O17" s="44">
        <v>9</v>
      </c>
      <c r="P17" s="44">
        <v>8</v>
      </c>
      <c r="Q17" s="44">
        <v>11</v>
      </c>
      <c r="R17" s="44">
        <v>14</v>
      </c>
      <c r="S17" s="45">
        <f>H17-SUM(I17:R17)</f>
        <v>3</v>
      </c>
    </row>
    <row r="18" spans="1:19" s="28" customFormat="1">
      <c r="A18" s="25" t="s">
        <v>3</v>
      </c>
      <c r="B18" s="97"/>
      <c r="C18" s="66">
        <v>1</v>
      </c>
      <c r="D18" s="58" t="s">
        <v>395</v>
      </c>
      <c r="E18" s="58" t="s">
        <v>395</v>
      </c>
      <c r="F18" s="61" t="s">
        <v>395</v>
      </c>
      <c r="H18" s="87"/>
      <c r="I18" s="26">
        <f>I17/$H$17</f>
        <v>0.17751479289940827</v>
      </c>
      <c r="J18" s="26">
        <f t="shared" ref="J18:S18" si="9">J17/$H$17</f>
        <v>0.20710059171597633</v>
      </c>
      <c r="K18" s="26">
        <f t="shared" si="9"/>
        <v>1.1834319526627219E-2</v>
      </c>
      <c r="L18" s="26">
        <f t="shared" si="9"/>
        <v>0.16568047337278108</v>
      </c>
      <c r="M18" s="26">
        <f t="shared" si="9"/>
        <v>2.3668639053254437E-2</v>
      </c>
      <c r="N18" s="26">
        <f t="shared" si="9"/>
        <v>0.14792899408284024</v>
      </c>
      <c r="O18" s="26">
        <f t="shared" si="9"/>
        <v>5.3254437869822487E-2</v>
      </c>
      <c r="P18" s="26">
        <f t="shared" si="9"/>
        <v>4.7337278106508875E-2</v>
      </c>
      <c r="Q18" s="26">
        <f t="shared" si="9"/>
        <v>6.5088757396449703E-2</v>
      </c>
      <c r="R18" s="26">
        <f t="shared" si="9"/>
        <v>8.2840236686390539E-2</v>
      </c>
      <c r="S18" s="27">
        <f t="shared" si="9"/>
        <v>1.7751479289940829E-2</v>
      </c>
    </row>
    <row r="19" spans="1:19" s="46" customFormat="1">
      <c r="A19" s="43" t="s">
        <v>25</v>
      </c>
      <c r="B19" s="98">
        <v>160</v>
      </c>
      <c r="C19" s="57" t="s">
        <v>395</v>
      </c>
      <c r="D19" s="44">
        <v>160</v>
      </c>
      <c r="E19" s="57" t="s">
        <v>395</v>
      </c>
      <c r="F19" s="60" t="s">
        <v>395</v>
      </c>
      <c r="H19" s="88">
        <v>160</v>
      </c>
      <c r="I19" s="44">
        <v>35</v>
      </c>
      <c r="J19" s="44">
        <v>35</v>
      </c>
      <c r="K19" s="44">
        <v>5</v>
      </c>
      <c r="L19" s="44">
        <v>24</v>
      </c>
      <c r="M19" s="44">
        <v>2</v>
      </c>
      <c r="N19" s="44">
        <v>17</v>
      </c>
      <c r="O19" s="44">
        <v>10</v>
      </c>
      <c r="P19" s="44">
        <v>10</v>
      </c>
      <c r="Q19" s="44">
        <v>14</v>
      </c>
      <c r="R19" s="44">
        <v>7</v>
      </c>
      <c r="S19" s="45">
        <f>H19-SUM(I19:R19)</f>
        <v>1</v>
      </c>
    </row>
    <row r="20" spans="1:19" s="28" customFormat="1">
      <c r="A20" s="25" t="s">
        <v>3</v>
      </c>
      <c r="B20" s="97"/>
      <c r="C20" s="58" t="s">
        <v>395</v>
      </c>
      <c r="D20" s="66">
        <v>1</v>
      </c>
      <c r="E20" s="58" t="s">
        <v>395</v>
      </c>
      <c r="F20" s="61" t="s">
        <v>395</v>
      </c>
      <c r="H20" s="87"/>
      <c r="I20" s="26">
        <f>I19/$H$19</f>
        <v>0.21875</v>
      </c>
      <c r="J20" s="26">
        <f t="shared" ref="J20:S20" si="10">J19/$H$19</f>
        <v>0.21875</v>
      </c>
      <c r="K20" s="26">
        <f t="shared" si="10"/>
        <v>3.125E-2</v>
      </c>
      <c r="L20" s="26">
        <f t="shared" si="10"/>
        <v>0.15</v>
      </c>
      <c r="M20" s="26">
        <f t="shared" si="10"/>
        <v>1.2500000000000001E-2</v>
      </c>
      <c r="N20" s="26">
        <f t="shared" si="10"/>
        <v>0.10625</v>
      </c>
      <c r="O20" s="26">
        <f t="shared" si="10"/>
        <v>6.25E-2</v>
      </c>
      <c r="P20" s="26">
        <f t="shared" si="10"/>
        <v>6.25E-2</v>
      </c>
      <c r="Q20" s="26">
        <f t="shared" si="10"/>
        <v>8.7499999999999994E-2</v>
      </c>
      <c r="R20" s="26">
        <f t="shared" si="10"/>
        <v>4.3749999999999997E-2</v>
      </c>
      <c r="S20" s="27">
        <f t="shared" si="10"/>
        <v>6.2500000000000003E-3</v>
      </c>
    </row>
    <row r="21" spans="1:19" s="46" customFormat="1">
      <c r="A21" s="43" t="s">
        <v>26</v>
      </c>
      <c r="B21" s="98">
        <v>181</v>
      </c>
      <c r="C21" s="57" t="s">
        <v>395</v>
      </c>
      <c r="D21" s="44">
        <v>181</v>
      </c>
      <c r="E21" s="57" t="s">
        <v>395</v>
      </c>
      <c r="F21" s="60" t="s">
        <v>395</v>
      </c>
      <c r="H21" s="88">
        <v>181</v>
      </c>
      <c r="I21" s="44">
        <v>33</v>
      </c>
      <c r="J21" s="44">
        <v>29</v>
      </c>
      <c r="K21" s="44">
        <v>10</v>
      </c>
      <c r="L21" s="44">
        <v>32</v>
      </c>
      <c r="M21" s="44">
        <v>7</v>
      </c>
      <c r="N21" s="44">
        <v>20</v>
      </c>
      <c r="O21" s="44">
        <v>10</v>
      </c>
      <c r="P21" s="44">
        <v>16</v>
      </c>
      <c r="Q21" s="44">
        <v>13</v>
      </c>
      <c r="R21" s="44">
        <v>9</v>
      </c>
      <c r="S21" s="45">
        <f>H21-SUM(I21:R21)</f>
        <v>2</v>
      </c>
    </row>
    <row r="22" spans="1:19" s="28" customFormat="1">
      <c r="A22" s="25" t="s">
        <v>3</v>
      </c>
      <c r="B22" s="97"/>
      <c r="C22" s="58" t="s">
        <v>395</v>
      </c>
      <c r="D22" s="66">
        <v>1</v>
      </c>
      <c r="E22" s="58" t="s">
        <v>395</v>
      </c>
      <c r="F22" s="61" t="s">
        <v>395</v>
      </c>
      <c r="H22" s="87"/>
      <c r="I22" s="26">
        <f>I21/$H$21</f>
        <v>0.18232044198895028</v>
      </c>
      <c r="J22" s="26">
        <f t="shared" ref="J22:S22" si="11">J21/$H$21</f>
        <v>0.16022099447513813</v>
      </c>
      <c r="K22" s="26">
        <f t="shared" si="11"/>
        <v>5.5248618784530384E-2</v>
      </c>
      <c r="L22" s="26">
        <f t="shared" si="11"/>
        <v>0.17679558011049723</v>
      </c>
      <c r="M22" s="26">
        <f t="shared" si="11"/>
        <v>3.8674033149171269E-2</v>
      </c>
      <c r="N22" s="26">
        <f t="shared" si="11"/>
        <v>0.11049723756906077</v>
      </c>
      <c r="O22" s="26">
        <f t="shared" si="11"/>
        <v>5.5248618784530384E-2</v>
      </c>
      <c r="P22" s="26">
        <f t="shared" si="11"/>
        <v>8.8397790055248615E-2</v>
      </c>
      <c r="Q22" s="26">
        <f t="shared" si="11"/>
        <v>7.18232044198895E-2</v>
      </c>
      <c r="R22" s="26">
        <f t="shared" si="11"/>
        <v>4.9723756906077346E-2</v>
      </c>
      <c r="S22" s="27">
        <f t="shared" si="11"/>
        <v>1.1049723756906077E-2</v>
      </c>
    </row>
    <row r="23" spans="1:19" s="46" customFormat="1">
      <c r="A23" s="43" t="s">
        <v>27</v>
      </c>
      <c r="B23" s="98">
        <v>244</v>
      </c>
      <c r="C23" s="57" t="s">
        <v>395</v>
      </c>
      <c r="D23" s="57" t="s">
        <v>395</v>
      </c>
      <c r="E23" s="44">
        <v>244</v>
      </c>
      <c r="F23" s="60" t="s">
        <v>395</v>
      </c>
      <c r="H23" s="88">
        <v>244</v>
      </c>
      <c r="I23" s="44">
        <v>33</v>
      </c>
      <c r="J23" s="44">
        <v>41</v>
      </c>
      <c r="K23" s="44">
        <v>8</v>
      </c>
      <c r="L23" s="44">
        <v>27</v>
      </c>
      <c r="M23" s="44">
        <v>16</v>
      </c>
      <c r="N23" s="44">
        <v>33</v>
      </c>
      <c r="O23" s="44">
        <v>30</v>
      </c>
      <c r="P23" s="44">
        <v>20</v>
      </c>
      <c r="Q23" s="44">
        <v>32</v>
      </c>
      <c r="R23" s="44">
        <v>4</v>
      </c>
      <c r="S23" s="60" t="s">
        <v>395</v>
      </c>
    </row>
    <row r="24" spans="1:19" s="28" customFormat="1">
      <c r="A24" s="25" t="s">
        <v>3</v>
      </c>
      <c r="B24" s="97"/>
      <c r="C24" s="58" t="s">
        <v>395</v>
      </c>
      <c r="D24" s="58" t="s">
        <v>395</v>
      </c>
      <c r="E24" s="66">
        <v>1</v>
      </c>
      <c r="F24" s="61" t="s">
        <v>395</v>
      </c>
      <c r="H24" s="87"/>
      <c r="I24" s="26">
        <f>I23/$H$23</f>
        <v>0.13524590163934427</v>
      </c>
      <c r="J24" s="26">
        <f t="shared" ref="J24:R24" si="12">J23/$H$23</f>
        <v>0.16803278688524589</v>
      </c>
      <c r="K24" s="26">
        <f t="shared" si="12"/>
        <v>3.2786885245901641E-2</v>
      </c>
      <c r="L24" s="26">
        <f t="shared" si="12"/>
        <v>0.11065573770491803</v>
      </c>
      <c r="M24" s="26">
        <f t="shared" si="12"/>
        <v>6.5573770491803282E-2</v>
      </c>
      <c r="N24" s="26">
        <f t="shared" si="12"/>
        <v>0.13524590163934427</v>
      </c>
      <c r="O24" s="26">
        <f t="shared" si="12"/>
        <v>0.12295081967213115</v>
      </c>
      <c r="P24" s="26">
        <f t="shared" si="12"/>
        <v>8.1967213114754092E-2</v>
      </c>
      <c r="Q24" s="26">
        <f t="shared" si="12"/>
        <v>0.13114754098360656</v>
      </c>
      <c r="R24" s="26">
        <f t="shared" si="12"/>
        <v>1.6393442622950821E-2</v>
      </c>
      <c r="S24" s="61" t="s">
        <v>395</v>
      </c>
    </row>
    <row r="25" spans="1:19" s="46" customFormat="1">
      <c r="A25" s="43" t="s">
        <v>28</v>
      </c>
      <c r="B25" s="98">
        <v>262</v>
      </c>
      <c r="C25" s="57" t="s">
        <v>395</v>
      </c>
      <c r="D25" s="57" t="s">
        <v>395</v>
      </c>
      <c r="E25" s="44">
        <v>262</v>
      </c>
      <c r="F25" s="60" t="s">
        <v>395</v>
      </c>
      <c r="H25" s="88">
        <v>262</v>
      </c>
      <c r="I25" s="44">
        <v>48</v>
      </c>
      <c r="J25" s="44">
        <v>43</v>
      </c>
      <c r="K25" s="44">
        <v>14</v>
      </c>
      <c r="L25" s="44">
        <v>40</v>
      </c>
      <c r="M25" s="44">
        <v>10</v>
      </c>
      <c r="N25" s="44">
        <v>31</v>
      </c>
      <c r="O25" s="44">
        <v>28</v>
      </c>
      <c r="P25" s="44">
        <v>15</v>
      </c>
      <c r="Q25" s="44">
        <v>27</v>
      </c>
      <c r="R25" s="44">
        <v>4</v>
      </c>
      <c r="S25" s="45">
        <f>H25-SUM(I25:R25)</f>
        <v>2</v>
      </c>
    </row>
    <row r="26" spans="1:19" s="28" customFormat="1">
      <c r="A26" s="29" t="s">
        <v>3</v>
      </c>
      <c r="B26" s="99"/>
      <c r="C26" s="59" t="s">
        <v>395</v>
      </c>
      <c r="D26" s="59" t="s">
        <v>395</v>
      </c>
      <c r="E26" s="65">
        <v>1</v>
      </c>
      <c r="F26" s="62" t="s">
        <v>395</v>
      </c>
      <c r="H26" s="89"/>
      <c r="I26" s="30">
        <f>I25/$H$25</f>
        <v>0.18320610687022901</v>
      </c>
      <c r="J26" s="30">
        <f t="shared" ref="J26:S26" si="13">J25/$H$25</f>
        <v>0.16412213740458015</v>
      </c>
      <c r="K26" s="30">
        <f t="shared" si="13"/>
        <v>5.3435114503816793E-2</v>
      </c>
      <c r="L26" s="30">
        <f t="shared" si="13"/>
        <v>0.15267175572519084</v>
      </c>
      <c r="M26" s="30">
        <f t="shared" si="13"/>
        <v>3.8167938931297711E-2</v>
      </c>
      <c r="N26" s="30">
        <f t="shared" si="13"/>
        <v>0.1183206106870229</v>
      </c>
      <c r="O26" s="30">
        <f t="shared" si="13"/>
        <v>0.10687022900763359</v>
      </c>
      <c r="P26" s="30">
        <f t="shared" si="13"/>
        <v>5.7251908396946563E-2</v>
      </c>
      <c r="Q26" s="30">
        <f t="shared" si="13"/>
        <v>0.10305343511450382</v>
      </c>
      <c r="R26" s="30">
        <f t="shared" si="13"/>
        <v>1.5267175572519083E-2</v>
      </c>
      <c r="S26" s="31">
        <f t="shared" si="13"/>
        <v>7.6335877862595417E-3</v>
      </c>
    </row>
    <row r="27" spans="1:19">
      <c r="B27" s="90"/>
      <c r="H27" s="90"/>
    </row>
    <row r="28" spans="1:19" s="28" customFormat="1">
      <c r="B28" s="91"/>
      <c r="H28" s="91"/>
    </row>
    <row r="29" spans="1:19">
      <c r="B29" s="90"/>
      <c r="H29" s="90"/>
    </row>
    <row r="30" spans="1:19">
      <c r="B30" s="90"/>
    </row>
    <row r="31" spans="1:19">
      <c r="B31" s="90"/>
    </row>
    <row r="32" spans="1:19">
      <c r="B32" s="90"/>
    </row>
    <row r="33" spans="2:2">
      <c r="B33" s="90"/>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145</v>
      </c>
      <c r="J2" s="20" t="s">
        <v>209</v>
      </c>
    </row>
    <row r="3" spans="1:22" s="15" customFormat="1" ht="10.5"/>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221</v>
      </c>
      <c r="D6" s="5">
        <v>645</v>
      </c>
      <c r="E6" s="5">
        <v>127</v>
      </c>
      <c r="F6" s="5">
        <v>58</v>
      </c>
      <c r="G6" s="5">
        <v>88</v>
      </c>
      <c r="H6" s="3">
        <f>B6-SUM(C6:G6)</f>
        <v>31</v>
      </c>
      <c r="J6" s="4">
        <v>1170</v>
      </c>
      <c r="K6" s="5">
        <v>30</v>
      </c>
      <c r="L6" s="5">
        <v>358</v>
      </c>
      <c r="M6" s="5">
        <v>305</v>
      </c>
      <c r="N6" s="5">
        <v>139</v>
      </c>
      <c r="O6" s="5">
        <v>301</v>
      </c>
      <c r="P6" s="3">
        <f>J6-SUM(K6:O6)</f>
        <v>37</v>
      </c>
    </row>
    <row r="7" spans="1:22" s="28" customFormat="1">
      <c r="A7" s="25" t="s">
        <v>3</v>
      </c>
      <c r="B7" s="26"/>
      <c r="C7" s="26">
        <f>C6/$B$6</f>
        <v>0.18888888888888888</v>
      </c>
      <c r="D7" s="26">
        <f t="shared" ref="D7:H7" si="0">D6/$B$6</f>
        <v>0.55128205128205132</v>
      </c>
      <c r="E7" s="26">
        <f t="shared" si="0"/>
        <v>0.10854700854700855</v>
      </c>
      <c r="F7" s="26">
        <f t="shared" si="0"/>
        <v>4.957264957264957E-2</v>
      </c>
      <c r="G7" s="26">
        <f t="shared" si="0"/>
        <v>7.521367521367521E-2</v>
      </c>
      <c r="H7" s="27">
        <f t="shared" si="0"/>
        <v>2.6495726495726495E-2</v>
      </c>
      <c r="J7" s="25"/>
      <c r="K7" s="26">
        <f>K6/$J$6</f>
        <v>2.564102564102564E-2</v>
      </c>
      <c r="L7" s="26">
        <f t="shared" ref="L7:P7" si="1">L6/$J$6</f>
        <v>0.30598290598290601</v>
      </c>
      <c r="M7" s="26">
        <f t="shared" si="1"/>
        <v>0.2606837606837607</v>
      </c>
      <c r="N7" s="26">
        <f t="shared" si="1"/>
        <v>0.1188034188034188</v>
      </c>
      <c r="O7" s="26">
        <f t="shared" si="1"/>
        <v>0.25726495726495724</v>
      </c>
      <c r="P7" s="27">
        <f t="shared" si="1"/>
        <v>3.1623931623931623E-2</v>
      </c>
    </row>
    <row r="8" spans="1:22">
      <c r="A8" s="4" t="s">
        <v>19</v>
      </c>
      <c r="B8" s="5">
        <v>551</v>
      </c>
      <c r="C8" s="5">
        <v>111</v>
      </c>
      <c r="D8" s="5">
        <v>305</v>
      </c>
      <c r="E8" s="5">
        <v>62</v>
      </c>
      <c r="F8" s="5">
        <v>30</v>
      </c>
      <c r="G8" s="5">
        <v>31</v>
      </c>
      <c r="H8" s="3">
        <f>B8-SUM(C8:G8)</f>
        <v>12</v>
      </c>
      <c r="J8" s="4">
        <v>551</v>
      </c>
      <c r="K8" s="5">
        <v>12</v>
      </c>
      <c r="L8" s="5">
        <v>175</v>
      </c>
      <c r="M8" s="5">
        <v>151</v>
      </c>
      <c r="N8" s="5">
        <v>64</v>
      </c>
      <c r="O8" s="5">
        <v>134</v>
      </c>
      <c r="P8" s="3">
        <f>J8-SUM(K8:O8)</f>
        <v>15</v>
      </c>
    </row>
    <row r="9" spans="1:22" s="28" customFormat="1">
      <c r="A9" s="25" t="s">
        <v>3</v>
      </c>
      <c r="B9" s="26"/>
      <c r="C9" s="26">
        <f>C8/$B$8</f>
        <v>0.2014519056261343</v>
      </c>
      <c r="D9" s="26">
        <f t="shared" ref="D9:H9" si="2">D8/$B$8</f>
        <v>0.55353901996370236</v>
      </c>
      <c r="E9" s="26">
        <f t="shared" si="2"/>
        <v>0.11252268602540835</v>
      </c>
      <c r="F9" s="26">
        <f t="shared" si="2"/>
        <v>5.4446460980036297E-2</v>
      </c>
      <c r="G9" s="26">
        <f t="shared" si="2"/>
        <v>5.6261343012704176E-2</v>
      </c>
      <c r="H9" s="27">
        <f t="shared" si="2"/>
        <v>2.1778584392014518E-2</v>
      </c>
      <c r="J9" s="25"/>
      <c r="K9" s="26">
        <f>K8/$J$8</f>
        <v>2.1778584392014518E-2</v>
      </c>
      <c r="L9" s="26">
        <f t="shared" ref="L9:P9" si="3">L8/$J$8</f>
        <v>0.31760435571687839</v>
      </c>
      <c r="M9" s="26">
        <f t="shared" si="3"/>
        <v>0.27404718693284935</v>
      </c>
      <c r="N9" s="26">
        <f t="shared" si="3"/>
        <v>0.1161524500907441</v>
      </c>
      <c r="O9" s="26">
        <f t="shared" si="3"/>
        <v>0.24319419237749546</v>
      </c>
      <c r="P9" s="27">
        <f t="shared" si="3"/>
        <v>2.7223230490018149E-2</v>
      </c>
    </row>
    <row r="10" spans="1:22">
      <c r="A10" s="4" t="s">
        <v>20</v>
      </c>
      <c r="B10" s="5">
        <v>611</v>
      </c>
      <c r="C10" s="5">
        <v>108</v>
      </c>
      <c r="D10" s="5">
        <v>337</v>
      </c>
      <c r="E10" s="5">
        <v>65</v>
      </c>
      <c r="F10" s="5">
        <v>27</v>
      </c>
      <c r="G10" s="5">
        <v>57</v>
      </c>
      <c r="H10" s="3">
        <f>B10-SUM(C10:G10)</f>
        <v>17</v>
      </c>
      <c r="J10" s="4">
        <v>611</v>
      </c>
      <c r="K10" s="5">
        <v>18</v>
      </c>
      <c r="L10" s="5">
        <v>182</v>
      </c>
      <c r="M10" s="5">
        <v>153</v>
      </c>
      <c r="N10" s="5">
        <v>71</v>
      </c>
      <c r="O10" s="5">
        <v>167</v>
      </c>
      <c r="P10" s="3">
        <f>J10-SUM(K10:O10)</f>
        <v>20</v>
      </c>
    </row>
    <row r="11" spans="1:22" s="28" customFormat="1">
      <c r="A11" s="25" t="s">
        <v>3</v>
      </c>
      <c r="B11" s="26"/>
      <c r="C11" s="26">
        <f>C10/$B$10</f>
        <v>0.176759410801964</v>
      </c>
      <c r="D11" s="26">
        <f t="shared" ref="D11:H11" si="4">D10/$B$10</f>
        <v>0.55155482815057288</v>
      </c>
      <c r="E11" s="26">
        <f t="shared" si="4"/>
        <v>0.10638297872340426</v>
      </c>
      <c r="F11" s="26">
        <f t="shared" si="4"/>
        <v>4.4189852700491E-2</v>
      </c>
      <c r="G11" s="26">
        <f t="shared" si="4"/>
        <v>9.3289689034369891E-2</v>
      </c>
      <c r="H11" s="27">
        <f t="shared" si="4"/>
        <v>2.7823240589198037E-2</v>
      </c>
      <c r="J11" s="25"/>
      <c r="K11" s="26">
        <f>K10/$J$10</f>
        <v>2.9459901800327332E-2</v>
      </c>
      <c r="L11" s="26">
        <f t="shared" ref="L11:P11" si="5">L10/$J$10</f>
        <v>0.2978723404255319</v>
      </c>
      <c r="M11" s="26">
        <f t="shared" si="5"/>
        <v>0.25040916530278234</v>
      </c>
      <c r="N11" s="26">
        <f t="shared" si="5"/>
        <v>0.11620294599018004</v>
      </c>
      <c r="O11" s="26">
        <f t="shared" si="5"/>
        <v>0.27332242225859249</v>
      </c>
      <c r="P11" s="27">
        <f t="shared" si="5"/>
        <v>3.2733224222585927E-2</v>
      </c>
    </row>
    <row r="12" spans="1:22">
      <c r="A12" s="4" t="s">
        <v>21</v>
      </c>
      <c r="B12" s="5">
        <v>2</v>
      </c>
      <c r="C12" s="5">
        <v>1</v>
      </c>
      <c r="D12" s="5">
        <v>1</v>
      </c>
      <c r="E12" s="57" t="s">
        <v>395</v>
      </c>
      <c r="F12" s="57" t="s">
        <v>395</v>
      </c>
      <c r="G12" s="57" t="s">
        <v>395</v>
      </c>
      <c r="H12" s="60" t="s">
        <v>395</v>
      </c>
      <c r="J12" s="4">
        <v>2</v>
      </c>
      <c r="K12" s="57" t="s">
        <v>395</v>
      </c>
      <c r="L12" s="57" t="s">
        <v>395</v>
      </c>
      <c r="M12" s="57" t="s">
        <v>395</v>
      </c>
      <c r="N12" s="5">
        <v>2</v>
      </c>
      <c r="O12" s="57" t="s">
        <v>395</v>
      </c>
      <c r="P12" s="60" t="s">
        <v>395</v>
      </c>
      <c r="V12" s="19"/>
    </row>
    <row r="13" spans="1:22" s="28" customFormat="1">
      <c r="A13" s="29" t="s">
        <v>3</v>
      </c>
      <c r="B13" s="30"/>
      <c r="C13" s="30">
        <f>C12/$B$12</f>
        <v>0.5</v>
      </c>
      <c r="D13" s="30">
        <f t="shared" ref="D13" si="6">D12/$B$12</f>
        <v>0.5</v>
      </c>
      <c r="E13" s="59" t="s">
        <v>395</v>
      </c>
      <c r="F13" s="59" t="s">
        <v>395</v>
      </c>
      <c r="G13" s="59" t="s">
        <v>395</v>
      </c>
      <c r="H13" s="62" t="s">
        <v>395</v>
      </c>
      <c r="J13" s="29"/>
      <c r="K13" s="59" t="s">
        <v>395</v>
      </c>
      <c r="L13" s="59" t="s">
        <v>395</v>
      </c>
      <c r="M13" s="59" t="s">
        <v>395</v>
      </c>
      <c r="N13" s="65">
        <f t="shared" ref="N13" si="7">N12/$J$12</f>
        <v>1</v>
      </c>
      <c r="O13" s="59" t="s">
        <v>395</v>
      </c>
      <c r="P13" s="62" t="s">
        <v>395</v>
      </c>
    </row>
    <row r="14" spans="1:22">
      <c r="A14" s="1" t="s">
        <v>2</v>
      </c>
    </row>
    <row r="15" spans="1:22">
      <c r="A15" s="9" t="s">
        <v>22</v>
      </c>
      <c r="B15" s="51">
        <v>17</v>
      </c>
      <c r="C15" s="10">
        <v>7</v>
      </c>
      <c r="D15" s="10">
        <v>9</v>
      </c>
      <c r="E15" s="10">
        <v>1</v>
      </c>
      <c r="F15" s="82" t="s">
        <v>395</v>
      </c>
      <c r="G15" s="82" t="s">
        <v>395</v>
      </c>
      <c r="H15" s="64" t="s">
        <v>395</v>
      </c>
      <c r="J15" s="9">
        <v>17</v>
      </c>
      <c r="K15" s="82" t="s">
        <v>395</v>
      </c>
      <c r="L15" s="10">
        <v>3</v>
      </c>
      <c r="M15" s="10">
        <v>3</v>
      </c>
      <c r="N15" s="10">
        <v>2</v>
      </c>
      <c r="O15" s="10">
        <v>9</v>
      </c>
      <c r="P15" s="64" t="s">
        <v>395</v>
      </c>
    </row>
    <row r="16" spans="1:22" s="28" customFormat="1">
      <c r="A16" s="25" t="s">
        <v>3</v>
      </c>
      <c r="B16" s="26"/>
      <c r="C16" s="26">
        <f>C15/$B$15</f>
        <v>0.41176470588235292</v>
      </c>
      <c r="D16" s="26">
        <f t="shared" ref="D16:E16" si="8">D15/$B$15</f>
        <v>0.52941176470588236</v>
      </c>
      <c r="E16" s="26">
        <f t="shared" si="8"/>
        <v>5.8823529411764705E-2</v>
      </c>
      <c r="F16" s="58" t="s">
        <v>395</v>
      </c>
      <c r="G16" s="58" t="s">
        <v>395</v>
      </c>
      <c r="H16" s="63" t="s">
        <v>395</v>
      </c>
      <c r="J16" s="25"/>
      <c r="K16" s="58" t="s">
        <v>395</v>
      </c>
      <c r="L16" s="26">
        <f t="shared" ref="L16:O16" si="9">L15/$J$15</f>
        <v>0.17647058823529413</v>
      </c>
      <c r="M16" s="26">
        <f t="shared" si="9"/>
        <v>0.17647058823529413</v>
      </c>
      <c r="N16" s="26">
        <f t="shared" si="9"/>
        <v>0.11764705882352941</v>
      </c>
      <c r="O16" s="26">
        <f t="shared" si="9"/>
        <v>0.52941176470588236</v>
      </c>
      <c r="P16" s="63" t="s">
        <v>395</v>
      </c>
    </row>
    <row r="17" spans="1:16">
      <c r="A17" s="4" t="s">
        <v>23</v>
      </c>
      <c r="B17" s="5">
        <v>122</v>
      </c>
      <c r="C17" s="5">
        <v>42</v>
      </c>
      <c r="D17" s="5">
        <v>53</v>
      </c>
      <c r="E17" s="5">
        <v>7</v>
      </c>
      <c r="F17" s="5">
        <v>3</v>
      </c>
      <c r="G17" s="5">
        <v>16</v>
      </c>
      <c r="H17" s="3">
        <f>B17-SUM(C17:G17)</f>
        <v>1</v>
      </c>
      <c r="J17" s="4">
        <v>122</v>
      </c>
      <c r="K17" s="5">
        <v>10</v>
      </c>
      <c r="L17" s="5">
        <v>41</v>
      </c>
      <c r="M17" s="5">
        <v>24</v>
      </c>
      <c r="N17" s="5">
        <v>15</v>
      </c>
      <c r="O17" s="5">
        <v>31</v>
      </c>
      <c r="P17" s="3">
        <f>J17-SUM(K17:O17)</f>
        <v>1</v>
      </c>
    </row>
    <row r="18" spans="1:16" s="28" customFormat="1">
      <c r="A18" s="25" t="s">
        <v>3</v>
      </c>
      <c r="B18" s="26"/>
      <c r="C18" s="26">
        <f>C17/$B$17</f>
        <v>0.34426229508196721</v>
      </c>
      <c r="D18" s="26">
        <f t="shared" ref="D18:H18" si="10">D17/$B$17</f>
        <v>0.4344262295081967</v>
      </c>
      <c r="E18" s="26">
        <f t="shared" si="10"/>
        <v>5.737704918032787E-2</v>
      </c>
      <c r="F18" s="26">
        <f t="shared" si="10"/>
        <v>2.4590163934426229E-2</v>
      </c>
      <c r="G18" s="26">
        <f t="shared" si="10"/>
        <v>0.13114754098360656</v>
      </c>
      <c r="H18" s="27">
        <f t="shared" si="10"/>
        <v>8.1967213114754103E-3</v>
      </c>
      <c r="J18" s="25"/>
      <c r="K18" s="26">
        <f>K17/$J$17</f>
        <v>8.1967213114754092E-2</v>
      </c>
      <c r="L18" s="26">
        <f t="shared" ref="L18:P18" si="11">L17/$J$17</f>
        <v>0.33606557377049179</v>
      </c>
      <c r="M18" s="26">
        <f t="shared" si="11"/>
        <v>0.19672131147540983</v>
      </c>
      <c r="N18" s="26">
        <f t="shared" si="11"/>
        <v>0.12295081967213115</v>
      </c>
      <c r="O18" s="26">
        <f t="shared" si="11"/>
        <v>0.25409836065573771</v>
      </c>
      <c r="P18" s="27">
        <f t="shared" si="11"/>
        <v>8.1967213114754103E-3</v>
      </c>
    </row>
    <row r="19" spans="1:16">
      <c r="A19" s="4" t="s">
        <v>24</v>
      </c>
      <c r="B19" s="5">
        <v>169</v>
      </c>
      <c r="C19" s="5">
        <v>35</v>
      </c>
      <c r="D19" s="5">
        <v>89</v>
      </c>
      <c r="E19" s="5">
        <v>16</v>
      </c>
      <c r="F19" s="5">
        <v>9</v>
      </c>
      <c r="G19" s="5">
        <v>17</v>
      </c>
      <c r="H19" s="3">
        <f>B19-SUM(C19:G19)</f>
        <v>3</v>
      </c>
      <c r="J19" s="4">
        <v>169</v>
      </c>
      <c r="K19" s="5">
        <v>3</v>
      </c>
      <c r="L19" s="5">
        <v>54</v>
      </c>
      <c r="M19" s="5">
        <v>46</v>
      </c>
      <c r="N19" s="5">
        <v>21</v>
      </c>
      <c r="O19" s="5">
        <v>43</v>
      </c>
      <c r="P19" s="3">
        <f>J19-SUM(K19:O19)</f>
        <v>2</v>
      </c>
    </row>
    <row r="20" spans="1:16" s="28" customFormat="1">
      <c r="A20" s="25" t="s">
        <v>3</v>
      </c>
      <c r="B20" s="26"/>
      <c r="C20" s="26">
        <f>C19/$B$19</f>
        <v>0.20710059171597633</v>
      </c>
      <c r="D20" s="26">
        <f t="shared" ref="D20:H20" si="12">D19/$B$19</f>
        <v>0.52662721893491127</v>
      </c>
      <c r="E20" s="26">
        <f t="shared" si="12"/>
        <v>9.4674556213017749E-2</v>
      </c>
      <c r="F20" s="26">
        <f t="shared" si="12"/>
        <v>5.3254437869822487E-2</v>
      </c>
      <c r="G20" s="26">
        <f t="shared" si="12"/>
        <v>0.10059171597633136</v>
      </c>
      <c r="H20" s="27">
        <f t="shared" si="12"/>
        <v>1.7751479289940829E-2</v>
      </c>
      <c r="J20" s="25"/>
      <c r="K20" s="26">
        <f>K19/$J$19</f>
        <v>1.7751479289940829E-2</v>
      </c>
      <c r="L20" s="26">
        <f t="shared" ref="L20:P20" si="13">L19/$J$19</f>
        <v>0.31952662721893493</v>
      </c>
      <c r="M20" s="26">
        <f t="shared" si="13"/>
        <v>0.27218934911242604</v>
      </c>
      <c r="N20" s="26">
        <f t="shared" si="13"/>
        <v>0.1242603550295858</v>
      </c>
      <c r="O20" s="26">
        <f t="shared" si="13"/>
        <v>0.25443786982248523</v>
      </c>
      <c r="P20" s="27">
        <f t="shared" si="13"/>
        <v>1.1834319526627219E-2</v>
      </c>
    </row>
    <row r="21" spans="1:16">
      <c r="A21" s="4" t="s">
        <v>25</v>
      </c>
      <c r="B21" s="5">
        <v>160</v>
      </c>
      <c r="C21" s="5">
        <v>30</v>
      </c>
      <c r="D21" s="5">
        <v>92</v>
      </c>
      <c r="E21" s="5">
        <v>17</v>
      </c>
      <c r="F21" s="5">
        <v>8</v>
      </c>
      <c r="G21" s="5">
        <v>12</v>
      </c>
      <c r="H21" s="3">
        <f>B21-SUM(C21:G21)</f>
        <v>1</v>
      </c>
      <c r="J21" s="4">
        <v>160</v>
      </c>
      <c r="K21" s="5">
        <v>4</v>
      </c>
      <c r="L21" s="5">
        <v>69</v>
      </c>
      <c r="M21" s="5">
        <v>33</v>
      </c>
      <c r="N21" s="5">
        <v>21</v>
      </c>
      <c r="O21" s="5">
        <v>28</v>
      </c>
      <c r="P21" s="3">
        <f>J21-SUM(K21:O21)</f>
        <v>5</v>
      </c>
    </row>
    <row r="22" spans="1:16" s="28" customFormat="1">
      <c r="A22" s="25" t="s">
        <v>3</v>
      </c>
      <c r="B22" s="26"/>
      <c r="C22" s="26">
        <f>C21/$B$21</f>
        <v>0.1875</v>
      </c>
      <c r="D22" s="26">
        <f t="shared" ref="D22:H22" si="14">D21/$B$21</f>
        <v>0.57499999999999996</v>
      </c>
      <c r="E22" s="26">
        <f t="shared" si="14"/>
        <v>0.10625</v>
      </c>
      <c r="F22" s="26">
        <f t="shared" si="14"/>
        <v>0.05</v>
      </c>
      <c r="G22" s="26">
        <f t="shared" si="14"/>
        <v>7.4999999999999997E-2</v>
      </c>
      <c r="H22" s="27">
        <f t="shared" si="14"/>
        <v>6.2500000000000003E-3</v>
      </c>
      <c r="J22" s="25"/>
      <c r="K22" s="26">
        <f>K21/$J$21</f>
        <v>2.5000000000000001E-2</v>
      </c>
      <c r="L22" s="26">
        <f t="shared" ref="L22:P22" si="15">L21/$J$21</f>
        <v>0.43125000000000002</v>
      </c>
      <c r="M22" s="26">
        <f t="shared" si="15"/>
        <v>0.20624999999999999</v>
      </c>
      <c r="N22" s="26">
        <f t="shared" si="15"/>
        <v>0.13125000000000001</v>
      </c>
      <c r="O22" s="26">
        <f t="shared" si="15"/>
        <v>0.17499999999999999</v>
      </c>
      <c r="P22" s="27">
        <f t="shared" si="15"/>
        <v>3.125E-2</v>
      </c>
    </row>
    <row r="23" spans="1:16">
      <c r="A23" s="4" t="s">
        <v>26</v>
      </c>
      <c r="B23" s="5">
        <v>181</v>
      </c>
      <c r="C23" s="5">
        <v>31</v>
      </c>
      <c r="D23" s="5">
        <v>102</v>
      </c>
      <c r="E23" s="5">
        <v>29</v>
      </c>
      <c r="F23" s="5">
        <v>4</v>
      </c>
      <c r="G23" s="5">
        <v>14</v>
      </c>
      <c r="H23" s="3">
        <f>B23-SUM(C23:G23)</f>
        <v>1</v>
      </c>
      <c r="J23" s="4">
        <v>181</v>
      </c>
      <c r="K23" s="5">
        <v>4</v>
      </c>
      <c r="L23" s="5">
        <v>65</v>
      </c>
      <c r="M23" s="5">
        <v>55</v>
      </c>
      <c r="N23" s="5">
        <v>25</v>
      </c>
      <c r="O23" s="5">
        <v>30</v>
      </c>
      <c r="P23" s="3">
        <f>J23-SUM(K23:O23)</f>
        <v>2</v>
      </c>
    </row>
    <row r="24" spans="1:16" s="28" customFormat="1">
      <c r="A24" s="25" t="s">
        <v>3</v>
      </c>
      <c r="B24" s="26"/>
      <c r="C24" s="26">
        <f>C23/$B$23</f>
        <v>0.17127071823204421</v>
      </c>
      <c r="D24" s="26">
        <f t="shared" ref="D24:H24" si="16">D23/$B$23</f>
        <v>0.56353591160220995</v>
      </c>
      <c r="E24" s="26">
        <f t="shared" si="16"/>
        <v>0.16022099447513813</v>
      </c>
      <c r="F24" s="26">
        <f t="shared" si="16"/>
        <v>2.2099447513812154E-2</v>
      </c>
      <c r="G24" s="26">
        <f t="shared" si="16"/>
        <v>7.7348066298342538E-2</v>
      </c>
      <c r="H24" s="27">
        <f t="shared" si="16"/>
        <v>5.5248618784530384E-3</v>
      </c>
      <c r="J24" s="25"/>
      <c r="K24" s="26">
        <f>K23/$J$23</f>
        <v>2.2099447513812154E-2</v>
      </c>
      <c r="L24" s="26">
        <f t="shared" ref="L24:P24" si="17">L23/$J$23</f>
        <v>0.35911602209944754</v>
      </c>
      <c r="M24" s="26">
        <f t="shared" si="17"/>
        <v>0.30386740331491713</v>
      </c>
      <c r="N24" s="26">
        <f t="shared" si="17"/>
        <v>0.13812154696132597</v>
      </c>
      <c r="O24" s="26">
        <f t="shared" si="17"/>
        <v>0.16574585635359115</v>
      </c>
      <c r="P24" s="27">
        <f t="shared" si="17"/>
        <v>1.1049723756906077E-2</v>
      </c>
    </row>
    <row r="25" spans="1:16">
      <c r="A25" s="4" t="s">
        <v>27</v>
      </c>
      <c r="B25" s="5">
        <v>244</v>
      </c>
      <c r="C25" s="5">
        <v>33</v>
      </c>
      <c r="D25" s="5">
        <v>138</v>
      </c>
      <c r="E25" s="5">
        <v>31</v>
      </c>
      <c r="F25" s="5">
        <v>16</v>
      </c>
      <c r="G25" s="5">
        <v>16</v>
      </c>
      <c r="H25" s="3">
        <f>B25-SUM(C25:G25)</f>
        <v>10</v>
      </c>
      <c r="J25" s="4">
        <v>244</v>
      </c>
      <c r="K25" s="5">
        <v>3</v>
      </c>
      <c r="L25" s="5">
        <v>64</v>
      </c>
      <c r="M25" s="5">
        <v>69</v>
      </c>
      <c r="N25" s="5">
        <v>31</v>
      </c>
      <c r="O25" s="5">
        <v>67</v>
      </c>
      <c r="P25" s="3">
        <f>J25-SUM(K25:O25)</f>
        <v>10</v>
      </c>
    </row>
    <row r="26" spans="1:16" s="28" customFormat="1">
      <c r="A26" s="25" t="s">
        <v>3</v>
      </c>
      <c r="B26" s="26"/>
      <c r="C26" s="26">
        <f>C25/$B$25</f>
        <v>0.13524590163934427</v>
      </c>
      <c r="D26" s="26">
        <f t="shared" ref="D26:H26" si="18">D25/$B$25</f>
        <v>0.56557377049180324</v>
      </c>
      <c r="E26" s="26">
        <f t="shared" si="18"/>
        <v>0.12704918032786885</v>
      </c>
      <c r="F26" s="26">
        <f t="shared" si="18"/>
        <v>6.5573770491803282E-2</v>
      </c>
      <c r="G26" s="26">
        <f t="shared" si="18"/>
        <v>6.5573770491803282E-2</v>
      </c>
      <c r="H26" s="27">
        <f t="shared" si="18"/>
        <v>4.0983606557377046E-2</v>
      </c>
      <c r="J26" s="25"/>
      <c r="K26" s="26">
        <f>K25/$J$25</f>
        <v>1.2295081967213115E-2</v>
      </c>
      <c r="L26" s="26">
        <f t="shared" ref="L26:P26" si="19">L25/$J$25</f>
        <v>0.26229508196721313</v>
      </c>
      <c r="M26" s="26">
        <f t="shared" si="19"/>
        <v>0.28278688524590162</v>
      </c>
      <c r="N26" s="26">
        <f t="shared" si="19"/>
        <v>0.12704918032786885</v>
      </c>
      <c r="O26" s="26">
        <f t="shared" si="19"/>
        <v>0.27459016393442626</v>
      </c>
      <c r="P26" s="27">
        <f t="shared" si="19"/>
        <v>4.0983606557377046E-2</v>
      </c>
    </row>
    <row r="27" spans="1:16">
      <c r="A27" s="4" t="s">
        <v>28</v>
      </c>
      <c r="B27" s="5">
        <v>262</v>
      </c>
      <c r="C27" s="5">
        <v>41</v>
      </c>
      <c r="D27" s="5">
        <v>155</v>
      </c>
      <c r="E27" s="5">
        <v>25</v>
      </c>
      <c r="F27" s="5">
        <v>16</v>
      </c>
      <c r="G27" s="5">
        <v>12</v>
      </c>
      <c r="H27" s="3">
        <f>B27-SUM(C27:G27)</f>
        <v>13</v>
      </c>
      <c r="J27" s="4">
        <v>262</v>
      </c>
      <c r="K27" s="5">
        <v>5</v>
      </c>
      <c r="L27" s="5">
        <v>60</v>
      </c>
      <c r="M27" s="5">
        <v>73</v>
      </c>
      <c r="N27" s="5">
        <v>22</v>
      </c>
      <c r="O27" s="5">
        <v>88</v>
      </c>
      <c r="P27" s="3">
        <f>J27-SUM(K27:O27)</f>
        <v>14</v>
      </c>
    </row>
    <row r="28" spans="1:16" s="28" customFormat="1">
      <c r="A28" s="29" t="s">
        <v>3</v>
      </c>
      <c r="B28" s="30"/>
      <c r="C28" s="30">
        <f>C27/$B$27</f>
        <v>0.15648854961832062</v>
      </c>
      <c r="D28" s="30">
        <f t="shared" ref="D28:H28" si="20">D27/$B$27</f>
        <v>0.59160305343511455</v>
      </c>
      <c r="E28" s="30">
        <f t="shared" si="20"/>
        <v>9.5419847328244281E-2</v>
      </c>
      <c r="F28" s="30">
        <f t="shared" si="20"/>
        <v>6.1068702290076333E-2</v>
      </c>
      <c r="G28" s="30">
        <f t="shared" si="20"/>
        <v>4.5801526717557252E-2</v>
      </c>
      <c r="H28" s="31">
        <f t="shared" si="20"/>
        <v>4.9618320610687022E-2</v>
      </c>
      <c r="J28" s="29"/>
      <c r="K28" s="30">
        <f>K27/$J$27</f>
        <v>1.9083969465648856E-2</v>
      </c>
      <c r="L28" s="30">
        <f t="shared" ref="L28:P28" si="21">L27/$J$27</f>
        <v>0.22900763358778625</v>
      </c>
      <c r="M28" s="30">
        <f t="shared" si="21"/>
        <v>0.2786259541984733</v>
      </c>
      <c r="N28" s="30">
        <f t="shared" si="21"/>
        <v>8.3969465648854963E-2</v>
      </c>
      <c r="O28" s="30">
        <f t="shared" si="21"/>
        <v>0.33587786259541985</v>
      </c>
      <c r="P28" s="31">
        <f t="shared" si="21"/>
        <v>5.3435114503816793E-2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210</v>
      </c>
      <c r="J2" s="20" t="s">
        <v>211</v>
      </c>
    </row>
    <row r="3" spans="1:22" s="15" customFormat="1" ht="10.5"/>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18</v>
      </c>
      <c r="D6" s="5">
        <v>271</v>
      </c>
      <c r="E6" s="5">
        <v>306</v>
      </c>
      <c r="F6" s="5">
        <v>164</v>
      </c>
      <c r="G6" s="5">
        <v>377</v>
      </c>
      <c r="H6" s="3">
        <f>B6-SUM(C6:G6)</f>
        <v>34</v>
      </c>
      <c r="J6" s="4">
        <v>1170</v>
      </c>
      <c r="K6" s="5">
        <v>11</v>
      </c>
      <c r="L6" s="5">
        <v>207</v>
      </c>
      <c r="M6" s="5">
        <v>226</v>
      </c>
      <c r="N6" s="5">
        <v>173</v>
      </c>
      <c r="O6" s="5">
        <v>517</v>
      </c>
      <c r="P6" s="3">
        <f>J6-SUM(K6:O6)</f>
        <v>36</v>
      </c>
    </row>
    <row r="7" spans="1:22" s="28" customFormat="1">
      <c r="A7" s="25" t="s">
        <v>3</v>
      </c>
      <c r="B7" s="26"/>
      <c r="C7" s="26">
        <f>C6/$B$6</f>
        <v>1.5384615384615385E-2</v>
      </c>
      <c r="D7" s="26">
        <f t="shared" ref="D7:H7" si="0">D6/$B$6</f>
        <v>0.23162393162393163</v>
      </c>
      <c r="E7" s="26">
        <f t="shared" si="0"/>
        <v>0.26153846153846155</v>
      </c>
      <c r="F7" s="26">
        <f t="shared" si="0"/>
        <v>0.14017094017094017</v>
      </c>
      <c r="G7" s="26">
        <f t="shared" si="0"/>
        <v>0.32222222222222224</v>
      </c>
      <c r="H7" s="27">
        <f t="shared" si="0"/>
        <v>2.9059829059829061E-2</v>
      </c>
      <c r="J7" s="25"/>
      <c r="K7" s="26">
        <f>K6/$J$6</f>
        <v>9.4017094017094013E-3</v>
      </c>
      <c r="L7" s="26">
        <f t="shared" ref="L7:P7" si="1">L6/$J$6</f>
        <v>0.17692307692307693</v>
      </c>
      <c r="M7" s="26">
        <f t="shared" si="1"/>
        <v>0.19316239316239317</v>
      </c>
      <c r="N7" s="26">
        <f t="shared" si="1"/>
        <v>0.14786324786324787</v>
      </c>
      <c r="O7" s="26">
        <f t="shared" si="1"/>
        <v>0.44188034188034186</v>
      </c>
      <c r="P7" s="27">
        <f t="shared" si="1"/>
        <v>3.0769230769230771E-2</v>
      </c>
    </row>
    <row r="8" spans="1:22">
      <c r="A8" s="4" t="s">
        <v>19</v>
      </c>
      <c r="B8" s="5">
        <v>551</v>
      </c>
      <c r="C8" s="5">
        <v>6</v>
      </c>
      <c r="D8" s="5">
        <v>138</v>
      </c>
      <c r="E8" s="5">
        <v>163</v>
      </c>
      <c r="F8" s="5">
        <v>88</v>
      </c>
      <c r="G8" s="5">
        <v>142</v>
      </c>
      <c r="H8" s="3">
        <f>B8-SUM(C8:G8)</f>
        <v>14</v>
      </c>
      <c r="J8" s="4">
        <v>551</v>
      </c>
      <c r="K8" s="5">
        <v>2</v>
      </c>
      <c r="L8" s="5">
        <v>94</v>
      </c>
      <c r="M8" s="5">
        <v>114</v>
      </c>
      <c r="N8" s="5">
        <v>106</v>
      </c>
      <c r="O8" s="5">
        <v>220</v>
      </c>
      <c r="P8" s="3">
        <f>J8-SUM(K8:O8)</f>
        <v>15</v>
      </c>
    </row>
    <row r="9" spans="1:22" s="28" customFormat="1">
      <c r="A9" s="25" t="s">
        <v>3</v>
      </c>
      <c r="B9" s="26"/>
      <c r="C9" s="26">
        <f>C8/$B$8</f>
        <v>1.0889292196007259E-2</v>
      </c>
      <c r="D9" s="26">
        <f t="shared" ref="D9:H9" si="2">D8/$B$8</f>
        <v>0.25045372050816694</v>
      </c>
      <c r="E9" s="26">
        <f t="shared" si="2"/>
        <v>0.29582577132486387</v>
      </c>
      <c r="F9" s="26">
        <f t="shared" si="2"/>
        <v>0.15970961887477314</v>
      </c>
      <c r="G9" s="26">
        <f t="shared" si="2"/>
        <v>0.25771324863883849</v>
      </c>
      <c r="H9" s="27">
        <f t="shared" si="2"/>
        <v>2.5408348457350273E-2</v>
      </c>
      <c r="J9" s="25"/>
      <c r="K9" s="26">
        <f>K8/$J$8</f>
        <v>3.629764065335753E-3</v>
      </c>
      <c r="L9" s="26">
        <f t="shared" ref="L9:P9" si="3">L8/$J$8</f>
        <v>0.1705989110707804</v>
      </c>
      <c r="M9" s="26">
        <f t="shared" si="3"/>
        <v>0.20689655172413793</v>
      </c>
      <c r="N9" s="26">
        <f t="shared" si="3"/>
        <v>0.19237749546279492</v>
      </c>
      <c r="O9" s="26">
        <f t="shared" si="3"/>
        <v>0.39927404718693282</v>
      </c>
      <c r="P9" s="27">
        <f t="shared" si="3"/>
        <v>2.7223230490018149E-2</v>
      </c>
    </row>
    <row r="10" spans="1:22">
      <c r="A10" s="4" t="s">
        <v>20</v>
      </c>
      <c r="B10" s="5">
        <v>611</v>
      </c>
      <c r="C10" s="5">
        <v>12</v>
      </c>
      <c r="D10" s="5">
        <v>132</v>
      </c>
      <c r="E10" s="5">
        <v>143</v>
      </c>
      <c r="F10" s="5">
        <v>71</v>
      </c>
      <c r="G10" s="5">
        <v>235</v>
      </c>
      <c r="H10" s="3">
        <f>B10-SUM(C10:G10)</f>
        <v>18</v>
      </c>
      <c r="J10" s="4">
        <v>611</v>
      </c>
      <c r="K10" s="5">
        <v>9</v>
      </c>
      <c r="L10" s="5">
        <v>111</v>
      </c>
      <c r="M10" s="5">
        <v>111</v>
      </c>
      <c r="N10" s="5">
        <v>66</v>
      </c>
      <c r="O10" s="5">
        <v>296</v>
      </c>
      <c r="P10" s="3">
        <f>J10-SUM(K10:O10)</f>
        <v>18</v>
      </c>
    </row>
    <row r="11" spans="1:22" s="28" customFormat="1">
      <c r="A11" s="25" t="s">
        <v>3</v>
      </c>
      <c r="B11" s="26"/>
      <c r="C11" s="26">
        <f>C10/B10</f>
        <v>1.9639934533551555E-2</v>
      </c>
      <c r="D11" s="26">
        <f>D10/B10</f>
        <v>0.2160392798690671</v>
      </c>
      <c r="E11" s="26">
        <f>E10/B10</f>
        <v>0.23404255319148937</v>
      </c>
      <c r="F11" s="26">
        <f>F10/B10</f>
        <v>0.11620294599018004</v>
      </c>
      <c r="G11" s="26">
        <f>G10/B10</f>
        <v>0.38461538461538464</v>
      </c>
      <c r="H11" s="27">
        <f>H10/B10</f>
        <v>2.9459901800327332E-2</v>
      </c>
      <c r="J11" s="25"/>
      <c r="K11" s="26">
        <f>K10/J10</f>
        <v>1.4729950900163666E-2</v>
      </c>
      <c r="L11" s="26">
        <f>L10/J10</f>
        <v>0.18166939443535188</v>
      </c>
      <c r="M11" s="26">
        <f>M10/J10</f>
        <v>0.18166939443535188</v>
      </c>
      <c r="N11" s="26">
        <f>N10/J10</f>
        <v>0.10801963993453355</v>
      </c>
      <c r="O11" s="26">
        <f>O10/J10</f>
        <v>0.48445171849427171</v>
      </c>
      <c r="P11" s="27">
        <f>P10/J10</f>
        <v>2.9459901800327332E-2</v>
      </c>
    </row>
    <row r="12" spans="1:22">
      <c r="A12" s="4" t="s">
        <v>21</v>
      </c>
      <c r="B12" s="5">
        <v>2</v>
      </c>
      <c r="C12" s="57" t="s">
        <v>395</v>
      </c>
      <c r="D12" s="57" t="s">
        <v>395</v>
      </c>
      <c r="E12" s="57" t="s">
        <v>395</v>
      </c>
      <c r="F12" s="5">
        <v>2</v>
      </c>
      <c r="G12" s="57" t="s">
        <v>395</v>
      </c>
      <c r="H12" s="60" t="s">
        <v>395</v>
      </c>
      <c r="J12" s="4">
        <v>2</v>
      </c>
      <c r="K12" s="57" t="s">
        <v>395</v>
      </c>
      <c r="L12" s="5">
        <v>1</v>
      </c>
      <c r="M12" s="5">
        <v>1</v>
      </c>
      <c r="N12" s="57" t="s">
        <v>395</v>
      </c>
      <c r="O12" s="57" t="s">
        <v>395</v>
      </c>
      <c r="P12" s="60" t="s">
        <v>395</v>
      </c>
      <c r="V12" s="19"/>
    </row>
    <row r="13" spans="1:22" s="28" customFormat="1">
      <c r="A13" s="29" t="s">
        <v>3</v>
      </c>
      <c r="B13" s="30"/>
      <c r="C13" s="59" t="s">
        <v>395</v>
      </c>
      <c r="D13" s="59" t="s">
        <v>395</v>
      </c>
      <c r="E13" s="59" t="s">
        <v>395</v>
      </c>
      <c r="F13" s="65">
        <f>F12/B12</f>
        <v>1</v>
      </c>
      <c r="G13" s="59" t="s">
        <v>395</v>
      </c>
      <c r="H13" s="62" t="s">
        <v>395</v>
      </c>
      <c r="J13" s="29"/>
      <c r="K13" s="59" t="s">
        <v>395</v>
      </c>
      <c r="L13" s="30">
        <f>L12/J12</f>
        <v>0.5</v>
      </c>
      <c r="M13" s="30">
        <f>M12/J12</f>
        <v>0.5</v>
      </c>
      <c r="N13" s="59" t="s">
        <v>395</v>
      </c>
      <c r="O13" s="59" t="s">
        <v>395</v>
      </c>
      <c r="P13" s="62" t="s">
        <v>395</v>
      </c>
    </row>
    <row r="14" spans="1:22">
      <c r="A14" s="1" t="s">
        <v>2</v>
      </c>
    </row>
    <row r="15" spans="1:22">
      <c r="A15" s="9" t="s">
        <v>22</v>
      </c>
      <c r="B15" s="51">
        <v>17</v>
      </c>
      <c r="C15" s="10">
        <v>1</v>
      </c>
      <c r="D15" s="10">
        <v>6</v>
      </c>
      <c r="E15" s="10">
        <v>3</v>
      </c>
      <c r="F15" s="10">
        <v>1</v>
      </c>
      <c r="G15" s="10">
        <v>6</v>
      </c>
      <c r="H15" s="64" t="s">
        <v>395</v>
      </c>
      <c r="J15" s="9">
        <v>17</v>
      </c>
      <c r="K15" s="82" t="s">
        <v>395</v>
      </c>
      <c r="L15" s="10">
        <v>4</v>
      </c>
      <c r="M15" s="10">
        <v>3</v>
      </c>
      <c r="N15" s="10">
        <v>2</v>
      </c>
      <c r="O15" s="10">
        <v>8</v>
      </c>
      <c r="P15" s="64" t="s">
        <v>395</v>
      </c>
    </row>
    <row r="16" spans="1:22" s="28" customFormat="1">
      <c r="A16" s="25" t="s">
        <v>3</v>
      </c>
      <c r="B16" s="26"/>
      <c r="C16" s="49">
        <f>C15/B15</f>
        <v>5.8823529411764705E-2</v>
      </c>
      <c r="D16" s="49">
        <f>D15/B15</f>
        <v>0.35294117647058826</v>
      </c>
      <c r="E16" s="49">
        <f>E15/B15</f>
        <v>0.17647058823529413</v>
      </c>
      <c r="F16" s="49">
        <f>F15/B15</f>
        <v>5.8823529411764705E-2</v>
      </c>
      <c r="G16" s="49">
        <f>G15/B15</f>
        <v>0.35294117647058826</v>
      </c>
      <c r="H16" s="63" t="s">
        <v>395</v>
      </c>
      <c r="J16" s="25"/>
      <c r="K16" s="58" t="s">
        <v>395</v>
      </c>
      <c r="L16" s="49">
        <f>L15/J15</f>
        <v>0.23529411764705882</v>
      </c>
      <c r="M16" s="49">
        <f>M15/J15</f>
        <v>0.17647058823529413</v>
      </c>
      <c r="N16" s="49">
        <f>N15/J15</f>
        <v>0.11764705882352941</v>
      </c>
      <c r="O16" s="49">
        <f>O15/J15</f>
        <v>0.47058823529411764</v>
      </c>
      <c r="P16" s="63" t="s">
        <v>395</v>
      </c>
    </row>
    <row r="17" spans="1:16">
      <c r="A17" s="4" t="s">
        <v>23</v>
      </c>
      <c r="B17" s="5">
        <v>122</v>
      </c>
      <c r="C17" s="5">
        <v>4</v>
      </c>
      <c r="D17" s="5">
        <v>35</v>
      </c>
      <c r="E17" s="5">
        <v>21</v>
      </c>
      <c r="F17" s="5">
        <v>13</v>
      </c>
      <c r="G17" s="5">
        <v>48</v>
      </c>
      <c r="H17" s="3">
        <f>B17-SUM(C17:G17)</f>
        <v>1</v>
      </c>
      <c r="J17" s="4">
        <v>122</v>
      </c>
      <c r="K17" s="5">
        <v>2</v>
      </c>
      <c r="L17" s="5">
        <v>26</v>
      </c>
      <c r="M17" s="5">
        <v>21</v>
      </c>
      <c r="N17" s="5">
        <v>5</v>
      </c>
      <c r="O17" s="5">
        <v>67</v>
      </c>
      <c r="P17" s="3">
        <f>J17-SUM(K17:O17)</f>
        <v>1</v>
      </c>
    </row>
    <row r="18" spans="1:16" s="28" customFormat="1">
      <c r="A18" s="25" t="s">
        <v>3</v>
      </c>
      <c r="B18" s="26"/>
      <c r="C18" s="26">
        <f>C17/B17</f>
        <v>3.2786885245901641E-2</v>
      </c>
      <c r="D18" s="26">
        <f>D17/B17</f>
        <v>0.28688524590163933</v>
      </c>
      <c r="E18" s="26">
        <f>E17/B17</f>
        <v>0.1721311475409836</v>
      </c>
      <c r="F18" s="26">
        <f>F17/B17</f>
        <v>0.10655737704918032</v>
      </c>
      <c r="G18" s="26">
        <f>G17/B17</f>
        <v>0.39344262295081966</v>
      </c>
      <c r="H18" s="27">
        <f>H17/B17</f>
        <v>8.1967213114754103E-3</v>
      </c>
      <c r="J18" s="25"/>
      <c r="K18" s="26">
        <f>K17/J17</f>
        <v>1.6393442622950821E-2</v>
      </c>
      <c r="L18" s="26">
        <f>L17/J17</f>
        <v>0.21311475409836064</v>
      </c>
      <c r="M18" s="26">
        <f>M17/J17</f>
        <v>0.1721311475409836</v>
      </c>
      <c r="N18" s="26">
        <f>N17/J17</f>
        <v>4.0983606557377046E-2</v>
      </c>
      <c r="O18" s="26">
        <f>O17/J17</f>
        <v>0.54918032786885251</v>
      </c>
      <c r="P18" s="27">
        <f>P17/J17</f>
        <v>8.1967213114754103E-3</v>
      </c>
    </row>
    <row r="19" spans="1:16">
      <c r="A19" s="4" t="s">
        <v>24</v>
      </c>
      <c r="B19" s="5">
        <v>169</v>
      </c>
      <c r="C19" s="5">
        <v>1</v>
      </c>
      <c r="D19" s="5">
        <v>46</v>
      </c>
      <c r="E19" s="5">
        <v>31</v>
      </c>
      <c r="F19" s="5">
        <v>19</v>
      </c>
      <c r="G19" s="5">
        <v>70</v>
      </c>
      <c r="H19" s="3">
        <f>B19-SUM(C19:G19)</f>
        <v>2</v>
      </c>
      <c r="J19" s="4">
        <v>169</v>
      </c>
      <c r="K19" s="5">
        <v>2</v>
      </c>
      <c r="L19" s="5">
        <v>38</v>
      </c>
      <c r="M19" s="5">
        <v>22</v>
      </c>
      <c r="N19" s="5">
        <v>15</v>
      </c>
      <c r="O19" s="5">
        <v>90</v>
      </c>
      <c r="P19" s="3">
        <f>J19-SUM(K19:O19)</f>
        <v>2</v>
      </c>
    </row>
    <row r="20" spans="1:16" s="28" customFormat="1">
      <c r="A20" s="25" t="s">
        <v>3</v>
      </c>
      <c r="B20" s="26"/>
      <c r="C20" s="26">
        <f>C19/B19</f>
        <v>5.9171597633136093E-3</v>
      </c>
      <c r="D20" s="26">
        <f>D19/B19</f>
        <v>0.27218934911242604</v>
      </c>
      <c r="E20" s="26">
        <f>E19/B19</f>
        <v>0.18343195266272189</v>
      </c>
      <c r="F20" s="26">
        <f>F19/B19</f>
        <v>0.11242603550295859</v>
      </c>
      <c r="G20" s="26">
        <f>G19/B19</f>
        <v>0.41420118343195267</v>
      </c>
      <c r="H20" s="27">
        <f>H19/B19</f>
        <v>1.1834319526627219E-2</v>
      </c>
      <c r="J20" s="25"/>
      <c r="K20" s="26">
        <f>K19/J19</f>
        <v>1.1834319526627219E-2</v>
      </c>
      <c r="L20" s="26">
        <f>L19/J19</f>
        <v>0.22485207100591717</v>
      </c>
      <c r="M20" s="26">
        <f>M19/J19</f>
        <v>0.13017751479289941</v>
      </c>
      <c r="N20" s="26">
        <f>N19/J19</f>
        <v>8.8757396449704137E-2</v>
      </c>
      <c r="O20" s="26">
        <f>O19/J19</f>
        <v>0.53254437869822491</v>
      </c>
      <c r="P20" s="27">
        <f>P19/J19</f>
        <v>1.1834319526627219E-2</v>
      </c>
    </row>
    <row r="21" spans="1:16">
      <c r="A21" s="4" t="s">
        <v>25</v>
      </c>
      <c r="B21" s="5">
        <v>160</v>
      </c>
      <c r="C21" s="5">
        <v>4</v>
      </c>
      <c r="D21" s="5">
        <v>40</v>
      </c>
      <c r="E21" s="5">
        <v>52</v>
      </c>
      <c r="F21" s="5">
        <v>20</v>
      </c>
      <c r="G21" s="5">
        <v>41</v>
      </c>
      <c r="H21" s="3">
        <f>B21-SUM(C21:G21)</f>
        <v>3</v>
      </c>
      <c r="J21" s="4">
        <v>160</v>
      </c>
      <c r="K21" s="57" t="s">
        <v>395</v>
      </c>
      <c r="L21" s="5">
        <v>28</v>
      </c>
      <c r="M21" s="5">
        <v>32</v>
      </c>
      <c r="N21" s="5">
        <v>15</v>
      </c>
      <c r="O21" s="5">
        <v>82</v>
      </c>
      <c r="P21" s="3">
        <f>J21-SUM(K21:O21)</f>
        <v>3</v>
      </c>
    </row>
    <row r="22" spans="1:16" s="28" customFormat="1">
      <c r="A22" s="25" t="s">
        <v>3</v>
      </c>
      <c r="B22" s="26"/>
      <c r="C22" s="26">
        <f>C21/B21</f>
        <v>2.5000000000000001E-2</v>
      </c>
      <c r="D22" s="26">
        <f>D21/B21</f>
        <v>0.25</v>
      </c>
      <c r="E22" s="26">
        <f>E21/B21</f>
        <v>0.32500000000000001</v>
      </c>
      <c r="F22" s="26">
        <f>F21/B21</f>
        <v>0.125</v>
      </c>
      <c r="G22" s="26">
        <f>G21/B21</f>
        <v>0.25624999999999998</v>
      </c>
      <c r="H22" s="27">
        <f>H21/B21</f>
        <v>1.8749999999999999E-2</v>
      </c>
      <c r="J22" s="25"/>
      <c r="K22" s="58" t="s">
        <v>395</v>
      </c>
      <c r="L22" s="26">
        <f>L21/J21</f>
        <v>0.17499999999999999</v>
      </c>
      <c r="M22" s="26">
        <f>M21/J21</f>
        <v>0.2</v>
      </c>
      <c r="N22" s="26">
        <f>N21/J21</f>
        <v>9.375E-2</v>
      </c>
      <c r="O22" s="26">
        <f>O21/J21</f>
        <v>0.51249999999999996</v>
      </c>
      <c r="P22" s="27">
        <f>P21/J21</f>
        <v>1.8749999999999999E-2</v>
      </c>
    </row>
    <row r="23" spans="1:16">
      <c r="A23" s="4" t="s">
        <v>26</v>
      </c>
      <c r="B23" s="5">
        <v>181</v>
      </c>
      <c r="C23" s="5">
        <v>1</v>
      </c>
      <c r="D23" s="5">
        <v>47</v>
      </c>
      <c r="E23" s="5">
        <v>52</v>
      </c>
      <c r="F23" s="5">
        <v>30</v>
      </c>
      <c r="G23" s="5">
        <v>50</v>
      </c>
      <c r="H23" s="3">
        <f>B23-SUM(C23:G23)</f>
        <v>1</v>
      </c>
      <c r="J23" s="4">
        <v>181</v>
      </c>
      <c r="K23" s="5">
        <v>1</v>
      </c>
      <c r="L23" s="5">
        <v>33</v>
      </c>
      <c r="M23" s="5">
        <v>40</v>
      </c>
      <c r="N23" s="5">
        <v>28</v>
      </c>
      <c r="O23" s="5">
        <v>78</v>
      </c>
      <c r="P23" s="3">
        <f>J23-SUM(K23:O23)</f>
        <v>1</v>
      </c>
    </row>
    <row r="24" spans="1:16" s="28" customFormat="1">
      <c r="A24" s="25" t="s">
        <v>3</v>
      </c>
      <c r="B24" s="26"/>
      <c r="C24" s="26">
        <f>C23/B23</f>
        <v>5.5248618784530384E-3</v>
      </c>
      <c r="D24" s="26">
        <f>D23/B23</f>
        <v>0.25966850828729282</v>
      </c>
      <c r="E24" s="26">
        <f>E23/B23</f>
        <v>0.287292817679558</v>
      </c>
      <c r="F24" s="26">
        <f>F23/B23</f>
        <v>0.16574585635359115</v>
      </c>
      <c r="G24" s="26">
        <f>G23/B23</f>
        <v>0.27624309392265195</v>
      </c>
      <c r="H24" s="27">
        <f>H23/B23</f>
        <v>5.5248618784530384E-3</v>
      </c>
      <c r="J24" s="25"/>
      <c r="K24" s="26">
        <f>K23/J23</f>
        <v>5.5248618784530384E-3</v>
      </c>
      <c r="L24" s="26">
        <f>L23/J23</f>
        <v>0.18232044198895028</v>
      </c>
      <c r="M24" s="26">
        <f>M23/J23</f>
        <v>0.22099447513812154</v>
      </c>
      <c r="N24" s="26">
        <f>N23/J23</f>
        <v>0.15469613259668508</v>
      </c>
      <c r="O24" s="26">
        <f>O23/J23</f>
        <v>0.43093922651933703</v>
      </c>
      <c r="P24" s="27">
        <f>P23/J23</f>
        <v>5.5248618784530384E-3</v>
      </c>
    </row>
    <row r="25" spans="1:16">
      <c r="A25" s="4" t="s">
        <v>27</v>
      </c>
      <c r="B25" s="5">
        <v>244</v>
      </c>
      <c r="C25" s="5">
        <v>1</v>
      </c>
      <c r="D25" s="5">
        <v>47</v>
      </c>
      <c r="E25" s="5">
        <v>76</v>
      </c>
      <c r="F25" s="5">
        <v>41</v>
      </c>
      <c r="G25" s="5">
        <v>70</v>
      </c>
      <c r="H25" s="3">
        <f>B25-SUM(C25:G25)</f>
        <v>9</v>
      </c>
      <c r="J25" s="4">
        <v>244</v>
      </c>
      <c r="K25" s="5">
        <v>1</v>
      </c>
      <c r="L25" s="5">
        <v>41</v>
      </c>
      <c r="M25" s="5">
        <v>47</v>
      </c>
      <c r="N25" s="5">
        <v>51</v>
      </c>
      <c r="O25" s="5">
        <v>95</v>
      </c>
      <c r="P25" s="3">
        <f>J25-SUM(K25:O25)</f>
        <v>9</v>
      </c>
    </row>
    <row r="26" spans="1:16" s="28" customFormat="1">
      <c r="A26" s="25" t="s">
        <v>3</v>
      </c>
      <c r="B26" s="26"/>
      <c r="C26" s="26">
        <f>C25/B25</f>
        <v>4.0983606557377051E-3</v>
      </c>
      <c r="D26" s="26">
        <f>D25/B25</f>
        <v>0.19262295081967212</v>
      </c>
      <c r="E26" s="26">
        <f>E25/B25</f>
        <v>0.31147540983606559</v>
      </c>
      <c r="F26" s="26">
        <f>F25/B25</f>
        <v>0.16803278688524589</v>
      </c>
      <c r="G26" s="26">
        <f>G25/B25</f>
        <v>0.28688524590163933</v>
      </c>
      <c r="H26" s="27">
        <f>H25/B25</f>
        <v>3.6885245901639344E-2</v>
      </c>
      <c r="J26" s="25"/>
      <c r="K26" s="26">
        <f>K25/J25</f>
        <v>4.0983606557377051E-3</v>
      </c>
      <c r="L26" s="26">
        <f>L25/J25</f>
        <v>0.16803278688524589</v>
      </c>
      <c r="M26" s="26">
        <f>M25/J25</f>
        <v>0.19262295081967212</v>
      </c>
      <c r="N26" s="26">
        <f>N25/J25</f>
        <v>0.20901639344262296</v>
      </c>
      <c r="O26" s="26">
        <f>O25/J25</f>
        <v>0.38934426229508196</v>
      </c>
      <c r="P26" s="27">
        <f>P25/J25</f>
        <v>3.6885245901639344E-2</v>
      </c>
    </row>
    <row r="27" spans="1:16">
      <c r="A27" s="4" t="s">
        <v>28</v>
      </c>
      <c r="B27" s="5">
        <v>262</v>
      </c>
      <c r="C27" s="5">
        <v>5</v>
      </c>
      <c r="D27" s="5">
        <v>48</v>
      </c>
      <c r="E27" s="5">
        <v>70</v>
      </c>
      <c r="F27" s="5">
        <v>37</v>
      </c>
      <c r="G27" s="5">
        <v>86</v>
      </c>
      <c r="H27" s="3">
        <f>B27-SUM(C27:G27)</f>
        <v>16</v>
      </c>
      <c r="J27" s="4">
        <v>262</v>
      </c>
      <c r="K27" s="5">
        <v>4</v>
      </c>
      <c r="L27" s="5">
        <v>35</v>
      </c>
      <c r="M27" s="5">
        <v>61</v>
      </c>
      <c r="N27" s="5">
        <v>53</v>
      </c>
      <c r="O27" s="5">
        <v>92</v>
      </c>
      <c r="P27" s="3">
        <f>J27-SUM(K27:O27)</f>
        <v>17</v>
      </c>
    </row>
    <row r="28" spans="1:16" s="28" customFormat="1">
      <c r="A28" s="29" t="s">
        <v>3</v>
      </c>
      <c r="B28" s="30"/>
      <c r="C28" s="30">
        <f>C27/B27</f>
        <v>1.9083969465648856E-2</v>
      </c>
      <c r="D28" s="30">
        <f>D27/B27</f>
        <v>0.18320610687022901</v>
      </c>
      <c r="E28" s="30">
        <f>E27/B27</f>
        <v>0.26717557251908397</v>
      </c>
      <c r="F28" s="30">
        <f>F27/B27</f>
        <v>0.14122137404580154</v>
      </c>
      <c r="G28" s="30">
        <f>G27/B27</f>
        <v>0.3282442748091603</v>
      </c>
      <c r="H28" s="31">
        <f>H27/B27</f>
        <v>6.1068702290076333E-2</v>
      </c>
      <c r="J28" s="29"/>
      <c r="K28" s="30">
        <f>K27/J27</f>
        <v>1.5267175572519083E-2</v>
      </c>
      <c r="L28" s="30">
        <f>L27/J27</f>
        <v>0.13358778625954199</v>
      </c>
      <c r="M28" s="30">
        <f>M27/J27</f>
        <v>0.23282442748091603</v>
      </c>
      <c r="N28" s="30">
        <f>N27/J27</f>
        <v>0.20229007633587787</v>
      </c>
      <c r="O28" s="30">
        <f>O27/J27</f>
        <v>0.35114503816793891</v>
      </c>
      <c r="P28" s="31">
        <f>P27/J27</f>
        <v>6.4885496183206104E-2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212</v>
      </c>
    </row>
    <row r="2" spans="1:22" s="20" customFormat="1" ht="10.5">
      <c r="A2" s="20" t="s">
        <v>279</v>
      </c>
      <c r="J2" s="22" t="s">
        <v>245</v>
      </c>
    </row>
    <row r="3" spans="1:22" s="15" customFormat="1" ht="10.5">
      <c r="A3" s="15" t="s">
        <v>278</v>
      </c>
      <c r="J3" s="18"/>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82</v>
      </c>
      <c r="D6" s="5">
        <v>425</v>
      </c>
      <c r="E6" s="5">
        <v>180</v>
      </c>
      <c r="F6" s="5">
        <v>93</v>
      </c>
      <c r="G6" s="5">
        <v>355</v>
      </c>
      <c r="H6" s="3">
        <f>B6-SUM(C6:G6)</f>
        <v>35</v>
      </c>
      <c r="J6" s="4">
        <v>1170</v>
      </c>
      <c r="K6" s="5">
        <v>8</v>
      </c>
      <c r="L6" s="5">
        <v>255</v>
      </c>
      <c r="M6" s="5">
        <v>285</v>
      </c>
      <c r="N6" s="5">
        <v>114</v>
      </c>
      <c r="O6" s="5">
        <v>467</v>
      </c>
      <c r="P6" s="3">
        <f>J6-SUM(K6:O6)</f>
        <v>41</v>
      </c>
    </row>
    <row r="7" spans="1:22" s="28" customFormat="1">
      <c r="A7" s="25" t="s">
        <v>3</v>
      </c>
      <c r="B7" s="26"/>
      <c r="C7" s="26">
        <f>C6/$B$6</f>
        <v>7.0085470085470086E-2</v>
      </c>
      <c r="D7" s="26">
        <f t="shared" ref="D7:H7" si="0">D6/$B$6</f>
        <v>0.36324786324786323</v>
      </c>
      <c r="E7" s="26">
        <f t="shared" si="0"/>
        <v>0.15384615384615385</v>
      </c>
      <c r="F7" s="26">
        <f t="shared" si="0"/>
        <v>7.9487179487179482E-2</v>
      </c>
      <c r="G7" s="26">
        <f t="shared" si="0"/>
        <v>0.3034188034188034</v>
      </c>
      <c r="H7" s="27">
        <f t="shared" si="0"/>
        <v>2.9914529914529916E-2</v>
      </c>
      <c r="J7" s="25"/>
      <c r="K7" s="26">
        <f>K6/$J$6</f>
        <v>6.8376068376068376E-3</v>
      </c>
      <c r="L7" s="26">
        <f t="shared" ref="L7:P7" si="1">L6/$J$6</f>
        <v>0.21794871794871795</v>
      </c>
      <c r="M7" s="26">
        <f t="shared" si="1"/>
        <v>0.24358974358974358</v>
      </c>
      <c r="N7" s="26">
        <f t="shared" si="1"/>
        <v>9.7435897435897437E-2</v>
      </c>
      <c r="O7" s="26">
        <f t="shared" si="1"/>
        <v>0.39914529914529917</v>
      </c>
      <c r="P7" s="27">
        <f t="shared" si="1"/>
        <v>3.5042735042735043E-2</v>
      </c>
    </row>
    <row r="8" spans="1:22">
      <c r="A8" s="4" t="s">
        <v>19</v>
      </c>
      <c r="B8" s="5">
        <v>551</v>
      </c>
      <c r="C8" s="5">
        <v>26</v>
      </c>
      <c r="D8" s="5">
        <v>177</v>
      </c>
      <c r="E8" s="5">
        <v>94</v>
      </c>
      <c r="F8" s="5">
        <v>65</v>
      </c>
      <c r="G8" s="5">
        <v>173</v>
      </c>
      <c r="H8" s="3">
        <f>B8-SUM(C8:G8)</f>
        <v>16</v>
      </c>
      <c r="J8" s="4">
        <v>551</v>
      </c>
      <c r="K8" s="5">
        <v>3</v>
      </c>
      <c r="L8" s="5">
        <v>115</v>
      </c>
      <c r="M8" s="5">
        <v>156</v>
      </c>
      <c r="N8" s="5">
        <v>66</v>
      </c>
      <c r="O8" s="5">
        <v>195</v>
      </c>
      <c r="P8" s="3">
        <f>J8-SUM(K8:O8)</f>
        <v>16</v>
      </c>
    </row>
    <row r="9" spans="1:22" s="28" customFormat="1">
      <c r="A9" s="25" t="s">
        <v>3</v>
      </c>
      <c r="B9" s="26"/>
      <c r="C9" s="26">
        <f>C8/$B$8</f>
        <v>4.7186932849364795E-2</v>
      </c>
      <c r="D9" s="26">
        <f t="shared" ref="D9:H9" si="2">D8/$B$8</f>
        <v>0.32123411978221417</v>
      </c>
      <c r="E9" s="26">
        <f t="shared" si="2"/>
        <v>0.1705989110707804</v>
      </c>
      <c r="F9" s="26">
        <f t="shared" si="2"/>
        <v>0.11796733212341198</v>
      </c>
      <c r="G9" s="26">
        <f t="shared" si="2"/>
        <v>0.31397459165154262</v>
      </c>
      <c r="H9" s="27">
        <f t="shared" si="2"/>
        <v>2.9038112522686024E-2</v>
      </c>
      <c r="J9" s="25"/>
      <c r="K9" s="26">
        <f>K8/$J$8</f>
        <v>5.4446460980036296E-3</v>
      </c>
      <c r="L9" s="26">
        <f t="shared" ref="L9:P9" si="3">L8/$J$8</f>
        <v>0.20871143375680581</v>
      </c>
      <c r="M9" s="26">
        <f t="shared" si="3"/>
        <v>0.28312159709618873</v>
      </c>
      <c r="N9" s="26">
        <f t="shared" si="3"/>
        <v>0.11978221415607986</v>
      </c>
      <c r="O9" s="26">
        <f t="shared" si="3"/>
        <v>0.35390199637023595</v>
      </c>
      <c r="P9" s="27">
        <f t="shared" si="3"/>
        <v>2.9038112522686024E-2</v>
      </c>
    </row>
    <row r="10" spans="1:22">
      <c r="A10" s="4" t="s">
        <v>20</v>
      </c>
      <c r="B10" s="5">
        <v>611</v>
      </c>
      <c r="C10" s="5">
        <v>56</v>
      </c>
      <c r="D10" s="5">
        <v>245</v>
      </c>
      <c r="E10" s="5">
        <v>86</v>
      </c>
      <c r="F10" s="5">
        <v>26</v>
      </c>
      <c r="G10" s="5">
        <v>182</v>
      </c>
      <c r="H10" s="3">
        <f>B10-SUM(C10:G10)</f>
        <v>16</v>
      </c>
      <c r="J10" s="4">
        <v>611</v>
      </c>
      <c r="K10" s="5">
        <v>5</v>
      </c>
      <c r="L10" s="5">
        <v>138</v>
      </c>
      <c r="M10" s="5">
        <v>129</v>
      </c>
      <c r="N10" s="5">
        <v>46</v>
      </c>
      <c r="O10" s="5">
        <v>271</v>
      </c>
      <c r="P10" s="3">
        <f>J10-SUM(K10:O10)</f>
        <v>22</v>
      </c>
    </row>
    <row r="11" spans="1:22" s="28" customFormat="1">
      <c r="A11" s="25" t="s">
        <v>3</v>
      </c>
      <c r="B11" s="26"/>
      <c r="C11" s="26">
        <f>C10/B10</f>
        <v>9.1653027823240585E-2</v>
      </c>
      <c r="D11" s="26">
        <f>D10/B10</f>
        <v>0.40098199672667756</v>
      </c>
      <c r="E11" s="26">
        <f>E10/B10</f>
        <v>0.14075286415711949</v>
      </c>
      <c r="F11" s="26">
        <f>F10/B10</f>
        <v>4.2553191489361701E-2</v>
      </c>
      <c r="G11" s="26">
        <f>G10/B10</f>
        <v>0.2978723404255319</v>
      </c>
      <c r="H11" s="27">
        <f>H10/B10</f>
        <v>2.6186579378068741E-2</v>
      </c>
      <c r="J11" s="25"/>
      <c r="K11" s="26">
        <f>K10/J10</f>
        <v>8.1833060556464818E-3</v>
      </c>
      <c r="L11" s="26">
        <f>L10/J10</f>
        <v>0.22585924713584288</v>
      </c>
      <c r="M11" s="26">
        <f>M10/J10</f>
        <v>0.21112929623567922</v>
      </c>
      <c r="N11" s="26">
        <f>N10/J10</f>
        <v>7.5286415711947621E-2</v>
      </c>
      <c r="O11" s="26">
        <f>O10/J10</f>
        <v>0.44353518821603927</v>
      </c>
      <c r="P11" s="27">
        <f>P10/J10</f>
        <v>3.6006546644844518E-2</v>
      </c>
    </row>
    <row r="12" spans="1:22">
      <c r="A12" s="4" t="s">
        <v>21</v>
      </c>
      <c r="B12" s="5">
        <v>2</v>
      </c>
      <c r="C12" s="57" t="s">
        <v>395</v>
      </c>
      <c r="D12" s="5">
        <v>1</v>
      </c>
      <c r="E12" s="57" t="s">
        <v>395</v>
      </c>
      <c r="F12" s="5">
        <v>1</v>
      </c>
      <c r="G12" s="57" t="s">
        <v>395</v>
      </c>
      <c r="H12" s="60" t="s">
        <v>395</v>
      </c>
      <c r="J12" s="4">
        <v>2</v>
      </c>
      <c r="K12" s="57" t="s">
        <v>395</v>
      </c>
      <c r="L12" s="5">
        <v>1</v>
      </c>
      <c r="M12" s="57" t="s">
        <v>395</v>
      </c>
      <c r="N12" s="5">
        <v>1</v>
      </c>
      <c r="O12" s="57" t="s">
        <v>395</v>
      </c>
      <c r="P12" s="60" t="s">
        <v>395</v>
      </c>
      <c r="V12" s="19"/>
    </row>
    <row r="13" spans="1:22" s="28" customFormat="1">
      <c r="A13" s="29" t="s">
        <v>3</v>
      </c>
      <c r="B13" s="30"/>
      <c r="C13" s="59" t="s">
        <v>395</v>
      </c>
      <c r="D13" s="30">
        <f>D12/B12</f>
        <v>0.5</v>
      </c>
      <c r="E13" s="59" t="s">
        <v>395</v>
      </c>
      <c r="F13" s="30">
        <f>F12/B12</f>
        <v>0.5</v>
      </c>
      <c r="G13" s="59" t="s">
        <v>395</v>
      </c>
      <c r="H13" s="62" t="s">
        <v>395</v>
      </c>
      <c r="J13" s="29"/>
      <c r="K13" s="59" t="s">
        <v>395</v>
      </c>
      <c r="L13" s="30">
        <f>L12/J12</f>
        <v>0.5</v>
      </c>
      <c r="M13" s="59" t="s">
        <v>395</v>
      </c>
      <c r="N13" s="30">
        <f>N12/J12</f>
        <v>0.5</v>
      </c>
      <c r="O13" s="59" t="s">
        <v>395</v>
      </c>
      <c r="P13" s="62" t="s">
        <v>395</v>
      </c>
    </row>
    <row r="14" spans="1:22">
      <c r="A14" s="1" t="s">
        <v>2</v>
      </c>
    </row>
    <row r="15" spans="1:22">
      <c r="A15" s="9" t="s">
        <v>22</v>
      </c>
      <c r="B15" s="51">
        <v>17</v>
      </c>
      <c r="C15" s="10">
        <v>1</v>
      </c>
      <c r="D15" s="10">
        <v>12</v>
      </c>
      <c r="E15" s="10">
        <v>2</v>
      </c>
      <c r="F15" s="82" t="s">
        <v>395</v>
      </c>
      <c r="G15" s="10">
        <v>2</v>
      </c>
      <c r="H15" s="64" t="s">
        <v>395</v>
      </c>
      <c r="J15" s="9">
        <v>17</v>
      </c>
      <c r="K15" s="82" t="s">
        <v>395</v>
      </c>
      <c r="L15" s="10">
        <v>7</v>
      </c>
      <c r="M15" s="10">
        <v>4</v>
      </c>
      <c r="N15" s="82" t="s">
        <v>395</v>
      </c>
      <c r="O15" s="10">
        <v>6</v>
      </c>
      <c r="P15" s="64" t="s">
        <v>395</v>
      </c>
    </row>
    <row r="16" spans="1:22" s="28" customFormat="1">
      <c r="A16" s="25" t="s">
        <v>3</v>
      </c>
      <c r="B16" s="26"/>
      <c r="C16" s="49">
        <f>C15/B15</f>
        <v>5.8823529411764705E-2</v>
      </c>
      <c r="D16" s="49">
        <f>D15/B15</f>
        <v>0.70588235294117652</v>
      </c>
      <c r="E16" s="49">
        <f>E15/B15</f>
        <v>0.11764705882352941</v>
      </c>
      <c r="F16" s="58" t="s">
        <v>395</v>
      </c>
      <c r="G16" s="49">
        <f>G15/B15</f>
        <v>0.11764705882352941</v>
      </c>
      <c r="H16" s="63" t="s">
        <v>395</v>
      </c>
      <c r="J16" s="25"/>
      <c r="K16" s="58" t="s">
        <v>395</v>
      </c>
      <c r="L16" s="49">
        <f>L15/J15</f>
        <v>0.41176470588235292</v>
      </c>
      <c r="M16" s="49">
        <f>M15/J15</f>
        <v>0.23529411764705882</v>
      </c>
      <c r="N16" s="58" t="s">
        <v>395</v>
      </c>
      <c r="O16" s="49">
        <f>O15/J15</f>
        <v>0.35294117647058826</v>
      </c>
      <c r="P16" s="63" t="s">
        <v>395</v>
      </c>
    </row>
    <row r="17" spans="1:16">
      <c r="A17" s="4" t="s">
        <v>23</v>
      </c>
      <c r="B17" s="5">
        <v>122</v>
      </c>
      <c r="C17" s="5">
        <v>19</v>
      </c>
      <c r="D17" s="5">
        <v>46</v>
      </c>
      <c r="E17" s="5">
        <v>12</v>
      </c>
      <c r="F17" s="5">
        <v>8</v>
      </c>
      <c r="G17" s="5">
        <v>36</v>
      </c>
      <c r="H17" s="3">
        <f>B17-SUM(C17:G17)</f>
        <v>1</v>
      </c>
      <c r="J17" s="4">
        <v>122</v>
      </c>
      <c r="K17" s="5">
        <v>1</v>
      </c>
      <c r="L17" s="5">
        <v>37</v>
      </c>
      <c r="M17" s="5">
        <v>18</v>
      </c>
      <c r="N17" s="5">
        <v>14</v>
      </c>
      <c r="O17" s="5">
        <v>51</v>
      </c>
      <c r="P17" s="3">
        <f>J17-SUM(K17:O17)</f>
        <v>1</v>
      </c>
    </row>
    <row r="18" spans="1:16" s="28" customFormat="1">
      <c r="A18" s="25" t="s">
        <v>3</v>
      </c>
      <c r="B18" s="26"/>
      <c r="C18" s="26">
        <f>C17/B17</f>
        <v>0.15573770491803279</v>
      </c>
      <c r="D18" s="26">
        <f>D17/B17</f>
        <v>0.37704918032786883</v>
      </c>
      <c r="E18" s="26">
        <f>E17/B17</f>
        <v>9.8360655737704916E-2</v>
      </c>
      <c r="F18" s="26">
        <f>F17/B17</f>
        <v>6.5573770491803282E-2</v>
      </c>
      <c r="G18" s="26">
        <f>G17/B17</f>
        <v>0.29508196721311475</v>
      </c>
      <c r="H18" s="27">
        <f>H17/B17</f>
        <v>8.1967213114754103E-3</v>
      </c>
      <c r="J18" s="25"/>
      <c r="K18" s="26">
        <f>K17/J17</f>
        <v>8.1967213114754103E-3</v>
      </c>
      <c r="L18" s="26">
        <f>L17/J17</f>
        <v>0.30327868852459017</v>
      </c>
      <c r="M18" s="26">
        <f>M17/J17</f>
        <v>0.14754098360655737</v>
      </c>
      <c r="N18" s="26">
        <f>N17/J17</f>
        <v>0.11475409836065574</v>
      </c>
      <c r="O18" s="26">
        <f>O17/J17</f>
        <v>0.41803278688524592</v>
      </c>
      <c r="P18" s="27">
        <f>P17/J17</f>
        <v>8.1967213114754103E-3</v>
      </c>
    </row>
    <row r="19" spans="1:16">
      <c r="A19" s="4" t="s">
        <v>24</v>
      </c>
      <c r="B19" s="5">
        <v>169</v>
      </c>
      <c r="C19" s="5">
        <v>16</v>
      </c>
      <c r="D19" s="5">
        <v>60</v>
      </c>
      <c r="E19" s="5">
        <v>19</v>
      </c>
      <c r="F19" s="5">
        <v>11</v>
      </c>
      <c r="G19" s="5">
        <v>61</v>
      </c>
      <c r="H19" s="3">
        <f>B19-SUM(C19:G19)</f>
        <v>2</v>
      </c>
      <c r="J19" s="4">
        <v>169</v>
      </c>
      <c r="K19" s="5">
        <v>1</v>
      </c>
      <c r="L19" s="5">
        <v>40</v>
      </c>
      <c r="M19" s="5">
        <v>32</v>
      </c>
      <c r="N19" s="5">
        <v>17</v>
      </c>
      <c r="O19" s="5">
        <v>77</v>
      </c>
      <c r="P19" s="3">
        <f>J19-SUM(K19:O19)</f>
        <v>2</v>
      </c>
    </row>
    <row r="20" spans="1:16" s="28" customFormat="1">
      <c r="A20" s="25" t="s">
        <v>3</v>
      </c>
      <c r="B20" s="26"/>
      <c r="C20" s="26">
        <f>C19/B19</f>
        <v>9.4674556213017749E-2</v>
      </c>
      <c r="D20" s="26">
        <f>D19/B19</f>
        <v>0.35502958579881655</v>
      </c>
      <c r="E20" s="26">
        <f>E19/B19</f>
        <v>0.11242603550295859</v>
      </c>
      <c r="F20" s="26">
        <f>F19/B19</f>
        <v>6.5088757396449703E-2</v>
      </c>
      <c r="G20" s="26">
        <f>G19/B19</f>
        <v>0.36094674556213019</v>
      </c>
      <c r="H20" s="27">
        <f>H19/B19</f>
        <v>1.1834319526627219E-2</v>
      </c>
      <c r="J20" s="25"/>
      <c r="K20" s="26">
        <f>K19/J19</f>
        <v>5.9171597633136093E-3</v>
      </c>
      <c r="L20" s="26">
        <f>L19/J19</f>
        <v>0.23668639053254437</v>
      </c>
      <c r="M20" s="26">
        <f>M19/J19</f>
        <v>0.1893491124260355</v>
      </c>
      <c r="N20" s="26">
        <f>N19/J19</f>
        <v>0.10059171597633136</v>
      </c>
      <c r="O20" s="26">
        <f>O19/J19</f>
        <v>0.45562130177514792</v>
      </c>
      <c r="P20" s="27">
        <f>P19/J19</f>
        <v>1.1834319526627219E-2</v>
      </c>
    </row>
    <row r="21" spans="1:16">
      <c r="A21" s="4" t="s">
        <v>25</v>
      </c>
      <c r="B21" s="5">
        <v>160</v>
      </c>
      <c r="C21" s="5">
        <v>12</v>
      </c>
      <c r="D21" s="5">
        <v>71</v>
      </c>
      <c r="E21" s="5">
        <v>19</v>
      </c>
      <c r="F21" s="5">
        <v>11</v>
      </c>
      <c r="G21" s="5">
        <v>44</v>
      </c>
      <c r="H21" s="3">
        <f>B21-SUM(C21:G21)</f>
        <v>3</v>
      </c>
      <c r="J21" s="4">
        <v>160</v>
      </c>
      <c r="K21" s="5">
        <v>2</v>
      </c>
      <c r="L21" s="5">
        <v>40</v>
      </c>
      <c r="M21" s="5">
        <v>41</v>
      </c>
      <c r="N21" s="5">
        <v>12</v>
      </c>
      <c r="O21" s="5">
        <v>62</v>
      </c>
      <c r="P21" s="3">
        <f>J21-SUM(K21:O21)</f>
        <v>3</v>
      </c>
    </row>
    <row r="22" spans="1:16" s="28" customFormat="1">
      <c r="A22" s="25" t="s">
        <v>3</v>
      </c>
      <c r="B22" s="26"/>
      <c r="C22" s="26">
        <f>C21/B21</f>
        <v>7.4999999999999997E-2</v>
      </c>
      <c r="D22" s="26">
        <f>D21/B21</f>
        <v>0.44374999999999998</v>
      </c>
      <c r="E22" s="26">
        <f>E21/B21</f>
        <v>0.11874999999999999</v>
      </c>
      <c r="F22" s="26">
        <f>F21/B21</f>
        <v>6.8750000000000006E-2</v>
      </c>
      <c r="G22" s="26">
        <f>G21/B21</f>
        <v>0.27500000000000002</v>
      </c>
      <c r="H22" s="27">
        <f>H21/B21</f>
        <v>1.8749999999999999E-2</v>
      </c>
      <c r="J22" s="25"/>
      <c r="K22" s="26">
        <f>K21/J21</f>
        <v>1.2500000000000001E-2</v>
      </c>
      <c r="L22" s="26">
        <f>L21/J21</f>
        <v>0.25</v>
      </c>
      <c r="M22" s="26">
        <f>M21/J21</f>
        <v>0.25624999999999998</v>
      </c>
      <c r="N22" s="26">
        <f>N21/J21</f>
        <v>7.4999999999999997E-2</v>
      </c>
      <c r="O22" s="26">
        <f>O21/J21</f>
        <v>0.38750000000000001</v>
      </c>
      <c r="P22" s="27">
        <f>P21/J21</f>
        <v>1.8749999999999999E-2</v>
      </c>
    </row>
    <row r="23" spans="1:16">
      <c r="A23" s="4" t="s">
        <v>26</v>
      </c>
      <c r="B23" s="5">
        <v>181</v>
      </c>
      <c r="C23" s="5">
        <v>12</v>
      </c>
      <c r="D23" s="5">
        <v>81</v>
      </c>
      <c r="E23" s="5">
        <v>26</v>
      </c>
      <c r="F23" s="5">
        <v>15</v>
      </c>
      <c r="G23" s="5">
        <v>46</v>
      </c>
      <c r="H23" s="3">
        <f>B23-SUM(C23:G23)</f>
        <v>1</v>
      </c>
      <c r="J23" s="4">
        <v>181</v>
      </c>
      <c r="K23" s="57" t="s">
        <v>395</v>
      </c>
      <c r="L23" s="5">
        <v>53</v>
      </c>
      <c r="M23" s="5">
        <v>42</v>
      </c>
      <c r="N23" s="5">
        <v>17</v>
      </c>
      <c r="O23" s="5">
        <v>68</v>
      </c>
      <c r="P23" s="3">
        <f>J23-SUM(K23:O23)</f>
        <v>1</v>
      </c>
    </row>
    <row r="24" spans="1:16" s="28" customFormat="1">
      <c r="A24" s="25" t="s">
        <v>3</v>
      </c>
      <c r="B24" s="26"/>
      <c r="C24" s="26">
        <f>C23/B23</f>
        <v>6.6298342541436461E-2</v>
      </c>
      <c r="D24" s="26">
        <f>D23/B23</f>
        <v>0.44751381215469616</v>
      </c>
      <c r="E24" s="26">
        <f>E23/B23</f>
        <v>0.143646408839779</v>
      </c>
      <c r="F24" s="26">
        <f>F23/B23</f>
        <v>8.2872928176795577E-2</v>
      </c>
      <c r="G24" s="26">
        <f>G23/B23</f>
        <v>0.2541436464088398</v>
      </c>
      <c r="H24" s="27">
        <f>H23/B23</f>
        <v>5.5248618784530384E-3</v>
      </c>
      <c r="J24" s="25"/>
      <c r="K24" s="58" t="s">
        <v>395</v>
      </c>
      <c r="L24" s="26">
        <f>L23/J23</f>
        <v>0.29281767955801102</v>
      </c>
      <c r="M24" s="26">
        <f>M23/J23</f>
        <v>0.23204419889502761</v>
      </c>
      <c r="N24" s="26">
        <f>N23/J23</f>
        <v>9.3922651933701654E-2</v>
      </c>
      <c r="O24" s="26">
        <f>O23/J23</f>
        <v>0.37569060773480661</v>
      </c>
      <c r="P24" s="27">
        <f>P23/J23</f>
        <v>5.5248618784530384E-3</v>
      </c>
    </row>
    <row r="25" spans="1:16">
      <c r="A25" s="4" t="s">
        <v>27</v>
      </c>
      <c r="B25" s="5">
        <v>244</v>
      </c>
      <c r="C25" s="5">
        <v>9</v>
      </c>
      <c r="D25" s="5">
        <v>77</v>
      </c>
      <c r="E25" s="5">
        <v>44</v>
      </c>
      <c r="F25" s="5">
        <v>23</v>
      </c>
      <c r="G25" s="5">
        <v>82</v>
      </c>
      <c r="H25" s="3">
        <f>B25-SUM(C25:G25)</f>
        <v>9</v>
      </c>
      <c r="J25" s="4">
        <v>244</v>
      </c>
      <c r="K25" s="5">
        <v>1</v>
      </c>
      <c r="L25" s="5">
        <v>37</v>
      </c>
      <c r="M25" s="5">
        <v>76</v>
      </c>
      <c r="N25" s="5">
        <v>24</v>
      </c>
      <c r="O25" s="5">
        <v>94</v>
      </c>
      <c r="P25" s="3">
        <f>J25-SUM(K25:O25)</f>
        <v>12</v>
      </c>
    </row>
    <row r="26" spans="1:16" s="28" customFormat="1">
      <c r="A26" s="25" t="s">
        <v>3</v>
      </c>
      <c r="B26" s="26"/>
      <c r="C26" s="26">
        <f>C25/B25</f>
        <v>3.6885245901639344E-2</v>
      </c>
      <c r="D26" s="26">
        <f>D25/B25</f>
        <v>0.3155737704918033</v>
      </c>
      <c r="E26" s="26">
        <f>E25/B25</f>
        <v>0.18032786885245902</v>
      </c>
      <c r="F26" s="26">
        <f>F25/B25</f>
        <v>9.4262295081967207E-2</v>
      </c>
      <c r="G26" s="26">
        <f>G25/B25</f>
        <v>0.33606557377049179</v>
      </c>
      <c r="H26" s="27">
        <f>H25/B25</f>
        <v>3.6885245901639344E-2</v>
      </c>
      <c r="J26" s="25"/>
      <c r="K26" s="26">
        <f>K25/J25</f>
        <v>4.0983606557377051E-3</v>
      </c>
      <c r="L26" s="26">
        <f>L25/J25</f>
        <v>0.15163934426229508</v>
      </c>
      <c r="M26" s="26">
        <f>M25/J25</f>
        <v>0.31147540983606559</v>
      </c>
      <c r="N26" s="26">
        <f>N25/J25</f>
        <v>9.8360655737704916E-2</v>
      </c>
      <c r="O26" s="26">
        <f>O25/J25</f>
        <v>0.38524590163934425</v>
      </c>
      <c r="P26" s="27">
        <f>P25/J25</f>
        <v>4.9180327868852458E-2</v>
      </c>
    </row>
    <row r="27" spans="1:16">
      <c r="A27" s="4" t="s">
        <v>28</v>
      </c>
      <c r="B27" s="5">
        <v>262</v>
      </c>
      <c r="C27" s="5">
        <v>12</v>
      </c>
      <c r="D27" s="5">
        <v>75</v>
      </c>
      <c r="E27" s="5">
        <v>55</v>
      </c>
      <c r="F27" s="5">
        <v>24</v>
      </c>
      <c r="G27" s="5">
        <v>80</v>
      </c>
      <c r="H27" s="3">
        <f>B27-SUM(C27:G27)</f>
        <v>16</v>
      </c>
      <c r="J27" s="4">
        <v>262</v>
      </c>
      <c r="K27" s="5">
        <v>3</v>
      </c>
      <c r="L27" s="5">
        <v>38</v>
      </c>
      <c r="M27" s="5">
        <v>72</v>
      </c>
      <c r="N27" s="5">
        <v>29</v>
      </c>
      <c r="O27" s="5">
        <v>101</v>
      </c>
      <c r="P27" s="3">
        <f>J27-SUM(K27:O27)</f>
        <v>19</v>
      </c>
    </row>
    <row r="28" spans="1:16" s="28" customFormat="1">
      <c r="A28" s="29" t="s">
        <v>3</v>
      </c>
      <c r="B28" s="30"/>
      <c r="C28" s="30">
        <f>C27/B27</f>
        <v>4.5801526717557252E-2</v>
      </c>
      <c r="D28" s="30">
        <f>D27/B27</f>
        <v>0.2862595419847328</v>
      </c>
      <c r="E28" s="30">
        <f>E27/B27</f>
        <v>0.20992366412213739</v>
      </c>
      <c r="F28" s="30">
        <f>F27/B27</f>
        <v>9.1603053435114504E-2</v>
      </c>
      <c r="G28" s="30">
        <f>G27/B27</f>
        <v>0.30534351145038169</v>
      </c>
      <c r="H28" s="31">
        <f>H27/B27</f>
        <v>6.1068702290076333E-2</v>
      </c>
      <c r="J28" s="29"/>
      <c r="K28" s="30">
        <f>K27/J27</f>
        <v>1.1450381679389313E-2</v>
      </c>
      <c r="L28" s="30">
        <f>L27/J27</f>
        <v>0.14503816793893129</v>
      </c>
      <c r="M28" s="30">
        <f>M27/J27</f>
        <v>0.27480916030534353</v>
      </c>
      <c r="N28" s="30">
        <f>N27/J27</f>
        <v>0.11068702290076336</v>
      </c>
      <c r="O28" s="30">
        <f>O27/J27</f>
        <v>0.38549618320610685</v>
      </c>
      <c r="P28" s="31">
        <f>P27/J27</f>
        <v>7.2519083969465645E-2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254</v>
      </c>
      <c r="J2" s="20" t="s">
        <v>146</v>
      </c>
    </row>
    <row r="3" spans="1:22" s="15" customFormat="1" ht="10.5">
      <c r="A3" s="15" t="s">
        <v>253</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8</v>
      </c>
      <c r="D6" s="5">
        <v>168</v>
      </c>
      <c r="E6" s="5">
        <v>222</v>
      </c>
      <c r="F6" s="5">
        <v>140</v>
      </c>
      <c r="G6" s="5">
        <v>597</v>
      </c>
      <c r="H6" s="3">
        <f>B6-SUM(C6:G6)</f>
        <v>35</v>
      </c>
      <c r="J6" s="4">
        <v>1170</v>
      </c>
      <c r="K6" s="5">
        <v>33</v>
      </c>
      <c r="L6" s="5">
        <v>420</v>
      </c>
      <c r="M6" s="5">
        <v>240</v>
      </c>
      <c r="N6" s="5">
        <v>97</v>
      </c>
      <c r="O6" s="5">
        <v>337</v>
      </c>
      <c r="P6" s="3">
        <f>J6-SUM(K6:O6)</f>
        <v>43</v>
      </c>
    </row>
    <row r="7" spans="1:22" s="28" customFormat="1">
      <c r="A7" s="25" t="s">
        <v>3</v>
      </c>
      <c r="B7" s="26"/>
      <c r="C7" s="26">
        <f>C6/$B$6</f>
        <v>6.8376068376068376E-3</v>
      </c>
      <c r="D7" s="26">
        <f t="shared" ref="D7:H7" si="0">D6/$B$6</f>
        <v>0.14358974358974358</v>
      </c>
      <c r="E7" s="26">
        <f t="shared" si="0"/>
        <v>0.18974358974358974</v>
      </c>
      <c r="F7" s="26">
        <f t="shared" si="0"/>
        <v>0.11965811965811966</v>
      </c>
      <c r="G7" s="26">
        <f t="shared" si="0"/>
        <v>0.51025641025641022</v>
      </c>
      <c r="H7" s="27">
        <f t="shared" si="0"/>
        <v>2.9914529914529916E-2</v>
      </c>
      <c r="J7" s="25"/>
      <c r="K7" s="26">
        <f>K6/$J$6</f>
        <v>2.8205128205128206E-2</v>
      </c>
      <c r="L7" s="26">
        <f t="shared" ref="L7:P7" si="1">L6/$J$6</f>
        <v>0.35897435897435898</v>
      </c>
      <c r="M7" s="26">
        <f t="shared" si="1"/>
        <v>0.20512820512820512</v>
      </c>
      <c r="N7" s="26">
        <f t="shared" si="1"/>
        <v>8.2905982905982903E-2</v>
      </c>
      <c r="O7" s="26">
        <f t="shared" si="1"/>
        <v>0.28803418803418801</v>
      </c>
      <c r="P7" s="27">
        <f t="shared" si="1"/>
        <v>3.6752136752136753E-2</v>
      </c>
    </row>
    <row r="8" spans="1:22">
      <c r="A8" s="4" t="s">
        <v>19</v>
      </c>
      <c r="B8" s="5">
        <v>551</v>
      </c>
      <c r="C8" s="5">
        <v>5</v>
      </c>
      <c r="D8" s="5">
        <v>76</v>
      </c>
      <c r="E8" s="5">
        <v>125</v>
      </c>
      <c r="F8" s="5">
        <v>85</v>
      </c>
      <c r="G8" s="5">
        <v>245</v>
      </c>
      <c r="H8" s="3">
        <f>B8-SUM(C8:G8)</f>
        <v>15</v>
      </c>
      <c r="J8" s="4">
        <v>551</v>
      </c>
      <c r="K8" s="5">
        <v>19</v>
      </c>
      <c r="L8" s="5">
        <v>192</v>
      </c>
      <c r="M8" s="5">
        <v>141</v>
      </c>
      <c r="N8" s="5">
        <v>47</v>
      </c>
      <c r="O8" s="5">
        <v>138</v>
      </c>
      <c r="P8" s="3">
        <f>J8-SUM(K8:O8)</f>
        <v>14</v>
      </c>
    </row>
    <row r="9" spans="1:22" s="28" customFormat="1">
      <c r="A9" s="25" t="s">
        <v>3</v>
      </c>
      <c r="B9" s="26"/>
      <c r="C9" s="26">
        <f>C8/$B$8</f>
        <v>9.0744101633393835E-3</v>
      </c>
      <c r="D9" s="26">
        <f t="shared" ref="D9:H9" si="2">D8/$B$8</f>
        <v>0.13793103448275862</v>
      </c>
      <c r="E9" s="26">
        <f t="shared" si="2"/>
        <v>0.22686025408348456</v>
      </c>
      <c r="F9" s="26">
        <f t="shared" si="2"/>
        <v>0.15426497277676951</v>
      </c>
      <c r="G9" s="26">
        <f t="shared" si="2"/>
        <v>0.44464609800362975</v>
      </c>
      <c r="H9" s="27">
        <f t="shared" si="2"/>
        <v>2.7223230490018149E-2</v>
      </c>
      <c r="J9" s="25"/>
      <c r="K9" s="26">
        <f>K8/$J$8</f>
        <v>3.4482758620689655E-2</v>
      </c>
      <c r="L9" s="26">
        <f t="shared" ref="L9:P9" si="3">L8/$J$8</f>
        <v>0.34845735027223229</v>
      </c>
      <c r="M9" s="26">
        <f t="shared" si="3"/>
        <v>0.2558983666061706</v>
      </c>
      <c r="N9" s="26">
        <f t="shared" si="3"/>
        <v>8.5299455535390201E-2</v>
      </c>
      <c r="O9" s="26">
        <f t="shared" si="3"/>
        <v>0.25045372050816694</v>
      </c>
      <c r="P9" s="27">
        <f t="shared" si="3"/>
        <v>2.5408348457350273E-2</v>
      </c>
    </row>
    <row r="10" spans="1:22">
      <c r="A10" s="4" t="s">
        <v>20</v>
      </c>
      <c r="B10" s="5">
        <v>611</v>
      </c>
      <c r="C10" s="5">
        <v>3</v>
      </c>
      <c r="D10" s="5">
        <v>90</v>
      </c>
      <c r="E10" s="5">
        <v>97</v>
      </c>
      <c r="F10" s="5">
        <v>54</v>
      </c>
      <c r="G10" s="5">
        <v>350</v>
      </c>
      <c r="H10" s="3">
        <f>B10-SUM(C10:G10)</f>
        <v>17</v>
      </c>
      <c r="J10" s="4">
        <v>611</v>
      </c>
      <c r="K10" s="5">
        <v>14</v>
      </c>
      <c r="L10" s="5">
        <v>226</v>
      </c>
      <c r="M10" s="5">
        <v>97</v>
      </c>
      <c r="N10" s="5">
        <v>49</v>
      </c>
      <c r="O10" s="5">
        <v>199</v>
      </c>
      <c r="P10" s="3">
        <f>J10-SUM(K10:O10)</f>
        <v>26</v>
      </c>
    </row>
    <row r="11" spans="1:22" s="28" customFormat="1">
      <c r="A11" s="25" t="s">
        <v>3</v>
      </c>
      <c r="B11" s="26"/>
      <c r="C11" s="26">
        <f>C10/B10</f>
        <v>4.9099836333878887E-3</v>
      </c>
      <c r="D11" s="26">
        <f>D10/B10</f>
        <v>0.14729950900163666</v>
      </c>
      <c r="E11" s="26">
        <f>E10/B10</f>
        <v>0.15875613747954173</v>
      </c>
      <c r="F11" s="26">
        <f>F10/B10</f>
        <v>8.8379705400982E-2</v>
      </c>
      <c r="G11" s="26">
        <f>G10/B10</f>
        <v>0.57283142389525366</v>
      </c>
      <c r="H11" s="27">
        <f>H10/B10</f>
        <v>2.7823240589198037E-2</v>
      </c>
      <c r="J11" s="25"/>
      <c r="K11" s="26">
        <f>K10/J10</f>
        <v>2.2913256955810146E-2</v>
      </c>
      <c r="L11" s="26">
        <f>L10/J10</f>
        <v>0.36988543371522092</v>
      </c>
      <c r="M11" s="26">
        <f>M10/J10</f>
        <v>0.15875613747954173</v>
      </c>
      <c r="N11" s="26">
        <f>N10/J10</f>
        <v>8.0196399345335512E-2</v>
      </c>
      <c r="O11" s="26">
        <f>O10/J10</f>
        <v>0.32569558101472995</v>
      </c>
      <c r="P11" s="27">
        <f>P10/J10</f>
        <v>4.2553191489361701E-2</v>
      </c>
    </row>
    <row r="12" spans="1:22">
      <c r="A12" s="4" t="s">
        <v>21</v>
      </c>
      <c r="B12" s="5">
        <v>2</v>
      </c>
      <c r="C12" s="57" t="s">
        <v>395</v>
      </c>
      <c r="D12" s="57" t="s">
        <v>395</v>
      </c>
      <c r="E12" s="57" t="s">
        <v>395</v>
      </c>
      <c r="F12" s="57" t="s">
        <v>395</v>
      </c>
      <c r="G12" s="5">
        <v>2</v>
      </c>
      <c r="H12" s="60" t="s">
        <v>395</v>
      </c>
      <c r="J12" s="4">
        <v>2</v>
      </c>
      <c r="K12" s="57" t="s">
        <v>395</v>
      </c>
      <c r="L12" s="57" t="s">
        <v>395</v>
      </c>
      <c r="M12" s="5">
        <v>2</v>
      </c>
      <c r="N12" s="57" t="s">
        <v>395</v>
      </c>
      <c r="O12" s="57" t="s">
        <v>395</v>
      </c>
      <c r="P12" s="60" t="s">
        <v>395</v>
      </c>
      <c r="V12" s="19"/>
    </row>
    <row r="13" spans="1:22" s="28" customFormat="1">
      <c r="A13" s="29" t="s">
        <v>3</v>
      </c>
      <c r="B13" s="30"/>
      <c r="C13" s="59" t="s">
        <v>395</v>
      </c>
      <c r="D13" s="59" t="s">
        <v>395</v>
      </c>
      <c r="E13" s="59" t="s">
        <v>395</v>
      </c>
      <c r="F13" s="59" t="s">
        <v>395</v>
      </c>
      <c r="G13" s="65">
        <f>G12/B12</f>
        <v>1</v>
      </c>
      <c r="H13" s="62" t="s">
        <v>395</v>
      </c>
      <c r="J13" s="29"/>
      <c r="K13" s="59" t="s">
        <v>395</v>
      </c>
      <c r="L13" s="59" t="s">
        <v>395</v>
      </c>
      <c r="M13" s="65">
        <f>M12/J12</f>
        <v>1</v>
      </c>
      <c r="N13" s="59" t="s">
        <v>395</v>
      </c>
      <c r="O13" s="59" t="s">
        <v>395</v>
      </c>
      <c r="P13" s="62" t="s">
        <v>395</v>
      </c>
    </row>
    <row r="14" spans="1:22">
      <c r="A14" s="1" t="s">
        <v>2</v>
      </c>
    </row>
    <row r="15" spans="1:22">
      <c r="A15" s="9" t="s">
        <v>22</v>
      </c>
      <c r="B15" s="51">
        <v>17</v>
      </c>
      <c r="C15" s="82" t="s">
        <v>395</v>
      </c>
      <c r="D15" s="10">
        <v>4</v>
      </c>
      <c r="E15" s="82" t="s">
        <v>395</v>
      </c>
      <c r="F15" s="10">
        <v>1</v>
      </c>
      <c r="G15" s="10">
        <v>12</v>
      </c>
      <c r="H15" s="64" t="s">
        <v>395</v>
      </c>
      <c r="J15" s="9">
        <v>17</v>
      </c>
      <c r="K15" s="10">
        <v>2</v>
      </c>
      <c r="L15" s="10">
        <v>8</v>
      </c>
      <c r="M15" s="10">
        <v>1</v>
      </c>
      <c r="N15" s="82" t="s">
        <v>395</v>
      </c>
      <c r="O15" s="10">
        <v>6</v>
      </c>
      <c r="P15" s="64" t="s">
        <v>395</v>
      </c>
    </row>
    <row r="16" spans="1:22" s="28" customFormat="1">
      <c r="A16" s="25" t="s">
        <v>3</v>
      </c>
      <c r="B16" s="26"/>
      <c r="C16" s="58" t="s">
        <v>395</v>
      </c>
      <c r="D16" s="49">
        <f>D15/B15</f>
        <v>0.23529411764705882</v>
      </c>
      <c r="E16" s="58" t="s">
        <v>395</v>
      </c>
      <c r="F16" s="49">
        <f>F15/B15</f>
        <v>5.8823529411764705E-2</v>
      </c>
      <c r="G16" s="49">
        <f>G15/B15</f>
        <v>0.70588235294117652</v>
      </c>
      <c r="H16" s="63" t="s">
        <v>395</v>
      </c>
      <c r="J16" s="25"/>
      <c r="K16" s="49">
        <f>K15/J15</f>
        <v>0.11764705882352941</v>
      </c>
      <c r="L16" s="49">
        <f>L15/J15</f>
        <v>0.47058823529411764</v>
      </c>
      <c r="M16" s="49">
        <f>M15/J15</f>
        <v>5.8823529411764705E-2</v>
      </c>
      <c r="N16" s="58" t="s">
        <v>395</v>
      </c>
      <c r="O16" s="49">
        <f>O15/J15</f>
        <v>0.35294117647058826</v>
      </c>
      <c r="P16" s="63" t="s">
        <v>395</v>
      </c>
    </row>
    <row r="17" spans="1:16">
      <c r="A17" s="4" t="s">
        <v>23</v>
      </c>
      <c r="B17" s="5">
        <v>122</v>
      </c>
      <c r="C17" s="5">
        <v>1</v>
      </c>
      <c r="D17" s="5">
        <v>23</v>
      </c>
      <c r="E17" s="5">
        <v>20</v>
      </c>
      <c r="F17" s="5">
        <v>8</v>
      </c>
      <c r="G17" s="5">
        <v>69</v>
      </c>
      <c r="H17" s="3">
        <f>B17-SUM(C17:G17)</f>
        <v>1</v>
      </c>
      <c r="J17" s="4">
        <v>122</v>
      </c>
      <c r="K17" s="5">
        <v>5</v>
      </c>
      <c r="L17" s="5">
        <v>42</v>
      </c>
      <c r="M17" s="5">
        <v>17</v>
      </c>
      <c r="N17" s="5">
        <v>7</v>
      </c>
      <c r="O17" s="5">
        <v>49</v>
      </c>
      <c r="P17" s="3">
        <f>J17-SUM(K17:O17)</f>
        <v>2</v>
      </c>
    </row>
    <row r="18" spans="1:16" s="28" customFormat="1">
      <c r="A18" s="25" t="s">
        <v>3</v>
      </c>
      <c r="B18" s="26"/>
      <c r="C18" s="26">
        <f>C17/B17</f>
        <v>8.1967213114754103E-3</v>
      </c>
      <c r="D18" s="26">
        <f>D17/B17</f>
        <v>0.18852459016393441</v>
      </c>
      <c r="E18" s="26">
        <f>E17/B17</f>
        <v>0.16393442622950818</v>
      </c>
      <c r="F18" s="26">
        <f>F17/B17</f>
        <v>6.5573770491803282E-2</v>
      </c>
      <c r="G18" s="26">
        <f>G17/B17</f>
        <v>0.56557377049180324</v>
      </c>
      <c r="H18" s="27">
        <f>H17/B17</f>
        <v>8.1967213114754103E-3</v>
      </c>
      <c r="J18" s="25"/>
      <c r="K18" s="26">
        <f>K17/J17</f>
        <v>4.0983606557377046E-2</v>
      </c>
      <c r="L18" s="26">
        <f>L17/J17</f>
        <v>0.34426229508196721</v>
      </c>
      <c r="M18" s="26">
        <f>M17/J17</f>
        <v>0.13934426229508196</v>
      </c>
      <c r="N18" s="26">
        <f>N17/J17</f>
        <v>5.737704918032787E-2</v>
      </c>
      <c r="O18" s="26">
        <f>O17/J17</f>
        <v>0.40163934426229508</v>
      </c>
      <c r="P18" s="27">
        <f>P17/J17</f>
        <v>1.6393442622950821E-2</v>
      </c>
    </row>
    <row r="19" spans="1:16">
      <c r="A19" s="4" t="s">
        <v>24</v>
      </c>
      <c r="B19" s="5">
        <v>169</v>
      </c>
      <c r="C19" s="5">
        <v>1</v>
      </c>
      <c r="D19" s="5">
        <v>26</v>
      </c>
      <c r="E19" s="5">
        <v>26</v>
      </c>
      <c r="F19" s="5">
        <v>27</v>
      </c>
      <c r="G19" s="5">
        <v>87</v>
      </c>
      <c r="H19" s="3">
        <f>B19-SUM(C19:G19)</f>
        <v>2</v>
      </c>
      <c r="J19" s="4">
        <v>169</v>
      </c>
      <c r="K19" s="5">
        <v>3</v>
      </c>
      <c r="L19" s="5">
        <v>57</v>
      </c>
      <c r="M19" s="5">
        <v>20</v>
      </c>
      <c r="N19" s="5">
        <v>14</v>
      </c>
      <c r="O19" s="5">
        <v>72</v>
      </c>
      <c r="P19" s="3">
        <f>J19-SUM(K19:O19)</f>
        <v>3</v>
      </c>
    </row>
    <row r="20" spans="1:16" s="28" customFormat="1">
      <c r="A20" s="25" t="s">
        <v>3</v>
      </c>
      <c r="B20" s="26"/>
      <c r="C20" s="26">
        <f>C19/B19</f>
        <v>5.9171597633136093E-3</v>
      </c>
      <c r="D20" s="26">
        <f>D19/B19</f>
        <v>0.15384615384615385</v>
      </c>
      <c r="E20" s="26">
        <f>E19/B19</f>
        <v>0.15384615384615385</v>
      </c>
      <c r="F20" s="26">
        <f>F19/B19</f>
        <v>0.15976331360946747</v>
      </c>
      <c r="G20" s="26">
        <f>G19/B19</f>
        <v>0.51479289940828399</v>
      </c>
      <c r="H20" s="27">
        <f>H19/B19</f>
        <v>1.1834319526627219E-2</v>
      </c>
      <c r="J20" s="25"/>
      <c r="K20" s="26">
        <f>K19/J19</f>
        <v>1.7751479289940829E-2</v>
      </c>
      <c r="L20" s="26">
        <f>L19/J19</f>
        <v>0.33727810650887574</v>
      </c>
      <c r="M20" s="26">
        <f>M19/J19</f>
        <v>0.11834319526627218</v>
      </c>
      <c r="N20" s="26">
        <f>N19/J19</f>
        <v>8.2840236686390539E-2</v>
      </c>
      <c r="O20" s="26">
        <f>O19/J19</f>
        <v>0.42603550295857989</v>
      </c>
      <c r="P20" s="27">
        <f>P19/J19</f>
        <v>1.7751479289940829E-2</v>
      </c>
    </row>
    <row r="21" spans="1:16">
      <c r="A21" s="4" t="s">
        <v>25</v>
      </c>
      <c r="B21" s="5">
        <v>160</v>
      </c>
      <c r="C21" s="5">
        <v>1</v>
      </c>
      <c r="D21" s="5">
        <v>30</v>
      </c>
      <c r="E21" s="5">
        <v>32</v>
      </c>
      <c r="F21" s="5">
        <v>19</v>
      </c>
      <c r="G21" s="5">
        <v>76</v>
      </c>
      <c r="H21" s="3">
        <f>B21-SUM(C21:G21)</f>
        <v>2</v>
      </c>
      <c r="J21" s="4">
        <v>160</v>
      </c>
      <c r="K21" s="5">
        <v>5</v>
      </c>
      <c r="L21" s="5">
        <v>61</v>
      </c>
      <c r="M21" s="5">
        <v>36</v>
      </c>
      <c r="N21" s="5">
        <v>18</v>
      </c>
      <c r="O21" s="5">
        <v>38</v>
      </c>
      <c r="P21" s="3">
        <f>J21-SUM(K21:O21)</f>
        <v>2</v>
      </c>
    </row>
    <row r="22" spans="1:16" s="28" customFormat="1">
      <c r="A22" s="25" t="s">
        <v>3</v>
      </c>
      <c r="B22" s="26"/>
      <c r="C22" s="26">
        <f>C21/B21</f>
        <v>6.2500000000000003E-3</v>
      </c>
      <c r="D22" s="26">
        <f>D21/B21</f>
        <v>0.1875</v>
      </c>
      <c r="E22" s="26">
        <f>E21/B21</f>
        <v>0.2</v>
      </c>
      <c r="F22" s="26">
        <f>F21/B21</f>
        <v>0.11874999999999999</v>
      </c>
      <c r="G22" s="26">
        <f>G21/B21</f>
        <v>0.47499999999999998</v>
      </c>
      <c r="H22" s="27">
        <f>H21/B21</f>
        <v>1.2500000000000001E-2</v>
      </c>
      <c r="J22" s="25"/>
      <c r="K22" s="26">
        <f>K21/J21</f>
        <v>3.125E-2</v>
      </c>
      <c r="L22" s="26">
        <f>L21/J21</f>
        <v>0.38124999999999998</v>
      </c>
      <c r="M22" s="26">
        <f>M21/J21</f>
        <v>0.22500000000000001</v>
      </c>
      <c r="N22" s="26">
        <f>N21/J21</f>
        <v>0.1125</v>
      </c>
      <c r="O22" s="26">
        <f>O21/J21</f>
        <v>0.23749999999999999</v>
      </c>
      <c r="P22" s="27">
        <f>P21/J21</f>
        <v>1.2500000000000001E-2</v>
      </c>
    </row>
    <row r="23" spans="1:16">
      <c r="A23" s="4" t="s">
        <v>26</v>
      </c>
      <c r="B23" s="5">
        <v>181</v>
      </c>
      <c r="C23" s="57" t="s">
        <v>395</v>
      </c>
      <c r="D23" s="5">
        <v>25</v>
      </c>
      <c r="E23" s="5">
        <v>33</v>
      </c>
      <c r="F23" s="5">
        <v>23</v>
      </c>
      <c r="G23" s="5">
        <v>99</v>
      </c>
      <c r="H23" s="3">
        <f>B23-SUM(C23:G23)</f>
        <v>1</v>
      </c>
      <c r="J23" s="4">
        <v>181</v>
      </c>
      <c r="K23" s="5">
        <v>5</v>
      </c>
      <c r="L23" s="5">
        <v>72</v>
      </c>
      <c r="M23" s="5">
        <v>42</v>
      </c>
      <c r="N23" s="5">
        <v>13</v>
      </c>
      <c r="O23" s="5">
        <v>46</v>
      </c>
      <c r="P23" s="3">
        <f>J23-SUM(K23:O23)</f>
        <v>3</v>
      </c>
    </row>
    <row r="24" spans="1:16" s="28" customFormat="1">
      <c r="A24" s="25" t="s">
        <v>3</v>
      </c>
      <c r="B24" s="26"/>
      <c r="C24" s="58" t="s">
        <v>395</v>
      </c>
      <c r="D24" s="26">
        <f>D23/B23</f>
        <v>0.13812154696132597</v>
      </c>
      <c r="E24" s="26">
        <f>E23/B23</f>
        <v>0.18232044198895028</v>
      </c>
      <c r="F24" s="26">
        <f>F23/B23</f>
        <v>0.1270718232044199</v>
      </c>
      <c r="G24" s="26">
        <f>G23/B23</f>
        <v>0.54696132596685088</v>
      </c>
      <c r="H24" s="27">
        <f>H23/B23</f>
        <v>5.5248618784530384E-3</v>
      </c>
      <c r="J24" s="25"/>
      <c r="K24" s="26">
        <f>K23/J23</f>
        <v>2.7624309392265192E-2</v>
      </c>
      <c r="L24" s="26">
        <f>L23/J23</f>
        <v>0.39779005524861877</v>
      </c>
      <c r="M24" s="26">
        <f>M23/J23</f>
        <v>0.23204419889502761</v>
      </c>
      <c r="N24" s="26">
        <f>N23/J23</f>
        <v>7.18232044198895E-2</v>
      </c>
      <c r="O24" s="26">
        <f>O23/J23</f>
        <v>0.2541436464088398</v>
      </c>
      <c r="P24" s="27">
        <f>P23/J23</f>
        <v>1.6574585635359115E-2</v>
      </c>
    </row>
    <row r="25" spans="1:16">
      <c r="A25" s="4" t="s">
        <v>27</v>
      </c>
      <c r="B25" s="5">
        <v>244</v>
      </c>
      <c r="C25" s="5">
        <v>1</v>
      </c>
      <c r="D25" s="5">
        <v>27</v>
      </c>
      <c r="E25" s="5">
        <v>60</v>
      </c>
      <c r="F25" s="5">
        <v>31</v>
      </c>
      <c r="G25" s="5">
        <v>115</v>
      </c>
      <c r="H25" s="3">
        <f>B25-SUM(C25:G25)</f>
        <v>10</v>
      </c>
      <c r="J25" s="4">
        <v>244</v>
      </c>
      <c r="K25" s="5">
        <v>5</v>
      </c>
      <c r="L25" s="5">
        <v>78</v>
      </c>
      <c r="M25" s="5">
        <v>60</v>
      </c>
      <c r="N25" s="5">
        <v>27</v>
      </c>
      <c r="O25" s="5">
        <v>59</v>
      </c>
      <c r="P25" s="3">
        <f>J25-SUM(K25:O25)</f>
        <v>15</v>
      </c>
    </row>
    <row r="26" spans="1:16" s="28" customFormat="1">
      <c r="A26" s="25" t="s">
        <v>3</v>
      </c>
      <c r="B26" s="26"/>
      <c r="C26" s="26">
        <f>C25/B25</f>
        <v>4.0983606557377051E-3</v>
      </c>
      <c r="D26" s="26">
        <f>D25/B25</f>
        <v>0.11065573770491803</v>
      </c>
      <c r="E26" s="26">
        <f>E25/B25</f>
        <v>0.24590163934426229</v>
      </c>
      <c r="F26" s="26">
        <f>F25/B25</f>
        <v>0.12704918032786885</v>
      </c>
      <c r="G26" s="26">
        <f>G25/B25</f>
        <v>0.47131147540983609</v>
      </c>
      <c r="H26" s="27">
        <f>H25/B25</f>
        <v>4.0983606557377046E-2</v>
      </c>
      <c r="J26" s="25"/>
      <c r="K26" s="26">
        <f>K25/J25</f>
        <v>2.0491803278688523E-2</v>
      </c>
      <c r="L26" s="26">
        <f>L25/J25</f>
        <v>0.31967213114754101</v>
      </c>
      <c r="M26" s="26">
        <f>M25/J25</f>
        <v>0.24590163934426229</v>
      </c>
      <c r="N26" s="26">
        <f>N25/J25</f>
        <v>0.11065573770491803</v>
      </c>
      <c r="O26" s="26">
        <f>O25/J25</f>
        <v>0.24180327868852458</v>
      </c>
      <c r="P26" s="27">
        <f>P25/J25</f>
        <v>6.1475409836065573E-2</v>
      </c>
    </row>
    <row r="27" spans="1:16">
      <c r="A27" s="4" t="s">
        <v>28</v>
      </c>
      <c r="B27" s="5">
        <v>262</v>
      </c>
      <c r="C27" s="5">
        <v>4</v>
      </c>
      <c r="D27" s="5">
        <v>30</v>
      </c>
      <c r="E27" s="5">
        <v>50</v>
      </c>
      <c r="F27" s="5">
        <v>30</v>
      </c>
      <c r="G27" s="5">
        <v>132</v>
      </c>
      <c r="H27" s="3">
        <f>B27-SUM(C27:G27)</f>
        <v>16</v>
      </c>
      <c r="J27" s="4">
        <v>262</v>
      </c>
      <c r="K27" s="5">
        <v>7</v>
      </c>
      <c r="L27" s="5">
        <v>99</v>
      </c>
      <c r="M27" s="5">
        <v>63</v>
      </c>
      <c r="N27" s="5">
        <v>16</v>
      </c>
      <c r="O27" s="5">
        <v>62</v>
      </c>
      <c r="P27" s="3">
        <f>J27-SUM(K27:O27)</f>
        <v>15</v>
      </c>
    </row>
    <row r="28" spans="1:16" s="28" customFormat="1">
      <c r="A28" s="29" t="s">
        <v>3</v>
      </c>
      <c r="B28" s="30"/>
      <c r="C28" s="30">
        <f>C27/B27</f>
        <v>1.5267175572519083E-2</v>
      </c>
      <c r="D28" s="30">
        <f>D27/B27</f>
        <v>0.11450381679389313</v>
      </c>
      <c r="E28" s="30">
        <f>E27/B27</f>
        <v>0.19083969465648856</v>
      </c>
      <c r="F28" s="30">
        <f>F27/B27</f>
        <v>0.11450381679389313</v>
      </c>
      <c r="G28" s="30">
        <f>G27/B27</f>
        <v>0.50381679389312972</v>
      </c>
      <c r="H28" s="31">
        <f>H27/B27</f>
        <v>6.1068702290076333E-2</v>
      </c>
      <c r="J28" s="29"/>
      <c r="K28" s="30">
        <f>K27/J27</f>
        <v>2.6717557251908396E-2</v>
      </c>
      <c r="L28" s="30">
        <f>L27/J27</f>
        <v>0.37786259541984735</v>
      </c>
      <c r="M28" s="30">
        <f>M27/J27</f>
        <v>0.24045801526717558</v>
      </c>
      <c r="N28" s="30">
        <f>N27/J27</f>
        <v>6.1068702290076333E-2</v>
      </c>
      <c r="O28" s="30">
        <f>O27/J27</f>
        <v>0.23664122137404581</v>
      </c>
      <c r="P28" s="31">
        <f>P27/J27</f>
        <v>5.7251908396946563E-2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147</v>
      </c>
      <c r="J2" s="20" t="s">
        <v>256</v>
      </c>
    </row>
    <row r="3" spans="1:22" s="15" customFormat="1" ht="10.5">
      <c r="J3" s="15" t="s">
        <v>255</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21</v>
      </c>
      <c r="D6" s="5">
        <v>267</v>
      </c>
      <c r="E6" s="5">
        <v>293</v>
      </c>
      <c r="F6" s="5">
        <v>128</v>
      </c>
      <c r="G6" s="5">
        <v>422</v>
      </c>
      <c r="H6" s="3">
        <f>B6-SUM(C6:G6)</f>
        <v>39</v>
      </c>
      <c r="J6" s="4">
        <v>1170</v>
      </c>
      <c r="K6" s="5">
        <v>110</v>
      </c>
      <c r="L6" s="5">
        <v>563</v>
      </c>
      <c r="M6" s="5">
        <v>130</v>
      </c>
      <c r="N6" s="5">
        <v>39</v>
      </c>
      <c r="O6" s="5">
        <v>302</v>
      </c>
      <c r="P6" s="3">
        <f>J6-SUM(K6:O6)</f>
        <v>26</v>
      </c>
    </row>
    <row r="7" spans="1:22" s="28" customFormat="1">
      <c r="A7" s="25" t="s">
        <v>3</v>
      </c>
      <c r="B7" s="26"/>
      <c r="C7" s="26">
        <f>C6/$B$6</f>
        <v>1.7948717948717947E-2</v>
      </c>
      <c r="D7" s="26">
        <f t="shared" ref="D7:H7" si="0">D6/$B$6</f>
        <v>0.2282051282051282</v>
      </c>
      <c r="E7" s="26">
        <f t="shared" si="0"/>
        <v>0.25042735042735043</v>
      </c>
      <c r="F7" s="26">
        <f t="shared" si="0"/>
        <v>0.1094017094017094</v>
      </c>
      <c r="G7" s="26">
        <f t="shared" si="0"/>
        <v>0.36068376068376068</v>
      </c>
      <c r="H7" s="27">
        <f t="shared" si="0"/>
        <v>3.3333333333333333E-2</v>
      </c>
      <c r="J7" s="25"/>
      <c r="K7" s="26">
        <f>K6/$J$6</f>
        <v>9.4017094017094016E-2</v>
      </c>
      <c r="L7" s="26">
        <f t="shared" ref="L7:P7" si="1">L6/$J$6</f>
        <v>0.48119658119658121</v>
      </c>
      <c r="M7" s="26">
        <f t="shared" si="1"/>
        <v>0.1111111111111111</v>
      </c>
      <c r="N7" s="26">
        <f t="shared" si="1"/>
        <v>3.3333333333333333E-2</v>
      </c>
      <c r="O7" s="26">
        <f t="shared" si="1"/>
        <v>0.25811965811965815</v>
      </c>
      <c r="P7" s="27">
        <f t="shared" si="1"/>
        <v>2.2222222222222223E-2</v>
      </c>
    </row>
    <row r="8" spans="1:22">
      <c r="A8" s="4" t="s">
        <v>19</v>
      </c>
      <c r="B8" s="5">
        <v>551</v>
      </c>
      <c r="C8" s="5">
        <v>10</v>
      </c>
      <c r="D8" s="5">
        <v>129</v>
      </c>
      <c r="E8" s="5">
        <v>165</v>
      </c>
      <c r="F8" s="5">
        <v>67</v>
      </c>
      <c r="G8" s="5">
        <v>167</v>
      </c>
      <c r="H8" s="3">
        <f>B8-SUM(C8:G8)</f>
        <v>13</v>
      </c>
      <c r="J8" s="4">
        <v>551</v>
      </c>
      <c r="K8" s="5">
        <v>48</v>
      </c>
      <c r="L8" s="5">
        <v>286</v>
      </c>
      <c r="M8" s="5">
        <v>65</v>
      </c>
      <c r="N8" s="5">
        <v>19</v>
      </c>
      <c r="O8" s="5">
        <v>123</v>
      </c>
      <c r="P8" s="3">
        <f>J8-SUM(K8:O8)</f>
        <v>10</v>
      </c>
    </row>
    <row r="9" spans="1:22" s="28" customFormat="1">
      <c r="A9" s="25" t="s">
        <v>3</v>
      </c>
      <c r="B9" s="26"/>
      <c r="C9" s="26">
        <f>C8/$B$8</f>
        <v>1.8148820326678767E-2</v>
      </c>
      <c r="D9" s="26">
        <f t="shared" ref="D9:H9" si="2">D8/$B$8</f>
        <v>0.23411978221415608</v>
      </c>
      <c r="E9" s="26">
        <f t="shared" si="2"/>
        <v>0.29945553539019965</v>
      </c>
      <c r="F9" s="26">
        <f t="shared" si="2"/>
        <v>0.12159709618874773</v>
      </c>
      <c r="G9" s="26">
        <f t="shared" si="2"/>
        <v>0.30308529945553542</v>
      </c>
      <c r="H9" s="27">
        <f t="shared" si="2"/>
        <v>2.3593466424682397E-2</v>
      </c>
      <c r="J9" s="25"/>
      <c r="K9" s="26">
        <f>K8/$J$8</f>
        <v>8.7114337568058073E-2</v>
      </c>
      <c r="L9" s="26">
        <f t="shared" ref="L9:P9" si="3">L8/$J$8</f>
        <v>0.51905626134301275</v>
      </c>
      <c r="M9" s="26">
        <f t="shared" si="3"/>
        <v>0.11796733212341198</v>
      </c>
      <c r="N9" s="26">
        <f t="shared" si="3"/>
        <v>3.4482758620689655E-2</v>
      </c>
      <c r="O9" s="26">
        <f t="shared" si="3"/>
        <v>0.22323049001814882</v>
      </c>
      <c r="P9" s="27">
        <f t="shared" si="3"/>
        <v>1.8148820326678767E-2</v>
      </c>
    </row>
    <row r="10" spans="1:22">
      <c r="A10" s="4" t="s">
        <v>20</v>
      </c>
      <c r="B10" s="5">
        <v>611</v>
      </c>
      <c r="C10" s="5">
        <v>11</v>
      </c>
      <c r="D10" s="5">
        <v>136</v>
      </c>
      <c r="E10" s="5">
        <v>126</v>
      </c>
      <c r="F10" s="5">
        <v>61</v>
      </c>
      <c r="G10" s="5">
        <v>254</v>
      </c>
      <c r="H10" s="3">
        <f>B10-SUM(C10:G10)</f>
        <v>23</v>
      </c>
      <c r="J10" s="4">
        <v>611</v>
      </c>
      <c r="K10" s="5">
        <v>60</v>
      </c>
      <c r="L10" s="5">
        <v>274</v>
      </c>
      <c r="M10" s="5">
        <v>64</v>
      </c>
      <c r="N10" s="5">
        <v>20</v>
      </c>
      <c r="O10" s="5">
        <v>178</v>
      </c>
      <c r="P10" s="3">
        <f>J10-SUM(K10:O10)</f>
        <v>15</v>
      </c>
    </row>
    <row r="11" spans="1:22" s="28" customFormat="1">
      <c r="A11" s="25" t="s">
        <v>3</v>
      </c>
      <c r="B11" s="26"/>
      <c r="C11" s="26">
        <f>C10/B10</f>
        <v>1.8003273322422259E-2</v>
      </c>
      <c r="D11" s="26">
        <f>D10/B10</f>
        <v>0.22258592471358429</v>
      </c>
      <c r="E11" s="26">
        <f>E10/B10</f>
        <v>0.20621931260229132</v>
      </c>
      <c r="F11" s="26">
        <f>F10/B10</f>
        <v>9.9836333878887074E-2</v>
      </c>
      <c r="G11" s="26">
        <f>G10/B10</f>
        <v>0.41571194762684122</v>
      </c>
      <c r="H11" s="27">
        <f>H10/B10</f>
        <v>3.7643207855973811E-2</v>
      </c>
      <c r="J11" s="25"/>
      <c r="K11" s="26">
        <f>K10/J10</f>
        <v>9.8199672667757767E-2</v>
      </c>
      <c r="L11" s="26">
        <f>L10/J10</f>
        <v>0.44844517184942717</v>
      </c>
      <c r="M11" s="26">
        <f>M10/J10</f>
        <v>0.10474631751227496</v>
      </c>
      <c r="N11" s="26">
        <f>N10/J10</f>
        <v>3.2733224222585927E-2</v>
      </c>
      <c r="O11" s="26">
        <f>O10/J10</f>
        <v>0.29132569558101473</v>
      </c>
      <c r="P11" s="27">
        <f>P10/J10</f>
        <v>2.4549918166939442E-2</v>
      </c>
    </row>
    <row r="12" spans="1:22">
      <c r="A12" s="4" t="s">
        <v>21</v>
      </c>
      <c r="B12" s="5">
        <v>2</v>
      </c>
      <c r="C12" s="57" t="s">
        <v>395</v>
      </c>
      <c r="D12" s="5">
        <v>1</v>
      </c>
      <c r="E12" s="5">
        <v>1</v>
      </c>
      <c r="F12" s="57" t="s">
        <v>395</v>
      </c>
      <c r="G12" s="57" t="s">
        <v>395</v>
      </c>
      <c r="H12" s="60" t="s">
        <v>395</v>
      </c>
      <c r="J12" s="4">
        <v>2</v>
      </c>
      <c r="K12" s="5">
        <v>2</v>
      </c>
      <c r="L12" s="57" t="s">
        <v>395</v>
      </c>
      <c r="M12" s="57" t="s">
        <v>395</v>
      </c>
      <c r="N12" s="57" t="s">
        <v>395</v>
      </c>
      <c r="O12" s="57" t="s">
        <v>395</v>
      </c>
      <c r="P12" s="60" t="s">
        <v>395</v>
      </c>
      <c r="V12" s="19"/>
    </row>
    <row r="13" spans="1:22" s="28" customFormat="1">
      <c r="A13" s="29" t="s">
        <v>3</v>
      </c>
      <c r="B13" s="30"/>
      <c r="C13" s="59" t="s">
        <v>395</v>
      </c>
      <c r="D13" s="30">
        <f>D12/B12</f>
        <v>0.5</v>
      </c>
      <c r="E13" s="30">
        <f>E12/B12</f>
        <v>0.5</v>
      </c>
      <c r="F13" s="59" t="s">
        <v>395</v>
      </c>
      <c r="G13" s="59" t="s">
        <v>395</v>
      </c>
      <c r="H13" s="62" t="s">
        <v>395</v>
      </c>
      <c r="J13" s="29"/>
      <c r="K13" s="85">
        <v>1</v>
      </c>
      <c r="L13" s="59" t="s">
        <v>395</v>
      </c>
      <c r="M13" s="59" t="s">
        <v>395</v>
      </c>
      <c r="N13" s="59" t="s">
        <v>395</v>
      </c>
      <c r="O13" s="59" t="s">
        <v>395</v>
      </c>
      <c r="P13" s="62" t="s">
        <v>395</v>
      </c>
    </row>
    <row r="14" spans="1:22">
      <c r="A14" s="1" t="s">
        <v>2</v>
      </c>
    </row>
    <row r="15" spans="1:22">
      <c r="A15" s="9" t="s">
        <v>22</v>
      </c>
      <c r="B15" s="51">
        <v>17</v>
      </c>
      <c r="C15" s="10">
        <v>1</v>
      </c>
      <c r="D15" s="10">
        <v>5</v>
      </c>
      <c r="E15" s="10">
        <v>3</v>
      </c>
      <c r="F15" s="82" t="s">
        <v>395</v>
      </c>
      <c r="G15" s="10">
        <v>8</v>
      </c>
      <c r="H15" s="64" t="s">
        <v>395</v>
      </c>
      <c r="J15" s="9">
        <v>17</v>
      </c>
      <c r="K15" s="10">
        <v>5</v>
      </c>
      <c r="L15" s="10">
        <v>8</v>
      </c>
      <c r="M15" s="82" t="s">
        <v>395</v>
      </c>
      <c r="N15" s="82" t="s">
        <v>395</v>
      </c>
      <c r="O15" s="10">
        <v>4</v>
      </c>
      <c r="P15" s="64" t="s">
        <v>395</v>
      </c>
    </row>
    <row r="16" spans="1:22" s="28" customFormat="1">
      <c r="A16" s="25" t="s">
        <v>3</v>
      </c>
      <c r="B16" s="26"/>
      <c r="C16" s="49">
        <f>C15/B15</f>
        <v>5.8823529411764705E-2</v>
      </c>
      <c r="D16" s="49">
        <f>D15/B15</f>
        <v>0.29411764705882354</v>
      </c>
      <c r="E16" s="49">
        <f>E15/B15</f>
        <v>0.17647058823529413</v>
      </c>
      <c r="F16" s="58" t="s">
        <v>395</v>
      </c>
      <c r="G16" s="49">
        <f>G15/B15</f>
        <v>0.47058823529411764</v>
      </c>
      <c r="H16" s="63" t="s">
        <v>395</v>
      </c>
      <c r="J16" s="25"/>
      <c r="K16" s="49">
        <f>K15/J15</f>
        <v>0.29411764705882354</v>
      </c>
      <c r="L16" s="49">
        <f>L15/J15</f>
        <v>0.47058823529411764</v>
      </c>
      <c r="M16" s="58" t="s">
        <v>395</v>
      </c>
      <c r="N16" s="58" t="s">
        <v>395</v>
      </c>
      <c r="O16" s="49">
        <f>O15/J15</f>
        <v>0.23529411764705882</v>
      </c>
      <c r="P16" s="63" t="s">
        <v>395</v>
      </c>
    </row>
    <row r="17" spans="1:16">
      <c r="A17" s="4" t="s">
        <v>23</v>
      </c>
      <c r="B17" s="5">
        <v>122</v>
      </c>
      <c r="C17" s="5">
        <v>3</v>
      </c>
      <c r="D17" s="5">
        <v>37</v>
      </c>
      <c r="E17" s="5">
        <v>17</v>
      </c>
      <c r="F17" s="5">
        <v>11</v>
      </c>
      <c r="G17" s="5">
        <v>52</v>
      </c>
      <c r="H17" s="3">
        <f>B17-SUM(C17:G17)</f>
        <v>2</v>
      </c>
      <c r="J17" s="4">
        <v>122</v>
      </c>
      <c r="K17" s="5">
        <v>12</v>
      </c>
      <c r="L17" s="5">
        <v>52</v>
      </c>
      <c r="M17" s="5">
        <v>6</v>
      </c>
      <c r="N17" s="5">
        <v>4</v>
      </c>
      <c r="O17" s="5">
        <v>46</v>
      </c>
      <c r="P17" s="3">
        <f>J17-SUM(K17:O17)</f>
        <v>2</v>
      </c>
    </row>
    <row r="18" spans="1:16" s="28" customFormat="1">
      <c r="A18" s="25" t="s">
        <v>3</v>
      </c>
      <c r="B18" s="26"/>
      <c r="C18" s="26">
        <f>C17/B17</f>
        <v>2.4590163934426229E-2</v>
      </c>
      <c r="D18" s="26">
        <f>D17/B17</f>
        <v>0.30327868852459017</v>
      </c>
      <c r="E18" s="26">
        <f>E17/B17</f>
        <v>0.13934426229508196</v>
      </c>
      <c r="F18" s="26">
        <f>F17/B17</f>
        <v>9.0163934426229511E-2</v>
      </c>
      <c r="G18" s="26">
        <f>G17/B17</f>
        <v>0.42622950819672129</v>
      </c>
      <c r="H18" s="27">
        <f>H17/B17</f>
        <v>1.6393442622950821E-2</v>
      </c>
      <c r="J18" s="25"/>
      <c r="K18" s="26">
        <f>K17/J17</f>
        <v>9.8360655737704916E-2</v>
      </c>
      <c r="L18" s="26">
        <f>L17/J17</f>
        <v>0.42622950819672129</v>
      </c>
      <c r="M18" s="26">
        <f>M17/J17</f>
        <v>4.9180327868852458E-2</v>
      </c>
      <c r="N18" s="26">
        <f>N17/J17</f>
        <v>3.2786885245901641E-2</v>
      </c>
      <c r="O18" s="26">
        <f>O17/J17</f>
        <v>0.37704918032786883</v>
      </c>
      <c r="P18" s="27">
        <f>P17/J17</f>
        <v>1.6393442622950821E-2</v>
      </c>
    </row>
    <row r="19" spans="1:16">
      <c r="A19" s="4" t="s">
        <v>24</v>
      </c>
      <c r="B19" s="5">
        <v>169</v>
      </c>
      <c r="C19" s="5">
        <v>3</v>
      </c>
      <c r="D19" s="5">
        <v>42</v>
      </c>
      <c r="E19" s="5">
        <v>30</v>
      </c>
      <c r="F19" s="5">
        <v>14</v>
      </c>
      <c r="G19" s="5">
        <v>78</v>
      </c>
      <c r="H19" s="3">
        <f>B19-SUM(C19:G19)</f>
        <v>2</v>
      </c>
      <c r="J19" s="4">
        <v>169</v>
      </c>
      <c r="K19" s="5">
        <v>12</v>
      </c>
      <c r="L19" s="5">
        <v>67</v>
      </c>
      <c r="M19" s="5">
        <v>16</v>
      </c>
      <c r="N19" s="5">
        <v>7</v>
      </c>
      <c r="O19" s="5">
        <v>63</v>
      </c>
      <c r="P19" s="3">
        <f>J19-SUM(K19:O19)</f>
        <v>4</v>
      </c>
    </row>
    <row r="20" spans="1:16" s="28" customFormat="1">
      <c r="A20" s="25" t="s">
        <v>3</v>
      </c>
      <c r="B20" s="26"/>
      <c r="C20" s="26">
        <f>C19/B19</f>
        <v>1.7751479289940829E-2</v>
      </c>
      <c r="D20" s="26">
        <f>D19/B19</f>
        <v>0.24852071005917159</v>
      </c>
      <c r="E20" s="26">
        <f>E19/B19</f>
        <v>0.17751479289940827</v>
      </c>
      <c r="F20" s="26">
        <f>F19/B19</f>
        <v>8.2840236686390539E-2</v>
      </c>
      <c r="G20" s="26">
        <f>G19/B19</f>
        <v>0.46153846153846156</v>
      </c>
      <c r="H20" s="27">
        <f>H19/B19</f>
        <v>1.1834319526627219E-2</v>
      </c>
      <c r="J20" s="25"/>
      <c r="K20" s="26">
        <f>K19/J19</f>
        <v>7.1005917159763315E-2</v>
      </c>
      <c r="L20" s="26">
        <f>L19/J19</f>
        <v>0.39644970414201186</v>
      </c>
      <c r="M20" s="26">
        <f>M19/J19</f>
        <v>9.4674556213017749E-2</v>
      </c>
      <c r="N20" s="26">
        <f>N19/J19</f>
        <v>4.142011834319527E-2</v>
      </c>
      <c r="O20" s="26">
        <f>O19/J19</f>
        <v>0.37278106508875741</v>
      </c>
      <c r="P20" s="27">
        <f>P19/J19</f>
        <v>2.3668639053254437E-2</v>
      </c>
    </row>
    <row r="21" spans="1:16">
      <c r="A21" s="4" t="s">
        <v>25</v>
      </c>
      <c r="B21" s="5">
        <v>160</v>
      </c>
      <c r="C21" s="5">
        <v>3</v>
      </c>
      <c r="D21" s="5">
        <v>38</v>
      </c>
      <c r="E21" s="5">
        <v>43</v>
      </c>
      <c r="F21" s="5">
        <v>24</v>
      </c>
      <c r="G21" s="5">
        <v>50</v>
      </c>
      <c r="H21" s="3">
        <f>B21-SUM(C21:G21)</f>
        <v>2</v>
      </c>
      <c r="J21" s="4">
        <v>160</v>
      </c>
      <c r="K21" s="5">
        <v>11</v>
      </c>
      <c r="L21" s="5">
        <v>82</v>
      </c>
      <c r="M21" s="5">
        <v>22</v>
      </c>
      <c r="N21" s="5">
        <v>4</v>
      </c>
      <c r="O21" s="5">
        <v>40</v>
      </c>
      <c r="P21" s="3">
        <f>J21-SUM(K21:O21)</f>
        <v>1</v>
      </c>
    </row>
    <row r="22" spans="1:16" s="28" customFormat="1">
      <c r="A22" s="25" t="s">
        <v>3</v>
      </c>
      <c r="B22" s="26"/>
      <c r="C22" s="26">
        <f>C21/B21</f>
        <v>1.8749999999999999E-2</v>
      </c>
      <c r="D22" s="26">
        <f>D21/B21</f>
        <v>0.23749999999999999</v>
      </c>
      <c r="E22" s="26">
        <f>E21/B21</f>
        <v>0.26874999999999999</v>
      </c>
      <c r="F22" s="26">
        <f>F21/B21</f>
        <v>0.15</v>
      </c>
      <c r="G22" s="26">
        <f>G21/B21</f>
        <v>0.3125</v>
      </c>
      <c r="H22" s="27">
        <f>H21/B21</f>
        <v>1.2500000000000001E-2</v>
      </c>
      <c r="J22" s="25"/>
      <c r="K22" s="26">
        <f>K21/J21</f>
        <v>6.8750000000000006E-2</v>
      </c>
      <c r="L22" s="26">
        <f>L21/J21</f>
        <v>0.51249999999999996</v>
      </c>
      <c r="M22" s="26">
        <f>M21/J21</f>
        <v>0.13750000000000001</v>
      </c>
      <c r="N22" s="26">
        <f>N21/J21</f>
        <v>2.5000000000000001E-2</v>
      </c>
      <c r="O22" s="26">
        <f>O21/J21</f>
        <v>0.25</v>
      </c>
      <c r="P22" s="27">
        <f>P21/J21</f>
        <v>6.2500000000000003E-3</v>
      </c>
    </row>
    <row r="23" spans="1:16">
      <c r="A23" s="4" t="s">
        <v>26</v>
      </c>
      <c r="B23" s="5">
        <v>181</v>
      </c>
      <c r="C23" s="5">
        <v>3</v>
      </c>
      <c r="D23" s="5">
        <v>46</v>
      </c>
      <c r="E23" s="5">
        <v>47</v>
      </c>
      <c r="F23" s="5">
        <v>16</v>
      </c>
      <c r="G23" s="5">
        <v>66</v>
      </c>
      <c r="H23" s="3">
        <f>B23-SUM(C23:G23)</f>
        <v>3</v>
      </c>
      <c r="J23" s="4">
        <v>181</v>
      </c>
      <c r="K23" s="5">
        <v>20</v>
      </c>
      <c r="L23" s="5">
        <v>86</v>
      </c>
      <c r="M23" s="5">
        <v>18</v>
      </c>
      <c r="N23" s="5">
        <v>12</v>
      </c>
      <c r="O23" s="5">
        <v>43</v>
      </c>
      <c r="P23" s="3">
        <f>J23-SUM(K23:O23)</f>
        <v>2</v>
      </c>
    </row>
    <row r="24" spans="1:16" s="28" customFormat="1">
      <c r="A24" s="25" t="s">
        <v>3</v>
      </c>
      <c r="B24" s="26"/>
      <c r="C24" s="26">
        <f>C23/B23</f>
        <v>1.6574585635359115E-2</v>
      </c>
      <c r="D24" s="26">
        <f>D23/B23</f>
        <v>0.2541436464088398</v>
      </c>
      <c r="E24" s="26">
        <f>E23/B23</f>
        <v>0.25966850828729282</v>
      </c>
      <c r="F24" s="26">
        <f>F23/B23</f>
        <v>8.8397790055248615E-2</v>
      </c>
      <c r="G24" s="26">
        <f>G23/B23</f>
        <v>0.36464088397790057</v>
      </c>
      <c r="H24" s="27">
        <f>H23/B23</f>
        <v>1.6574585635359115E-2</v>
      </c>
      <c r="J24" s="25"/>
      <c r="K24" s="26">
        <f>K23/J23</f>
        <v>0.11049723756906077</v>
      </c>
      <c r="L24" s="26">
        <f>L23/J23</f>
        <v>0.47513812154696133</v>
      </c>
      <c r="M24" s="26">
        <f>M23/J23</f>
        <v>9.9447513812154692E-2</v>
      </c>
      <c r="N24" s="26">
        <f>N23/J23</f>
        <v>6.6298342541436461E-2</v>
      </c>
      <c r="O24" s="26">
        <f>O23/J23</f>
        <v>0.23756906077348067</v>
      </c>
      <c r="P24" s="27">
        <f>P23/J23</f>
        <v>1.1049723756906077E-2</v>
      </c>
    </row>
    <row r="25" spans="1:16">
      <c r="A25" s="4" t="s">
        <v>27</v>
      </c>
      <c r="B25" s="5">
        <v>244</v>
      </c>
      <c r="C25" s="5">
        <v>3</v>
      </c>
      <c r="D25" s="5">
        <v>46</v>
      </c>
      <c r="E25" s="5">
        <v>78</v>
      </c>
      <c r="F25" s="5">
        <v>32</v>
      </c>
      <c r="G25" s="5">
        <v>73</v>
      </c>
      <c r="H25" s="3">
        <f>B25-SUM(C25:G25)</f>
        <v>12</v>
      </c>
      <c r="J25" s="4">
        <v>244</v>
      </c>
      <c r="K25" s="5">
        <v>16</v>
      </c>
      <c r="L25" s="5">
        <v>127</v>
      </c>
      <c r="M25" s="5">
        <v>36</v>
      </c>
      <c r="N25" s="5">
        <v>8</v>
      </c>
      <c r="O25" s="5">
        <v>55</v>
      </c>
      <c r="P25" s="3">
        <f>J25-SUM(K25:O25)</f>
        <v>2</v>
      </c>
    </row>
    <row r="26" spans="1:16" s="28" customFormat="1">
      <c r="A26" s="25" t="s">
        <v>3</v>
      </c>
      <c r="B26" s="26"/>
      <c r="C26" s="26">
        <f>C25/B25</f>
        <v>1.2295081967213115E-2</v>
      </c>
      <c r="D26" s="26">
        <f>D25/B25</f>
        <v>0.18852459016393441</v>
      </c>
      <c r="E26" s="26">
        <f>E25/B25</f>
        <v>0.31967213114754101</v>
      </c>
      <c r="F26" s="26">
        <f>F25/B25</f>
        <v>0.13114754098360656</v>
      </c>
      <c r="G26" s="26">
        <f>G25/B25</f>
        <v>0.29918032786885246</v>
      </c>
      <c r="H26" s="27">
        <f>H25/B25</f>
        <v>4.9180327868852458E-2</v>
      </c>
      <c r="J26" s="25"/>
      <c r="K26" s="26">
        <f>K25/J25</f>
        <v>6.5573770491803282E-2</v>
      </c>
      <c r="L26" s="26">
        <f>L25/J25</f>
        <v>0.52049180327868849</v>
      </c>
      <c r="M26" s="26">
        <f>M25/J25</f>
        <v>0.14754098360655737</v>
      </c>
      <c r="N26" s="26">
        <f>N25/J25</f>
        <v>3.2786885245901641E-2</v>
      </c>
      <c r="O26" s="26">
        <f>O25/J25</f>
        <v>0.22540983606557377</v>
      </c>
      <c r="P26" s="27">
        <f>P25/J25</f>
        <v>8.1967213114754103E-3</v>
      </c>
    </row>
    <row r="27" spans="1:16">
      <c r="A27" s="4" t="s">
        <v>28</v>
      </c>
      <c r="B27" s="5">
        <v>262</v>
      </c>
      <c r="C27" s="5">
        <v>5</v>
      </c>
      <c r="D27" s="5">
        <v>50</v>
      </c>
      <c r="E27" s="5">
        <v>74</v>
      </c>
      <c r="F27" s="5">
        <v>28</v>
      </c>
      <c r="G27" s="5">
        <v>90</v>
      </c>
      <c r="H27" s="3">
        <f>B27-SUM(C27:G27)</f>
        <v>15</v>
      </c>
      <c r="J27" s="4">
        <v>262</v>
      </c>
      <c r="K27" s="5">
        <v>32</v>
      </c>
      <c r="L27" s="5">
        <v>136</v>
      </c>
      <c r="M27" s="5">
        <v>31</v>
      </c>
      <c r="N27" s="5">
        <v>4</v>
      </c>
      <c r="O27" s="5">
        <v>46</v>
      </c>
      <c r="P27" s="3">
        <f>J27-SUM(K27:O27)</f>
        <v>13</v>
      </c>
    </row>
    <row r="28" spans="1:16" s="28" customFormat="1">
      <c r="A28" s="29" t="s">
        <v>3</v>
      </c>
      <c r="B28" s="30"/>
      <c r="C28" s="30">
        <f>C27/B27</f>
        <v>1.9083969465648856E-2</v>
      </c>
      <c r="D28" s="30">
        <f>D27/B27</f>
        <v>0.19083969465648856</v>
      </c>
      <c r="E28" s="30">
        <f>E27/B27</f>
        <v>0.28244274809160308</v>
      </c>
      <c r="F28" s="30">
        <f>F27/B27</f>
        <v>0.10687022900763359</v>
      </c>
      <c r="G28" s="30">
        <f>G27/B27</f>
        <v>0.34351145038167941</v>
      </c>
      <c r="H28" s="31">
        <f>H27/B27</f>
        <v>5.7251908396946563E-2</v>
      </c>
      <c r="J28" s="29"/>
      <c r="K28" s="30">
        <f>K27/J27</f>
        <v>0.12213740458015267</v>
      </c>
      <c r="L28" s="30">
        <f>L27/J27</f>
        <v>0.51908396946564883</v>
      </c>
      <c r="M28" s="30">
        <f>M27/J27</f>
        <v>0.1183206106870229</v>
      </c>
      <c r="N28" s="30">
        <f>N27/J27</f>
        <v>1.5267175572519083E-2</v>
      </c>
      <c r="O28" s="30">
        <f>O27/J27</f>
        <v>0.17557251908396945</v>
      </c>
      <c r="P28" s="31">
        <f>P27/J27</f>
        <v>4.9618320610687022E-2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281</v>
      </c>
      <c r="J2" s="20" t="s">
        <v>148</v>
      </c>
    </row>
    <row r="3" spans="1:22" s="15" customFormat="1" ht="10.5">
      <c r="A3" s="15" t="s">
        <v>280</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64</v>
      </c>
      <c r="D6" s="5">
        <v>556</v>
      </c>
      <c r="E6" s="5">
        <v>234</v>
      </c>
      <c r="F6" s="5">
        <v>88</v>
      </c>
      <c r="G6" s="5">
        <v>196</v>
      </c>
      <c r="H6" s="3">
        <f>B6-SUM(C6:G6)</f>
        <v>32</v>
      </c>
      <c r="J6" s="4">
        <v>1170</v>
      </c>
      <c r="K6" s="5">
        <v>15</v>
      </c>
      <c r="L6" s="5">
        <v>194</v>
      </c>
      <c r="M6" s="5">
        <v>347</v>
      </c>
      <c r="N6" s="5">
        <v>376</v>
      </c>
      <c r="O6" s="5">
        <v>204</v>
      </c>
      <c r="P6" s="3">
        <f>J6-SUM(K6:O6)</f>
        <v>34</v>
      </c>
    </row>
    <row r="7" spans="1:22" s="28" customFormat="1">
      <c r="A7" s="25" t="s">
        <v>3</v>
      </c>
      <c r="B7" s="26"/>
      <c r="C7" s="26">
        <f>C6/$B$6</f>
        <v>5.4700854700854701E-2</v>
      </c>
      <c r="D7" s="26">
        <f t="shared" ref="D7:H7" si="0">D6/$B$6</f>
        <v>0.47521367521367519</v>
      </c>
      <c r="E7" s="26">
        <f t="shared" si="0"/>
        <v>0.2</v>
      </c>
      <c r="F7" s="26">
        <f t="shared" si="0"/>
        <v>7.521367521367521E-2</v>
      </c>
      <c r="G7" s="26">
        <f t="shared" si="0"/>
        <v>0.16752136752136751</v>
      </c>
      <c r="H7" s="27">
        <f t="shared" si="0"/>
        <v>2.735042735042735E-2</v>
      </c>
      <c r="J7" s="25"/>
      <c r="K7" s="26">
        <f>K6/$J$6</f>
        <v>1.282051282051282E-2</v>
      </c>
      <c r="L7" s="26">
        <f t="shared" ref="L7:P7" si="1">L6/$J$6</f>
        <v>0.16581196581196581</v>
      </c>
      <c r="M7" s="26">
        <f t="shared" si="1"/>
        <v>0.29658119658119658</v>
      </c>
      <c r="N7" s="26">
        <f t="shared" si="1"/>
        <v>0.32136752136752139</v>
      </c>
      <c r="O7" s="26">
        <f t="shared" si="1"/>
        <v>0.17435897435897435</v>
      </c>
      <c r="P7" s="27">
        <f t="shared" si="1"/>
        <v>2.9059829059829061E-2</v>
      </c>
    </row>
    <row r="8" spans="1:22">
      <c r="A8" s="4" t="s">
        <v>19</v>
      </c>
      <c r="B8" s="5">
        <v>551</v>
      </c>
      <c r="C8" s="5">
        <v>32</v>
      </c>
      <c r="D8" s="5">
        <v>262</v>
      </c>
      <c r="E8" s="5">
        <v>123</v>
      </c>
      <c r="F8" s="5">
        <v>46</v>
      </c>
      <c r="G8" s="5">
        <v>76</v>
      </c>
      <c r="H8" s="3">
        <f>B8-SUM(C8:G8)</f>
        <v>12</v>
      </c>
      <c r="J8" s="4">
        <v>551</v>
      </c>
      <c r="K8" s="5">
        <v>8</v>
      </c>
      <c r="L8" s="5">
        <v>88</v>
      </c>
      <c r="M8" s="5">
        <v>155</v>
      </c>
      <c r="N8" s="5">
        <v>199</v>
      </c>
      <c r="O8" s="5">
        <v>88</v>
      </c>
      <c r="P8" s="3">
        <f>J8-SUM(K8:O8)</f>
        <v>13</v>
      </c>
    </row>
    <row r="9" spans="1:22" s="28" customFormat="1">
      <c r="A9" s="25" t="s">
        <v>3</v>
      </c>
      <c r="B9" s="26"/>
      <c r="C9" s="26">
        <f>C8/$B$8</f>
        <v>5.8076225045372049E-2</v>
      </c>
      <c r="D9" s="26">
        <f t="shared" ref="D9:H9" si="2">D8/$B$8</f>
        <v>0.47549909255898365</v>
      </c>
      <c r="E9" s="26">
        <f t="shared" si="2"/>
        <v>0.22323049001814882</v>
      </c>
      <c r="F9" s="26">
        <f t="shared" si="2"/>
        <v>8.3484573502722328E-2</v>
      </c>
      <c r="G9" s="26">
        <f t="shared" si="2"/>
        <v>0.13793103448275862</v>
      </c>
      <c r="H9" s="27">
        <f t="shared" si="2"/>
        <v>2.1778584392014518E-2</v>
      </c>
      <c r="J9" s="25"/>
      <c r="K9" s="26">
        <f>K8/$J$8</f>
        <v>1.4519056261343012E-2</v>
      </c>
      <c r="L9" s="26">
        <f t="shared" ref="L9:P9" si="3">L8/$J$8</f>
        <v>0.15970961887477314</v>
      </c>
      <c r="M9" s="26">
        <f t="shared" si="3"/>
        <v>0.2813067150635209</v>
      </c>
      <c r="N9" s="26">
        <f t="shared" si="3"/>
        <v>0.36116152450090744</v>
      </c>
      <c r="O9" s="26">
        <f t="shared" si="3"/>
        <v>0.15970961887477314</v>
      </c>
      <c r="P9" s="27">
        <f t="shared" si="3"/>
        <v>2.3593466424682397E-2</v>
      </c>
    </row>
    <row r="10" spans="1:22">
      <c r="A10" s="4" t="s">
        <v>20</v>
      </c>
      <c r="B10" s="5">
        <v>611</v>
      </c>
      <c r="C10" s="5">
        <v>31</v>
      </c>
      <c r="D10" s="5">
        <v>292</v>
      </c>
      <c r="E10" s="5">
        <v>109</v>
      </c>
      <c r="F10" s="5">
        <v>42</v>
      </c>
      <c r="G10" s="5">
        <v>119</v>
      </c>
      <c r="H10" s="3">
        <f>B10-SUM(C10:G10)</f>
        <v>18</v>
      </c>
      <c r="J10" s="4">
        <v>611</v>
      </c>
      <c r="K10" s="5">
        <v>7</v>
      </c>
      <c r="L10" s="5">
        <v>104</v>
      </c>
      <c r="M10" s="5">
        <v>190</v>
      </c>
      <c r="N10" s="5">
        <v>176</v>
      </c>
      <c r="O10" s="5">
        <v>115</v>
      </c>
      <c r="P10" s="3">
        <f>J10-SUM(K10:O10)</f>
        <v>19</v>
      </c>
    </row>
    <row r="11" spans="1:22" s="28" customFormat="1">
      <c r="A11" s="25" t="s">
        <v>3</v>
      </c>
      <c r="B11" s="26"/>
      <c r="C11" s="26">
        <f>C10/B10</f>
        <v>5.0736497545008183E-2</v>
      </c>
      <c r="D11" s="26">
        <f>D10/B10</f>
        <v>0.47790507364975449</v>
      </c>
      <c r="E11" s="26">
        <f>E10/B10</f>
        <v>0.17839607201309329</v>
      </c>
      <c r="F11" s="26">
        <f>F10/B10</f>
        <v>6.8739770867430439E-2</v>
      </c>
      <c r="G11" s="26">
        <f>G10/B10</f>
        <v>0.19476268412438624</v>
      </c>
      <c r="H11" s="27">
        <f>H10/B10</f>
        <v>2.9459901800327332E-2</v>
      </c>
      <c r="J11" s="25"/>
      <c r="K11" s="26">
        <f>K10/J10</f>
        <v>1.1456628477905073E-2</v>
      </c>
      <c r="L11" s="26">
        <f>L10/J10</f>
        <v>0.1702127659574468</v>
      </c>
      <c r="M11" s="26">
        <f>M10/J10</f>
        <v>0.31096563011456629</v>
      </c>
      <c r="N11" s="26">
        <f>N10/J10</f>
        <v>0.28805237315875615</v>
      </c>
      <c r="O11" s="26">
        <f>O10/J10</f>
        <v>0.18821603927986907</v>
      </c>
      <c r="P11" s="27">
        <f>P10/J10</f>
        <v>3.1096563011456628E-2</v>
      </c>
    </row>
    <row r="12" spans="1:22">
      <c r="A12" s="4" t="s">
        <v>21</v>
      </c>
      <c r="B12" s="5">
        <v>2</v>
      </c>
      <c r="C12" s="5">
        <v>1</v>
      </c>
      <c r="D12" s="57" t="s">
        <v>395</v>
      </c>
      <c r="E12" s="5">
        <v>1</v>
      </c>
      <c r="F12" s="57" t="s">
        <v>395</v>
      </c>
      <c r="G12" s="57" t="s">
        <v>395</v>
      </c>
      <c r="H12" s="60" t="s">
        <v>395</v>
      </c>
      <c r="J12" s="4">
        <v>2</v>
      </c>
      <c r="K12" s="57" t="s">
        <v>395</v>
      </c>
      <c r="L12" s="5">
        <v>1</v>
      </c>
      <c r="M12" s="57" t="s">
        <v>395</v>
      </c>
      <c r="N12" s="5">
        <v>1</v>
      </c>
      <c r="O12" s="57" t="s">
        <v>395</v>
      </c>
      <c r="P12" s="60" t="s">
        <v>395</v>
      </c>
      <c r="V12" s="19"/>
    </row>
    <row r="13" spans="1:22" s="28" customFormat="1">
      <c r="A13" s="29" t="s">
        <v>3</v>
      </c>
      <c r="B13" s="30"/>
      <c r="C13" s="30">
        <f>C12/B12</f>
        <v>0.5</v>
      </c>
      <c r="D13" s="59" t="s">
        <v>395</v>
      </c>
      <c r="E13" s="30">
        <f>E12/B12</f>
        <v>0.5</v>
      </c>
      <c r="F13" s="59" t="s">
        <v>395</v>
      </c>
      <c r="G13" s="59" t="s">
        <v>395</v>
      </c>
      <c r="H13" s="62" t="s">
        <v>395</v>
      </c>
      <c r="J13" s="29"/>
      <c r="K13" s="59" t="s">
        <v>395</v>
      </c>
      <c r="L13" s="30">
        <f>L12/J12</f>
        <v>0.5</v>
      </c>
      <c r="M13" s="59" t="s">
        <v>395</v>
      </c>
      <c r="N13" s="30">
        <f>N12/J12</f>
        <v>0.5</v>
      </c>
      <c r="O13" s="59" t="s">
        <v>395</v>
      </c>
      <c r="P13" s="62" t="s">
        <v>395</v>
      </c>
    </row>
    <row r="14" spans="1:22">
      <c r="A14" s="1" t="s">
        <v>2</v>
      </c>
    </row>
    <row r="15" spans="1:22">
      <c r="A15" s="9" t="s">
        <v>22</v>
      </c>
      <c r="B15" s="51">
        <v>17</v>
      </c>
      <c r="C15" s="10">
        <v>3</v>
      </c>
      <c r="D15" s="10">
        <v>10</v>
      </c>
      <c r="E15" s="10">
        <v>2</v>
      </c>
      <c r="F15" s="82" t="s">
        <v>395</v>
      </c>
      <c r="G15" s="10">
        <v>2</v>
      </c>
      <c r="H15" s="64" t="s">
        <v>395</v>
      </c>
      <c r="J15" s="9">
        <v>17</v>
      </c>
      <c r="K15" s="82" t="s">
        <v>395</v>
      </c>
      <c r="L15" s="10">
        <v>5</v>
      </c>
      <c r="M15" s="10">
        <v>5</v>
      </c>
      <c r="N15" s="10">
        <v>4</v>
      </c>
      <c r="O15" s="10">
        <v>3</v>
      </c>
      <c r="P15" s="64" t="s">
        <v>395</v>
      </c>
    </row>
    <row r="16" spans="1:22" s="28" customFormat="1">
      <c r="A16" s="25" t="s">
        <v>3</v>
      </c>
      <c r="B16" s="26"/>
      <c r="C16" s="49">
        <f>C15/B15</f>
        <v>0.17647058823529413</v>
      </c>
      <c r="D16" s="49">
        <f>D15/B15</f>
        <v>0.58823529411764708</v>
      </c>
      <c r="E16" s="49">
        <f>E15/B15</f>
        <v>0.11764705882352941</v>
      </c>
      <c r="F16" s="58" t="s">
        <v>395</v>
      </c>
      <c r="G16" s="49">
        <f>G15/B15</f>
        <v>0.11764705882352941</v>
      </c>
      <c r="H16" s="63" t="s">
        <v>395</v>
      </c>
      <c r="J16" s="25"/>
      <c r="K16" s="58" t="s">
        <v>395</v>
      </c>
      <c r="L16" s="49">
        <f>L15/J15</f>
        <v>0.29411764705882354</v>
      </c>
      <c r="M16" s="49">
        <f>M15/J15</f>
        <v>0.29411764705882354</v>
      </c>
      <c r="N16" s="49">
        <f>N15/J15</f>
        <v>0.23529411764705882</v>
      </c>
      <c r="O16" s="49">
        <f>O15/J15</f>
        <v>0.17647058823529413</v>
      </c>
      <c r="P16" s="63" t="s">
        <v>395</v>
      </c>
    </row>
    <row r="17" spans="1:16">
      <c r="A17" s="4" t="s">
        <v>23</v>
      </c>
      <c r="B17" s="5">
        <v>122</v>
      </c>
      <c r="C17" s="5">
        <v>12</v>
      </c>
      <c r="D17" s="5">
        <v>54</v>
      </c>
      <c r="E17" s="5">
        <v>20</v>
      </c>
      <c r="F17" s="5">
        <v>8</v>
      </c>
      <c r="G17" s="5">
        <v>26</v>
      </c>
      <c r="H17" s="3">
        <f>B17-SUM(C17:G17)</f>
        <v>2</v>
      </c>
      <c r="J17" s="4">
        <v>122</v>
      </c>
      <c r="K17" s="5">
        <v>3</v>
      </c>
      <c r="L17" s="5">
        <v>29</v>
      </c>
      <c r="M17" s="5">
        <v>30</v>
      </c>
      <c r="N17" s="5">
        <v>30</v>
      </c>
      <c r="O17" s="5">
        <v>27</v>
      </c>
      <c r="P17" s="3">
        <f>J17-SUM(K17:O17)</f>
        <v>3</v>
      </c>
    </row>
    <row r="18" spans="1:16" s="28" customFormat="1">
      <c r="A18" s="25" t="s">
        <v>3</v>
      </c>
      <c r="B18" s="26"/>
      <c r="C18" s="26">
        <f>C17/B17</f>
        <v>9.8360655737704916E-2</v>
      </c>
      <c r="D18" s="26">
        <f>D17/B17</f>
        <v>0.44262295081967212</v>
      </c>
      <c r="E18" s="26">
        <f>E17/B17</f>
        <v>0.16393442622950818</v>
      </c>
      <c r="F18" s="26">
        <f>F17/B17</f>
        <v>6.5573770491803282E-2</v>
      </c>
      <c r="G18" s="26">
        <f>G17/B17</f>
        <v>0.21311475409836064</v>
      </c>
      <c r="H18" s="27">
        <f>H17/B17</f>
        <v>1.6393442622950821E-2</v>
      </c>
      <c r="J18" s="25"/>
      <c r="K18" s="26">
        <f>K17/J17</f>
        <v>2.4590163934426229E-2</v>
      </c>
      <c r="L18" s="26">
        <f>L17/J17</f>
        <v>0.23770491803278687</v>
      </c>
      <c r="M18" s="26">
        <f>M17/J17</f>
        <v>0.24590163934426229</v>
      </c>
      <c r="N18" s="26">
        <f>N17/J17</f>
        <v>0.24590163934426229</v>
      </c>
      <c r="O18" s="26">
        <f>O17/J17</f>
        <v>0.22131147540983606</v>
      </c>
      <c r="P18" s="27">
        <f>P17/J17</f>
        <v>2.4590163934426229E-2</v>
      </c>
    </row>
    <row r="19" spans="1:16">
      <c r="A19" s="4" t="s">
        <v>24</v>
      </c>
      <c r="B19" s="5">
        <v>169</v>
      </c>
      <c r="C19" s="5">
        <v>6</v>
      </c>
      <c r="D19" s="5">
        <v>80</v>
      </c>
      <c r="E19" s="5">
        <v>33</v>
      </c>
      <c r="F19" s="5">
        <v>15</v>
      </c>
      <c r="G19" s="5">
        <v>30</v>
      </c>
      <c r="H19" s="3">
        <f>B19-SUM(C19:G19)</f>
        <v>5</v>
      </c>
      <c r="J19" s="4">
        <v>169</v>
      </c>
      <c r="K19" s="5">
        <v>4</v>
      </c>
      <c r="L19" s="5">
        <v>38</v>
      </c>
      <c r="M19" s="5">
        <v>55</v>
      </c>
      <c r="N19" s="5">
        <v>47</v>
      </c>
      <c r="O19" s="5">
        <v>21</v>
      </c>
      <c r="P19" s="3">
        <f>J19-SUM(K19:O19)</f>
        <v>4</v>
      </c>
    </row>
    <row r="20" spans="1:16" s="28" customFormat="1">
      <c r="A20" s="25" t="s">
        <v>3</v>
      </c>
      <c r="B20" s="26"/>
      <c r="C20" s="26">
        <f>C19/B19</f>
        <v>3.5502958579881658E-2</v>
      </c>
      <c r="D20" s="26">
        <f>D19/B19</f>
        <v>0.47337278106508873</v>
      </c>
      <c r="E20" s="26">
        <f>E19/B19</f>
        <v>0.19526627218934911</v>
      </c>
      <c r="F20" s="26">
        <f>F19/B19</f>
        <v>8.8757396449704137E-2</v>
      </c>
      <c r="G20" s="26">
        <f>G19/B19</f>
        <v>0.17751479289940827</v>
      </c>
      <c r="H20" s="27">
        <f>H19/B19</f>
        <v>2.9585798816568046E-2</v>
      </c>
      <c r="J20" s="25"/>
      <c r="K20" s="26">
        <f>K19/J19</f>
        <v>2.3668639053254437E-2</v>
      </c>
      <c r="L20" s="26">
        <f>L19/J19</f>
        <v>0.22485207100591717</v>
      </c>
      <c r="M20" s="26">
        <f>M19/J19</f>
        <v>0.32544378698224852</v>
      </c>
      <c r="N20" s="26">
        <f>N19/J19</f>
        <v>0.27810650887573962</v>
      </c>
      <c r="O20" s="26">
        <f>O19/J19</f>
        <v>0.1242603550295858</v>
      </c>
      <c r="P20" s="27">
        <f>P19/J19</f>
        <v>2.3668639053254437E-2</v>
      </c>
    </row>
    <row r="21" spans="1:16">
      <c r="A21" s="4" t="s">
        <v>25</v>
      </c>
      <c r="B21" s="5">
        <v>160</v>
      </c>
      <c r="C21" s="5">
        <v>7</v>
      </c>
      <c r="D21" s="5">
        <v>82</v>
      </c>
      <c r="E21" s="5">
        <v>30</v>
      </c>
      <c r="F21" s="5">
        <v>17</v>
      </c>
      <c r="G21" s="5">
        <v>23</v>
      </c>
      <c r="H21" s="3">
        <f>B21-SUM(C21:G21)</f>
        <v>1</v>
      </c>
      <c r="J21" s="4">
        <v>160</v>
      </c>
      <c r="K21" s="5">
        <v>2</v>
      </c>
      <c r="L21" s="5">
        <v>34</v>
      </c>
      <c r="M21" s="5">
        <v>45</v>
      </c>
      <c r="N21" s="5">
        <v>60</v>
      </c>
      <c r="O21" s="5">
        <v>19</v>
      </c>
      <c r="P21" s="3">
        <f>J21-SUM(K21:O21)</f>
        <v>0</v>
      </c>
    </row>
    <row r="22" spans="1:16" s="28" customFormat="1">
      <c r="A22" s="25" t="s">
        <v>3</v>
      </c>
      <c r="B22" s="26"/>
      <c r="C22" s="26">
        <f>C21/B21</f>
        <v>4.3749999999999997E-2</v>
      </c>
      <c r="D22" s="26">
        <f>D21/B21</f>
        <v>0.51249999999999996</v>
      </c>
      <c r="E22" s="26">
        <f>E21/B21</f>
        <v>0.1875</v>
      </c>
      <c r="F22" s="26">
        <f>F21/B21</f>
        <v>0.10625</v>
      </c>
      <c r="G22" s="26">
        <f>G21/B21</f>
        <v>0.14374999999999999</v>
      </c>
      <c r="H22" s="27">
        <f>H21/B21</f>
        <v>6.2500000000000003E-3</v>
      </c>
      <c r="J22" s="25"/>
      <c r="K22" s="26">
        <f>K21/J21</f>
        <v>1.2500000000000001E-2</v>
      </c>
      <c r="L22" s="26">
        <f>L21/J21</f>
        <v>0.21249999999999999</v>
      </c>
      <c r="M22" s="26">
        <f>M21/J21</f>
        <v>0.28125</v>
      </c>
      <c r="N22" s="26">
        <f>N21/J21</f>
        <v>0.375</v>
      </c>
      <c r="O22" s="26">
        <f>O21/J21</f>
        <v>0.11874999999999999</v>
      </c>
      <c r="P22" s="27">
        <f>P21/J21</f>
        <v>0</v>
      </c>
    </row>
    <row r="23" spans="1:16">
      <c r="A23" s="4" t="s">
        <v>26</v>
      </c>
      <c r="B23" s="5">
        <v>181</v>
      </c>
      <c r="C23" s="5">
        <v>9</v>
      </c>
      <c r="D23" s="5">
        <v>88</v>
      </c>
      <c r="E23" s="5">
        <v>38</v>
      </c>
      <c r="F23" s="5">
        <v>18</v>
      </c>
      <c r="G23" s="5">
        <v>26</v>
      </c>
      <c r="H23" s="3">
        <f>B23-SUM(C23:G23)</f>
        <v>2</v>
      </c>
      <c r="J23" s="4">
        <v>181</v>
      </c>
      <c r="K23" s="5">
        <v>1</v>
      </c>
      <c r="L23" s="5">
        <v>25</v>
      </c>
      <c r="M23" s="5">
        <v>56</v>
      </c>
      <c r="N23" s="5">
        <v>70</v>
      </c>
      <c r="O23" s="5">
        <v>27</v>
      </c>
      <c r="P23" s="3">
        <f>J23-SUM(K23:O23)</f>
        <v>2</v>
      </c>
    </row>
    <row r="24" spans="1:16" s="28" customFormat="1">
      <c r="A24" s="25" t="s">
        <v>3</v>
      </c>
      <c r="B24" s="26"/>
      <c r="C24" s="26">
        <f>C23/B23</f>
        <v>4.9723756906077346E-2</v>
      </c>
      <c r="D24" s="26">
        <f>D23/B23</f>
        <v>0.48618784530386738</v>
      </c>
      <c r="E24" s="26">
        <f>E23/B23</f>
        <v>0.20994475138121546</v>
      </c>
      <c r="F24" s="26">
        <f>F23/B23</f>
        <v>9.9447513812154692E-2</v>
      </c>
      <c r="G24" s="26">
        <f>G23/B23</f>
        <v>0.143646408839779</v>
      </c>
      <c r="H24" s="27">
        <f>H23/B23</f>
        <v>1.1049723756906077E-2</v>
      </c>
      <c r="J24" s="25"/>
      <c r="K24" s="26">
        <f>K23/J23</f>
        <v>5.5248618784530384E-3</v>
      </c>
      <c r="L24" s="26">
        <f>L23/J23</f>
        <v>0.13812154696132597</v>
      </c>
      <c r="M24" s="26">
        <f>M23/J23</f>
        <v>0.30939226519337015</v>
      </c>
      <c r="N24" s="26">
        <f>N23/J23</f>
        <v>0.38674033149171272</v>
      </c>
      <c r="O24" s="26">
        <f>O23/J23</f>
        <v>0.14917127071823205</v>
      </c>
      <c r="P24" s="27">
        <f>P23/J23</f>
        <v>1.1049723756906077E-2</v>
      </c>
    </row>
    <row r="25" spans="1:16">
      <c r="A25" s="4" t="s">
        <v>27</v>
      </c>
      <c r="B25" s="5">
        <v>244</v>
      </c>
      <c r="C25" s="5">
        <v>7</v>
      </c>
      <c r="D25" s="5">
        <v>113</v>
      </c>
      <c r="E25" s="5">
        <v>60</v>
      </c>
      <c r="F25" s="5">
        <v>13</v>
      </c>
      <c r="G25" s="5">
        <v>47</v>
      </c>
      <c r="H25" s="3">
        <f>B25-SUM(C25:G25)</f>
        <v>4</v>
      </c>
      <c r="J25" s="4">
        <v>244</v>
      </c>
      <c r="K25" s="57" t="s">
        <v>395</v>
      </c>
      <c r="L25" s="5">
        <v>32</v>
      </c>
      <c r="M25" s="5">
        <v>79</v>
      </c>
      <c r="N25" s="5">
        <v>76</v>
      </c>
      <c r="O25" s="5">
        <v>52</v>
      </c>
      <c r="P25" s="3">
        <f>J25-SUM(K25:O25)</f>
        <v>5</v>
      </c>
    </row>
    <row r="26" spans="1:16" s="28" customFormat="1">
      <c r="A26" s="25" t="s">
        <v>3</v>
      </c>
      <c r="B26" s="26"/>
      <c r="C26" s="26">
        <f>C25/B25</f>
        <v>2.8688524590163935E-2</v>
      </c>
      <c r="D26" s="26">
        <f>D25/B25</f>
        <v>0.46311475409836067</v>
      </c>
      <c r="E26" s="26">
        <f>E25/B25</f>
        <v>0.24590163934426229</v>
      </c>
      <c r="F26" s="26">
        <f>F25/B25</f>
        <v>5.3278688524590161E-2</v>
      </c>
      <c r="G26" s="26">
        <f>G25/B25</f>
        <v>0.19262295081967212</v>
      </c>
      <c r="H26" s="27">
        <f>H25/B25</f>
        <v>1.6393442622950821E-2</v>
      </c>
      <c r="J26" s="25"/>
      <c r="K26" s="58" t="s">
        <v>395</v>
      </c>
      <c r="L26" s="26">
        <f>L25/J25</f>
        <v>0.13114754098360656</v>
      </c>
      <c r="M26" s="26">
        <f>M25/J25</f>
        <v>0.32377049180327871</v>
      </c>
      <c r="N26" s="26">
        <f>N25/J25</f>
        <v>0.31147540983606559</v>
      </c>
      <c r="O26" s="26">
        <f>O25/J25</f>
        <v>0.21311475409836064</v>
      </c>
      <c r="P26" s="27">
        <f>P25/J25</f>
        <v>2.0491803278688523E-2</v>
      </c>
    </row>
    <row r="27" spans="1:16">
      <c r="A27" s="4" t="s">
        <v>28</v>
      </c>
      <c r="B27" s="5">
        <v>262</v>
      </c>
      <c r="C27" s="5">
        <v>20</v>
      </c>
      <c r="D27" s="5">
        <v>124</v>
      </c>
      <c r="E27" s="5">
        <v>50</v>
      </c>
      <c r="F27" s="5">
        <v>16</v>
      </c>
      <c r="G27" s="5">
        <v>37</v>
      </c>
      <c r="H27" s="3">
        <f>B27-SUM(C27:G27)</f>
        <v>15</v>
      </c>
      <c r="J27" s="4">
        <v>262</v>
      </c>
      <c r="K27" s="5">
        <v>4</v>
      </c>
      <c r="L27" s="5">
        <v>29</v>
      </c>
      <c r="M27" s="5">
        <v>75</v>
      </c>
      <c r="N27" s="5">
        <v>86</v>
      </c>
      <c r="O27" s="5">
        <v>50</v>
      </c>
      <c r="P27" s="3">
        <f>J27-SUM(K27:O27)</f>
        <v>18</v>
      </c>
    </row>
    <row r="28" spans="1:16" s="28" customFormat="1">
      <c r="A28" s="29" t="s">
        <v>3</v>
      </c>
      <c r="B28" s="30"/>
      <c r="C28" s="30">
        <f>C27/B27</f>
        <v>7.6335877862595422E-2</v>
      </c>
      <c r="D28" s="30">
        <f>D27/B27</f>
        <v>0.47328244274809161</v>
      </c>
      <c r="E28" s="30">
        <f>E27/B27</f>
        <v>0.19083969465648856</v>
      </c>
      <c r="F28" s="30">
        <f>F27/B27</f>
        <v>6.1068702290076333E-2</v>
      </c>
      <c r="G28" s="30">
        <f>G27/B27</f>
        <v>0.14122137404580154</v>
      </c>
      <c r="H28" s="31">
        <f>H27/B27</f>
        <v>5.7251908396946563E-2</v>
      </c>
      <c r="J28" s="29"/>
      <c r="K28" s="30">
        <f>K27/J27</f>
        <v>1.5267175572519083E-2</v>
      </c>
      <c r="L28" s="30">
        <f>L27/J27</f>
        <v>0.11068702290076336</v>
      </c>
      <c r="M28" s="30">
        <f>M27/J27</f>
        <v>0.2862595419847328</v>
      </c>
      <c r="N28" s="30">
        <f>N27/J27</f>
        <v>0.3282442748091603</v>
      </c>
      <c r="O28" s="30">
        <f>O27/J27</f>
        <v>0.19083969465648856</v>
      </c>
      <c r="P28" s="31">
        <f>P27/J27</f>
        <v>6.8702290076335881E-2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258</v>
      </c>
      <c r="J2" s="20" t="s">
        <v>213</v>
      </c>
    </row>
    <row r="3" spans="1:22" s="15" customFormat="1" ht="10.5">
      <c r="A3" s="15" t="s">
        <v>257</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18</v>
      </c>
      <c r="D6" s="5">
        <v>367</v>
      </c>
      <c r="E6" s="5">
        <v>261</v>
      </c>
      <c r="F6" s="5">
        <v>146</v>
      </c>
      <c r="G6" s="5">
        <v>341</v>
      </c>
      <c r="H6" s="3">
        <f>B6-SUM(C6:G6)</f>
        <v>37</v>
      </c>
      <c r="J6" s="4">
        <v>1170</v>
      </c>
      <c r="K6" s="5">
        <v>17</v>
      </c>
      <c r="L6" s="5">
        <v>160</v>
      </c>
      <c r="M6" s="5">
        <v>304</v>
      </c>
      <c r="N6" s="5">
        <v>420</v>
      </c>
      <c r="O6" s="5">
        <v>241</v>
      </c>
      <c r="P6" s="3">
        <f>J6-SUM(K6:O6)</f>
        <v>28</v>
      </c>
    </row>
    <row r="7" spans="1:22" s="28" customFormat="1">
      <c r="A7" s="25" t="s">
        <v>3</v>
      </c>
      <c r="B7" s="26"/>
      <c r="C7" s="26">
        <f>C6/$B$6</f>
        <v>1.5384615384615385E-2</v>
      </c>
      <c r="D7" s="26">
        <f t="shared" ref="D7:H7" si="0">D6/$B$6</f>
        <v>0.31367521367521367</v>
      </c>
      <c r="E7" s="26">
        <f t="shared" si="0"/>
        <v>0.22307692307692309</v>
      </c>
      <c r="F7" s="26">
        <f t="shared" si="0"/>
        <v>0.12478632478632479</v>
      </c>
      <c r="G7" s="26">
        <f t="shared" si="0"/>
        <v>0.29145299145299147</v>
      </c>
      <c r="H7" s="27">
        <f t="shared" si="0"/>
        <v>3.1623931623931623E-2</v>
      </c>
      <c r="J7" s="25"/>
      <c r="K7" s="26">
        <f>K6/$J$6</f>
        <v>1.452991452991453E-2</v>
      </c>
      <c r="L7" s="26">
        <f t="shared" ref="L7:P7" si="1">L6/$J$6</f>
        <v>0.13675213675213677</v>
      </c>
      <c r="M7" s="26">
        <f t="shared" si="1"/>
        <v>0.25982905982905985</v>
      </c>
      <c r="N7" s="26">
        <f t="shared" si="1"/>
        <v>0.35897435897435898</v>
      </c>
      <c r="O7" s="26">
        <f t="shared" si="1"/>
        <v>0.20598290598290597</v>
      </c>
      <c r="P7" s="27">
        <f t="shared" si="1"/>
        <v>2.3931623931623933E-2</v>
      </c>
    </row>
    <row r="8" spans="1:22">
      <c r="A8" s="4" t="s">
        <v>19</v>
      </c>
      <c r="B8" s="5">
        <v>551</v>
      </c>
      <c r="C8" s="5">
        <v>7</v>
      </c>
      <c r="D8" s="5">
        <v>173</v>
      </c>
      <c r="E8" s="5">
        <v>133</v>
      </c>
      <c r="F8" s="5">
        <v>78</v>
      </c>
      <c r="G8" s="5">
        <v>144</v>
      </c>
      <c r="H8" s="3">
        <f>B8-SUM(C8:G8)</f>
        <v>16</v>
      </c>
      <c r="J8" s="4">
        <v>551</v>
      </c>
      <c r="K8" s="5">
        <v>10</v>
      </c>
      <c r="L8" s="5">
        <v>73</v>
      </c>
      <c r="M8" s="5">
        <v>155</v>
      </c>
      <c r="N8" s="5">
        <v>190</v>
      </c>
      <c r="O8" s="5">
        <v>111</v>
      </c>
      <c r="P8" s="3">
        <f>J8-SUM(K8:O8)</f>
        <v>12</v>
      </c>
    </row>
    <row r="9" spans="1:22" s="28" customFormat="1">
      <c r="A9" s="25" t="s">
        <v>3</v>
      </c>
      <c r="B9" s="26"/>
      <c r="C9" s="26">
        <f>C8/$B$8</f>
        <v>1.2704174228675136E-2</v>
      </c>
      <c r="D9" s="26">
        <f t="shared" ref="D9:H9" si="2">D8/$B$8</f>
        <v>0.31397459165154262</v>
      </c>
      <c r="E9" s="26">
        <f t="shared" si="2"/>
        <v>0.2413793103448276</v>
      </c>
      <c r="F9" s="26">
        <f t="shared" si="2"/>
        <v>0.14156079854809436</v>
      </c>
      <c r="G9" s="26">
        <f t="shared" si="2"/>
        <v>0.2613430127041742</v>
      </c>
      <c r="H9" s="27">
        <f t="shared" si="2"/>
        <v>2.9038112522686024E-2</v>
      </c>
      <c r="J9" s="25"/>
      <c r="K9" s="26">
        <f>K8/$J$8</f>
        <v>1.8148820326678767E-2</v>
      </c>
      <c r="L9" s="26">
        <f t="shared" ref="L9:P9" si="3">L8/$J$8</f>
        <v>0.13248638838475499</v>
      </c>
      <c r="M9" s="26">
        <f t="shared" si="3"/>
        <v>0.2813067150635209</v>
      </c>
      <c r="N9" s="26">
        <f t="shared" si="3"/>
        <v>0.34482758620689657</v>
      </c>
      <c r="O9" s="26">
        <f t="shared" si="3"/>
        <v>0.2014519056261343</v>
      </c>
      <c r="P9" s="27">
        <f t="shared" si="3"/>
        <v>2.1778584392014518E-2</v>
      </c>
    </row>
    <row r="10" spans="1:22">
      <c r="A10" s="4" t="s">
        <v>20</v>
      </c>
      <c r="B10" s="5">
        <v>611</v>
      </c>
      <c r="C10" s="5">
        <v>11</v>
      </c>
      <c r="D10" s="5">
        <v>192</v>
      </c>
      <c r="E10" s="5">
        <v>127</v>
      </c>
      <c r="F10" s="5">
        <v>66</v>
      </c>
      <c r="G10" s="5">
        <v>196</v>
      </c>
      <c r="H10" s="3">
        <f>B10-SUM(C10:G10)</f>
        <v>19</v>
      </c>
      <c r="J10" s="4">
        <v>611</v>
      </c>
      <c r="K10" s="5">
        <v>7</v>
      </c>
      <c r="L10" s="5">
        <v>85</v>
      </c>
      <c r="M10" s="5">
        <v>148</v>
      </c>
      <c r="N10" s="5">
        <v>229</v>
      </c>
      <c r="O10" s="5">
        <v>128</v>
      </c>
      <c r="P10" s="3">
        <f>J10-SUM(K10:O10)</f>
        <v>14</v>
      </c>
    </row>
    <row r="11" spans="1:22" s="28" customFormat="1">
      <c r="A11" s="25" t="s">
        <v>3</v>
      </c>
      <c r="B11" s="26"/>
      <c r="C11" s="26">
        <f>C10/B10</f>
        <v>1.8003273322422259E-2</v>
      </c>
      <c r="D11" s="26">
        <f>D10/B10</f>
        <v>0.31423895253682488</v>
      </c>
      <c r="E11" s="26">
        <f>E10/B10</f>
        <v>0.20785597381342061</v>
      </c>
      <c r="F11" s="26">
        <f>F10/B10</f>
        <v>0.10801963993453355</v>
      </c>
      <c r="G11" s="26">
        <f>G10/B10</f>
        <v>0.32078559738134205</v>
      </c>
      <c r="H11" s="27">
        <f>H10/B10</f>
        <v>3.1096563011456628E-2</v>
      </c>
      <c r="J11" s="25"/>
      <c r="K11" s="26">
        <f>K10/J10</f>
        <v>1.1456628477905073E-2</v>
      </c>
      <c r="L11" s="26">
        <f>L10/J10</f>
        <v>0.13911620294599017</v>
      </c>
      <c r="M11" s="26">
        <f>M10/J10</f>
        <v>0.24222585924713586</v>
      </c>
      <c r="N11" s="26">
        <f>N10/J10</f>
        <v>0.37479541734860883</v>
      </c>
      <c r="O11" s="26">
        <f>O10/J10</f>
        <v>0.20949263502454993</v>
      </c>
      <c r="P11" s="27">
        <f>P10/J10</f>
        <v>2.2913256955810146E-2</v>
      </c>
    </row>
    <row r="12" spans="1:22">
      <c r="A12" s="4" t="s">
        <v>21</v>
      </c>
      <c r="B12" s="5">
        <v>2</v>
      </c>
      <c r="C12" s="57" t="s">
        <v>395</v>
      </c>
      <c r="D12" s="57" t="s">
        <v>395</v>
      </c>
      <c r="E12" s="5">
        <v>1</v>
      </c>
      <c r="F12" s="5">
        <v>1</v>
      </c>
      <c r="G12" s="57" t="s">
        <v>395</v>
      </c>
      <c r="H12" s="60" t="s">
        <v>395</v>
      </c>
      <c r="J12" s="4">
        <v>2</v>
      </c>
      <c r="K12" s="57" t="s">
        <v>395</v>
      </c>
      <c r="L12" s="57" t="s">
        <v>395</v>
      </c>
      <c r="M12" s="5">
        <v>1</v>
      </c>
      <c r="N12" s="5">
        <v>1</v>
      </c>
      <c r="O12" s="57" t="s">
        <v>395</v>
      </c>
      <c r="P12" s="60" t="s">
        <v>395</v>
      </c>
      <c r="V12" s="19"/>
    </row>
    <row r="13" spans="1:22" s="28" customFormat="1">
      <c r="A13" s="29" t="s">
        <v>3</v>
      </c>
      <c r="B13" s="30"/>
      <c r="C13" s="59" t="s">
        <v>395</v>
      </c>
      <c r="D13" s="59" t="s">
        <v>395</v>
      </c>
      <c r="E13" s="30">
        <f>E12/B12</f>
        <v>0.5</v>
      </c>
      <c r="F13" s="30">
        <f>F12/B12</f>
        <v>0.5</v>
      </c>
      <c r="G13" s="59" t="s">
        <v>395</v>
      </c>
      <c r="H13" s="62" t="s">
        <v>395</v>
      </c>
      <c r="J13" s="29"/>
      <c r="K13" s="59" t="s">
        <v>395</v>
      </c>
      <c r="L13" s="59" t="s">
        <v>395</v>
      </c>
      <c r="M13" s="30">
        <f>M12/J12</f>
        <v>0.5</v>
      </c>
      <c r="N13" s="30">
        <f>N12/J12</f>
        <v>0.5</v>
      </c>
      <c r="O13" s="59" t="s">
        <v>395</v>
      </c>
      <c r="P13" s="62" t="s">
        <v>395</v>
      </c>
    </row>
    <row r="14" spans="1:22">
      <c r="A14" s="1" t="s">
        <v>2</v>
      </c>
    </row>
    <row r="15" spans="1:22">
      <c r="A15" s="9" t="s">
        <v>22</v>
      </c>
      <c r="B15" s="51">
        <v>17</v>
      </c>
      <c r="C15" s="10">
        <v>1</v>
      </c>
      <c r="D15" s="10">
        <v>8</v>
      </c>
      <c r="E15" s="10">
        <v>1</v>
      </c>
      <c r="F15" s="10">
        <v>3</v>
      </c>
      <c r="G15" s="10">
        <v>4</v>
      </c>
      <c r="H15" s="64" t="s">
        <v>395</v>
      </c>
      <c r="J15" s="9">
        <v>17</v>
      </c>
      <c r="K15" s="10">
        <v>2</v>
      </c>
      <c r="L15" s="10">
        <v>4</v>
      </c>
      <c r="M15" s="10">
        <v>4</v>
      </c>
      <c r="N15" s="10">
        <v>5</v>
      </c>
      <c r="O15" s="10">
        <v>2</v>
      </c>
      <c r="P15" s="64" t="s">
        <v>395</v>
      </c>
    </row>
    <row r="16" spans="1:22" s="28" customFormat="1">
      <c r="A16" s="25" t="s">
        <v>3</v>
      </c>
      <c r="B16" s="26"/>
      <c r="C16" s="49">
        <f>C15/B15</f>
        <v>5.8823529411764705E-2</v>
      </c>
      <c r="D16" s="49">
        <f>D15/B15</f>
        <v>0.47058823529411764</v>
      </c>
      <c r="E16" s="49">
        <f>E15/B15</f>
        <v>5.8823529411764705E-2</v>
      </c>
      <c r="F16" s="49">
        <f>F15/B15</f>
        <v>0.17647058823529413</v>
      </c>
      <c r="G16" s="49">
        <f>G15/B15</f>
        <v>0.23529411764705882</v>
      </c>
      <c r="H16" s="63" t="s">
        <v>395</v>
      </c>
      <c r="J16" s="25"/>
      <c r="K16" s="49">
        <f>K15/J15</f>
        <v>0.11764705882352941</v>
      </c>
      <c r="L16" s="49">
        <f>L15/J15</f>
        <v>0.23529411764705882</v>
      </c>
      <c r="M16" s="49">
        <f>M15/J15</f>
        <v>0.23529411764705882</v>
      </c>
      <c r="N16" s="49">
        <f>N15/J15</f>
        <v>0.29411764705882354</v>
      </c>
      <c r="O16" s="49">
        <f>O15/J15</f>
        <v>0.11764705882352941</v>
      </c>
      <c r="P16" s="63" t="s">
        <v>395</v>
      </c>
    </row>
    <row r="17" spans="1:16">
      <c r="A17" s="4" t="s">
        <v>23</v>
      </c>
      <c r="B17" s="5">
        <v>122</v>
      </c>
      <c r="C17" s="5">
        <v>2</v>
      </c>
      <c r="D17" s="5">
        <v>38</v>
      </c>
      <c r="E17" s="5">
        <v>21</v>
      </c>
      <c r="F17" s="5">
        <v>9</v>
      </c>
      <c r="G17" s="5">
        <v>50</v>
      </c>
      <c r="H17" s="3">
        <f>B17-SUM(C17:G17)</f>
        <v>2</v>
      </c>
      <c r="J17" s="4">
        <v>122</v>
      </c>
      <c r="K17" s="5">
        <v>7</v>
      </c>
      <c r="L17" s="5">
        <v>21</v>
      </c>
      <c r="M17" s="5">
        <v>29</v>
      </c>
      <c r="N17" s="5">
        <v>31</v>
      </c>
      <c r="O17" s="5">
        <v>32</v>
      </c>
      <c r="P17" s="3">
        <f>J17-SUM(K17:O17)</f>
        <v>2</v>
      </c>
    </row>
    <row r="18" spans="1:16" s="28" customFormat="1">
      <c r="A18" s="25" t="s">
        <v>3</v>
      </c>
      <c r="B18" s="26"/>
      <c r="C18" s="26">
        <f>C17/B17</f>
        <v>1.6393442622950821E-2</v>
      </c>
      <c r="D18" s="26">
        <f>D17/B17</f>
        <v>0.31147540983606559</v>
      </c>
      <c r="E18" s="26">
        <f>E17/B17</f>
        <v>0.1721311475409836</v>
      </c>
      <c r="F18" s="26">
        <f>F17/B17</f>
        <v>7.3770491803278687E-2</v>
      </c>
      <c r="G18" s="26">
        <f>G17/B17</f>
        <v>0.4098360655737705</v>
      </c>
      <c r="H18" s="27">
        <f>H17/B17</f>
        <v>1.6393442622950821E-2</v>
      </c>
      <c r="J18" s="25"/>
      <c r="K18" s="26">
        <f>K17/J17</f>
        <v>5.737704918032787E-2</v>
      </c>
      <c r="L18" s="26">
        <f>L17/J17</f>
        <v>0.1721311475409836</v>
      </c>
      <c r="M18" s="26">
        <f>M17/J17</f>
        <v>0.23770491803278687</v>
      </c>
      <c r="N18" s="26">
        <f>N17/J17</f>
        <v>0.25409836065573771</v>
      </c>
      <c r="O18" s="26">
        <f>O17/J17</f>
        <v>0.26229508196721313</v>
      </c>
      <c r="P18" s="27">
        <f>P17/J17</f>
        <v>1.6393442622950821E-2</v>
      </c>
    </row>
    <row r="19" spans="1:16">
      <c r="A19" s="4" t="s">
        <v>24</v>
      </c>
      <c r="B19" s="5">
        <v>169</v>
      </c>
      <c r="C19" s="5">
        <v>5</v>
      </c>
      <c r="D19" s="5">
        <v>59</v>
      </c>
      <c r="E19" s="5">
        <v>32</v>
      </c>
      <c r="F19" s="5">
        <v>17</v>
      </c>
      <c r="G19" s="5">
        <v>51</v>
      </c>
      <c r="H19" s="3">
        <f>B19-SUM(C19:G19)</f>
        <v>5</v>
      </c>
      <c r="J19" s="4">
        <v>169</v>
      </c>
      <c r="K19" s="5">
        <v>2</v>
      </c>
      <c r="L19" s="5">
        <v>28</v>
      </c>
      <c r="M19" s="5">
        <v>36</v>
      </c>
      <c r="N19" s="5">
        <v>51</v>
      </c>
      <c r="O19" s="5">
        <v>48</v>
      </c>
      <c r="P19" s="3">
        <f>J19-SUM(K19:O19)</f>
        <v>4</v>
      </c>
    </row>
    <row r="20" spans="1:16" s="28" customFormat="1">
      <c r="A20" s="25" t="s">
        <v>3</v>
      </c>
      <c r="B20" s="26"/>
      <c r="C20" s="26">
        <f>C19/B19</f>
        <v>2.9585798816568046E-2</v>
      </c>
      <c r="D20" s="26">
        <f>D19/B19</f>
        <v>0.34911242603550297</v>
      </c>
      <c r="E20" s="26">
        <f>E19/B19</f>
        <v>0.1893491124260355</v>
      </c>
      <c r="F20" s="26">
        <f>F19/B19</f>
        <v>0.10059171597633136</v>
      </c>
      <c r="G20" s="26">
        <f>G19/B19</f>
        <v>0.30177514792899407</v>
      </c>
      <c r="H20" s="27">
        <f>H19/B19</f>
        <v>2.9585798816568046E-2</v>
      </c>
      <c r="J20" s="25"/>
      <c r="K20" s="26">
        <f>K19/J19</f>
        <v>1.1834319526627219E-2</v>
      </c>
      <c r="L20" s="26">
        <f>L19/J19</f>
        <v>0.16568047337278108</v>
      </c>
      <c r="M20" s="26">
        <f>M19/J19</f>
        <v>0.21301775147928995</v>
      </c>
      <c r="N20" s="26">
        <f>N19/J19</f>
        <v>0.30177514792899407</v>
      </c>
      <c r="O20" s="26">
        <f>O19/J19</f>
        <v>0.28402366863905326</v>
      </c>
      <c r="P20" s="27">
        <f>P19/J19</f>
        <v>2.3668639053254437E-2</v>
      </c>
    </row>
    <row r="21" spans="1:16">
      <c r="A21" s="4" t="s">
        <v>25</v>
      </c>
      <c r="B21" s="5">
        <v>160</v>
      </c>
      <c r="C21" s="5">
        <v>3</v>
      </c>
      <c r="D21" s="5">
        <v>54</v>
      </c>
      <c r="E21" s="5">
        <v>34</v>
      </c>
      <c r="F21" s="5">
        <v>26</v>
      </c>
      <c r="G21" s="5">
        <v>42</v>
      </c>
      <c r="H21" s="3">
        <f>B21-SUM(C21:G21)</f>
        <v>1</v>
      </c>
      <c r="J21" s="4">
        <v>160</v>
      </c>
      <c r="K21" s="57" t="s">
        <v>395</v>
      </c>
      <c r="L21" s="5">
        <v>27</v>
      </c>
      <c r="M21" s="5">
        <v>37</v>
      </c>
      <c r="N21" s="5">
        <v>63</v>
      </c>
      <c r="O21" s="5">
        <v>33</v>
      </c>
      <c r="P21" s="3">
        <f>J21-SUM(K21:O21)</f>
        <v>0</v>
      </c>
    </row>
    <row r="22" spans="1:16" s="28" customFormat="1">
      <c r="A22" s="25" t="s">
        <v>3</v>
      </c>
      <c r="B22" s="26"/>
      <c r="C22" s="26">
        <f>C21/B21</f>
        <v>1.8749999999999999E-2</v>
      </c>
      <c r="D22" s="26">
        <f>D21/B21</f>
        <v>0.33750000000000002</v>
      </c>
      <c r="E22" s="26">
        <f>E21/B21</f>
        <v>0.21249999999999999</v>
      </c>
      <c r="F22" s="26">
        <f>F21/B21</f>
        <v>0.16250000000000001</v>
      </c>
      <c r="G22" s="26">
        <f>G21/B21</f>
        <v>0.26250000000000001</v>
      </c>
      <c r="H22" s="27">
        <f>H21/B21</f>
        <v>6.2500000000000003E-3</v>
      </c>
      <c r="J22" s="25"/>
      <c r="K22" s="58" t="s">
        <v>395</v>
      </c>
      <c r="L22" s="26">
        <f>L21/J21</f>
        <v>0.16875000000000001</v>
      </c>
      <c r="M22" s="26">
        <f>M21/J21</f>
        <v>0.23125000000000001</v>
      </c>
      <c r="N22" s="26">
        <f>N21/J21</f>
        <v>0.39374999999999999</v>
      </c>
      <c r="O22" s="26">
        <f>O21/J21</f>
        <v>0.20624999999999999</v>
      </c>
      <c r="P22" s="27">
        <f>P21/J21</f>
        <v>0</v>
      </c>
    </row>
    <row r="23" spans="1:16">
      <c r="A23" s="4" t="s">
        <v>26</v>
      </c>
      <c r="B23" s="5">
        <v>181</v>
      </c>
      <c r="C23" s="5">
        <v>1</v>
      </c>
      <c r="D23" s="5">
        <v>63</v>
      </c>
      <c r="E23" s="5">
        <v>41</v>
      </c>
      <c r="F23" s="5">
        <v>21</v>
      </c>
      <c r="G23" s="5">
        <v>52</v>
      </c>
      <c r="H23" s="3">
        <f>B23-SUM(C23:G23)</f>
        <v>3</v>
      </c>
      <c r="J23" s="4">
        <v>181</v>
      </c>
      <c r="K23" s="5">
        <v>1</v>
      </c>
      <c r="L23" s="5">
        <v>24</v>
      </c>
      <c r="M23" s="5">
        <v>39</v>
      </c>
      <c r="N23" s="5">
        <v>85</v>
      </c>
      <c r="O23" s="5">
        <v>30</v>
      </c>
      <c r="P23" s="3">
        <f>J23-SUM(K23:O23)</f>
        <v>2</v>
      </c>
    </row>
    <row r="24" spans="1:16" s="28" customFormat="1">
      <c r="A24" s="25" t="s">
        <v>3</v>
      </c>
      <c r="B24" s="26"/>
      <c r="C24" s="26">
        <f>C23/B23</f>
        <v>5.5248618784530384E-3</v>
      </c>
      <c r="D24" s="26">
        <f>D23/B23</f>
        <v>0.34806629834254144</v>
      </c>
      <c r="E24" s="26">
        <f>E23/B23</f>
        <v>0.22651933701657459</v>
      </c>
      <c r="F24" s="26">
        <f>F23/B23</f>
        <v>0.11602209944751381</v>
      </c>
      <c r="G24" s="26">
        <f>G23/B23</f>
        <v>0.287292817679558</v>
      </c>
      <c r="H24" s="27">
        <f>H23/B23</f>
        <v>1.6574585635359115E-2</v>
      </c>
      <c r="J24" s="25"/>
      <c r="K24" s="26">
        <f>K23/J23</f>
        <v>5.5248618784530384E-3</v>
      </c>
      <c r="L24" s="26">
        <f>L23/J23</f>
        <v>0.13259668508287292</v>
      </c>
      <c r="M24" s="26">
        <f>M23/J23</f>
        <v>0.21546961325966851</v>
      </c>
      <c r="N24" s="26">
        <f>N23/J23</f>
        <v>0.46961325966850831</v>
      </c>
      <c r="O24" s="26">
        <f>O23/J23</f>
        <v>0.16574585635359115</v>
      </c>
      <c r="P24" s="27">
        <f>P23/J23</f>
        <v>1.1049723756906077E-2</v>
      </c>
    </row>
    <row r="25" spans="1:16">
      <c r="A25" s="4" t="s">
        <v>27</v>
      </c>
      <c r="B25" s="5">
        <v>244</v>
      </c>
      <c r="C25" s="5">
        <v>1</v>
      </c>
      <c r="D25" s="5">
        <v>70</v>
      </c>
      <c r="E25" s="5">
        <v>69</v>
      </c>
      <c r="F25" s="5">
        <v>35</v>
      </c>
      <c r="G25" s="5">
        <v>62</v>
      </c>
      <c r="H25" s="3">
        <f>B25-SUM(C25:G25)</f>
        <v>7</v>
      </c>
      <c r="J25" s="4">
        <v>244</v>
      </c>
      <c r="K25" s="5">
        <v>2</v>
      </c>
      <c r="L25" s="5">
        <v>28</v>
      </c>
      <c r="M25" s="5">
        <v>80</v>
      </c>
      <c r="N25" s="5">
        <v>86</v>
      </c>
      <c r="O25" s="5">
        <v>44</v>
      </c>
      <c r="P25" s="3">
        <f>J25-SUM(K25:O25)</f>
        <v>4</v>
      </c>
    </row>
    <row r="26" spans="1:16" s="28" customFormat="1">
      <c r="A26" s="25" t="s">
        <v>3</v>
      </c>
      <c r="B26" s="26"/>
      <c r="C26" s="26">
        <f>C25/B25</f>
        <v>4.0983606557377051E-3</v>
      </c>
      <c r="D26" s="26">
        <f>D25/B25</f>
        <v>0.28688524590163933</v>
      </c>
      <c r="E26" s="26">
        <f>E25/B25</f>
        <v>0.28278688524590162</v>
      </c>
      <c r="F26" s="26">
        <f>F25/B25</f>
        <v>0.14344262295081966</v>
      </c>
      <c r="G26" s="26">
        <f>G25/B25</f>
        <v>0.25409836065573771</v>
      </c>
      <c r="H26" s="27">
        <f>H25/B25</f>
        <v>2.8688524590163935E-2</v>
      </c>
      <c r="J26" s="25"/>
      <c r="K26" s="26">
        <f>K25/J25</f>
        <v>8.1967213114754103E-3</v>
      </c>
      <c r="L26" s="26">
        <f>L25/J25</f>
        <v>0.11475409836065574</v>
      </c>
      <c r="M26" s="26">
        <f>M25/J25</f>
        <v>0.32786885245901637</v>
      </c>
      <c r="N26" s="26">
        <f>N25/J25</f>
        <v>0.35245901639344263</v>
      </c>
      <c r="O26" s="26">
        <f>O25/J25</f>
        <v>0.18032786885245902</v>
      </c>
      <c r="P26" s="27">
        <f>P25/J25</f>
        <v>1.6393442622950821E-2</v>
      </c>
    </row>
    <row r="27" spans="1:16">
      <c r="A27" s="4" t="s">
        <v>28</v>
      </c>
      <c r="B27" s="5">
        <v>262</v>
      </c>
      <c r="C27" s="5">
        <v>4</v>
      </c>
      <c r="D27" s="5">
        <v>71</v>
      </c>
      <c r="E27" s="5">
        <v>63</v>
      </c>
      <c r="F27" s="5">
        <v>33</v>
      </c>
      <c r="G27" s="5">
        <v>74</v>
      </c>
      <c r="H27" s="3">
        <f>B27-SUM(C27:G27)</f>
        <v>17</v>
      </c>
      <c r="J27" s="4">
        <v>262</v>
      </c>
      <c r="K27" s="5">
        <v>3</v>
      </c>
      <c r="L27" s="5">
        <v>26</v>
      </c>
      <c r="M27" s="5">
        <v>77</v>
      </c>
      <c r="N27" s="5">
        <v>95</v>
      </c>
      <c r="O27" s="5">
        <v>47</v>
      </c>
      <c r="P27" s="3">
        <f>J27-SUM(K27:O27)</f>
        <v>14</v>
      </c>
    </row>
    <row r="28" spans="1:16" s="28" customFormat="1">
      <c r="A28" s="29" t="s">
        <v>3</v>
      </c>
      <c r="B28" s="30"/>
      <c r="C28" s="30">
        <f>C27/B27</f>
        <v>1.5267175572519083E-2</v>
      </c>
      <c r="D28" s="30">
        <f>D27/B27</f>
        <v>0.27099236641221375</v>
      </c>
      <c r="E28" s="30">
        <f>E27/B27</f>
        <v>0.24045801526717558</v>
      </c>
      <c r="F28" s="30">
        <f>F27/B27</f>
        <v>0.12595419847328243</v>
      </c>
      <c r="G28" s="30">
        <f>G27/B27</f>
        <v>0.28244274809160308</v>
      </c>
      <c r="H28" s="31">
        <f>H27/B27</f>
        <v>6.4885496183206104E-2</v>
      </c>
      <c r="J28" s="29"/>
      <c r="K28" s="30">
        <f>K27/J27</f>
        <v>1.1450381679389313E-2</v>
      </c>
      <c r="L28" s="30">
        <f>L27/J27</f>
        <v>9.9236641221374045E-2</v>
      </c>
      <c r="M28" s="30">
        <f>M27/J27</f>
        <v>0.29389312977099236</v>
      </c>
      <c r="N28" s="30">
        <f>N27/J27</f>
        <v>0.36259541984732824</v>
      </c>
      <c r="O28" s="30">
        <f>O27/J27</f>
        <v>0.17938931297709923</v>
      </c>
      <c r="P28" s="31">
        <f>P27/J27</f>
        <v>5.3435114503816793E-2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V42"/>
  <sheetViews>
    <sheetView tabSelected="1" view="pageBreakPreview" topLeftCell="A4"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260</v>
      </c>
      <c r="J2" s="20" t="s">
        <v>149</v>
      </c>
    </row>
    <row r="3" spans="1:22" s="15" customFormat="1" ht="10.5">
      <c r="A3" s="15" t="s">
        <v>259</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9</v>
      </c>
      <c r="D6" s="5">
        <v>143</v>
      </c>
      <c r="E6" s="5">
        <v>287</v>
      </c>
      <c r="F6" s="5">
        <v>227</v>
      </c>
      <c r="G6" s="5">
        <v>476</v>
      </c>
      <c r="H6" s="3">
        <f>B6-SUM(C6:G6)</f>
        <v>28</v>
      </c>
      <c r="J6" s="4">
        <v>1170</v>
      </c>
      <c r="K6" s="5">
        <v>7</v>
      </c>
      <c r="L6" s="5">
        <v>164</v>
      </c>
      <c r="M6" s="5">
        <v>202</v>
      </c>
      <c r="N6" s="5">
        <v>125</v>
      </c>
      <c r="O6" s="5">
        <v>642</v>
      </c>
      <c r="P6" s="3">
        <f>J6-SUM(K6:O6)</f>
        <v>30</v>
      </c>
    </row>
    <row r="7" spans="1:22" s="28" customFormat="1">
      <c r="A7" s="25" t="s">
        <v>3</v>
      </c>
      <c r="B7" s="26"/>
      <c r="C7" s="26">
        <f>C6/$B$6</f>
        <v>7.6923076923076927E-3</v>
      </c>
      <c r="D7" s="26">
        <f t="shared" ref="D7:H7" si="0">D6/$B$6</f>
        <v>0.12222222222222222</v>
      </c>
      <c r="E7" s="26">
        <f t="shared" si="0"/>
        <v>0.24529914529914529</v>
      </c>
      <c r="F7" s="26">
        <f t="shared" si="0"/>
        <v>0.19401709401709402</v>
      </c>
      <c r="G7" s="26">
        <f t="shared" si="0"/>
        <v>0.40683760683760684</v>
      </c>
      <c r="H7" s="27">
        <f t="shared" si="0"/>
        <v>2.3931623931623933E-2</v>
      </c>
      <c r="J7" s="25"/>
      <c r="K7" s="26">
        <f>K6/$J$6</f>
        <v>5.9829059829059833E-3</v>
      </c>
      <c r="L7" s="26">
        <f t="shared" ref="L7:P7" si="1">L6/$J$6</f>
        <v>0.14017094017094017</v>
      </c>
      <c r="M7" s="26">
        <f t="shared" si="1"/>
        <v>0.17264957264957265</v>
      </c>
      <c r="N7" s="26">
        <f t="shared" si="1"/>
        <v>0.10683760683760683</v>
      </c>
      <c r="O7" s="26">
        <f t="shared" si="1"/>
        <v>0.54871794871794877</v>
      </c>
      <c r="P7" s="27">
        <f t="shared" si="1"/>
        <v>2.564102564102564E-2</v>
      </c>
    </row>
    <row r="8" spans="1:22">
      <c r="A8" s="4" t="s">
        <v>19</v>
      </c>
      <c r="B8" s="5">
        <v>551</v>
      </c>
      <c r="C8" s="5">
        <v>4</v>
      </c>
      <c r="D8" s="5">
        <v>69</v>
      </c>
      <c r="E8" s="5">
        <v>157</v>
      </c>
      <c r="F8" s="5">
        <v>118</v>
      </c>
      <c r="G8" s="5">
        <v>193</v>
      </c>
      <c r="H8" s="3">
        <f>B8-SUM(C8:G8)</f>
        <v>10</v>
      </c>
      <c r="J8" s="4">
        <v>551</v>
      </c>
      <c r="K8" s="5">
        <v>3</v>
      </c>
      <c r="L8" s="5">
        <v>81</v>
      </c>
      <c r="M8" s="5">
        <v>111</v>
      </c>
      <c r="N8" s="5">
        <v>67</v>
      </c>
      <c r="O8" s="5">
        <v>280</v>
      </c>
      <c r="P8" s="3">
        <f>J8-SUM(K8:O8)</f>
        <v>9</v>
      </c>
    </row>
    <row r="9" spans="1:22" s="28" customFormat="1">
      <c r="A9" s="25" t="s">
        <v>3</v>
      </c>
      <c r="B9" s="26"/>
      <c r="C9" s="26">
        <f>C8/$B$8</f>
        <v>7.2595281306715061E-3</v>
      </c>
      <c r="D9" s="26">
        <f t="shared" ref="D9:H9" si="2">D8/$B$8</f>
        <v>0.12522686025408347</v>
      </c>
      <c r="E9" s="26">
        <f t="shared" si="2"/>
        <v>0.28493647912885661</v>
      </c>
      <c r="F9" s="26">
        <f t="shared" si="2"/>
        <v>0.21415607985480944</v>
      </c>
      <c r="G9" s="26">
        <f t="shared" si="2"/>
        <v>0.35027223230490018</v>
      </c>
      <c r="H9" s="27">
        <f t="shared" si="2"/>
        <v>1.8148820326678767E-2</v>
      </c>
      <c r="J9" s="25"/>
      <c r="K9" s="26">
        <f>K8/$J$8</f>
        <v>5.4446460980036296E-3</v>
      </c>
      <c r="L9" s="26">
        <f t="shared" ref="L9:P9" si="3">L8/$J$8</f>
        <v>0.14700544464609799</v>
      </c>
      <c r="M9" s="26">
        <f t="shared" si="3"/>
        <v>0.2014519056261343</v>
      </c>
      <c r="N9" s="26">
        <f t="shared" si="3"/>
        <v>0.12159709618874773</v>
      </c>
      <c r="O9" s="26">
        <f t="shared" si="3"/>
        <v>0.50816696914700543</v>
      </c>
      <c r="P9" s="27">
        <f t="shared" si="3"/>
        <v>1.6333938294010888E-2</v>
      </c>
    </row>
    <row r="10" spans="1:22">
      <c r="A10" s="4" t="s">
        <v>20</v>
      </c>
      <c r="B10" s="5">
        <v>611</v>
      </c>
      <c r="C10" s="5">
        <v>5</v>
      </c>
      <c r="D10" s="5">
        <v>72</v>
      </c>
      <c r="E10" s="5">
        <v>129</v>
      </c>
      <c r="F10" s="5">
        <v>108</v>
      </c>
      <c r="G10" s="5">
        <v>281</v>
      </c>
      <c r="H10" s="3">
        <f>B10-SUM(C10:G10)</f>
        <v>16</v>
      </c>
      <c r="J10" s="4">
        <v>611</v>
      </c>
      <c r="K10" s="5">
        <v>4</v>
      </c>
      <c r="L10" s="5">
        <v>81</v>
      </c>
      <c r="M10" s="5">
        <v>89</v>
      </c>
      <c r="N10" s="5">
        <v>58</v>
      </c>
      <c r="O10" s="5">
        <v>360</v>
      </c>
      <c r="P10" s="3">
        <f>J10-SUM(K10:O10)</f>
        <v>19</v>
      </c>
    </row>
    <row r="11" spans="1:22" s="28" customFormat="1">
      <c r="A11" s="25" t="s">
        <v>3</v>
      </c>
      <c r="B11" s="26"/>
      <c r="C11" s="26">
        <f>C10/B10</f>
        <v>8.1833060556464818E-3</v>
      </c>
      <c r="D11" s="26">
        <f>D10/B10</f>
        <v>0.11783960720130933</v>
      </c>
      <c r="E11" s="26">
        <f>E10/B10</f>
        <v>0.21112929623567922</v>
      </c>
      <c r="F11" s="26">
        <f>F10/B10</f>
        <v>0.176759410801964</v>
      </c>
      <c r="G11" s="26">
        <f>G10/B10</f>
        <v>0.45990180032733224</v>
      </c>
      <c r="H11" s="27">
        <f>H10/B10</f>
        <v>2.6186579378068741E-2</v>
      </c>
      <c r="J11" s="25"/>
      <c r="K11" s="26">
        <f>K10/J10</f>
        <v>6.5466448445171853E-3</v>
      </c>
      <c r="L11" s="26">
        <f>L10/J10</f>
        <v>0.132569558101473</v>
      </c>
      <c r="M11" s="26">
        <f>M10/J10</f>
        <v>0.14566284779050737</v>
      </c>
      <c r="N11" s="26">
        <f>N10/J10</f>
        <v>9.4926350245499183E-2</v>
      </c>
      <c r="O11" s="26">
        <f>O10/J10</f>
        <v>0.58919803600654663</v>
      </c>
      <c r="P11" s="27">
        <f>P10/J10</f>
        <v>3.1096563011456628E-2</v>
      </c>
    </row>
    <row r="12" spans="1:22">
      <c r="A12" s="4" t="s">
        <v>21</v>
      </c>
      <c r="B12" s="5">
        <v>2</v>
      </c>
      <c r="C12" s="57" t="s">
        <v>395</v>
      </c>
      <c r="D12" s="5">
        <v>1</v>
      </c>
      <c r="E12" s="57" t="s">
        <v>395</v>
      </c>
      <c r="F12" s="5">
        <v>1</v>
      </c>
      <c r="G12" s="57" t="s">
        <v>395</v>
      </c>
      <c r="H12" s="60" t="s">
        <v>395</v>
      </c>
      <c r="J12" s="4">
        <v>2</v>
      </c>
      <c r="K12" s="57" t="s">
        <v>395</v>
      </c>
      <c r="L12" s="5">
        <v>1</v>
      </c>
      <c r="M12" s="5">
        <v>1</v>
      </c>
      <c r="N12" s="57" t="s">
        <v>395</v>
      </c>
      <c r="O12" s="57" t="s">
        <v>395</v>
      </c>
      <c r="P12" s="60" t="s">
        <v>395</v>
      </c>
      <c r="V12" s="19"/>
    </row>
    <row r="13" spans="1:22" s="28" customFormat="1">
      <c r="A13" s="29" t="s">
        <v>3</v>
      </c>
      <c r="B13" s="30"/>
      <c r="C13" s="59" t="s">
        <v>395</v>
      </c>
      <c r="D13" s="30">
        <f>D12/B12</f>
        <v>0.5</v>
      </c>
      <c r="E13" s="59" t="s">
        <v>395</v>
      </c>
      <c r="F13" s="30">
        <f>F12/B12</f>
        <v>0.5</v>
      </c>
      <c r="G13" s="59" t="s">
        <v>395</v>
      </c>
      <c r="H13" s="62" t="s">
        <v>395</v>
      </c>
      <c r="J13" s="29"/>
      <c r="K13" s="59" t="s">
        <v>395</v>
      </c>
      <c r="L13" s="30">
        <f>L12/J12</f>
        <v>0.5</v>
      </c>
      <c r="M13" s="30">
        <f>M12/J12</f>
        <v>0.5</v>
      </c>
      <c r="N13" s="59" t="s">
        <v>395</v>
      </c>
      <c r="O13" s="59" t="s">
        <v>395</v>
      </c>
      <c r="P13" s="62" t="s">
        <v>395</v>
      </c>
    </row>
    <row r="14" spans="1:22">
      <c r="A14" s="1" t="s">
        <v>2</v>
      </c>
    </row>
    <row r="15" spans="1:22">
      <c r="A15" s="9" t="s">
        <v>22</v>
      </c>
      <c r="B15" s="51">
        <v>17</v>
      </c>
      <c r="C15" s="10">
        <v>1</v>
      </c>
      <c r="D15" s="10">
        <v>6</v>
      </c>
      <c r="E15" s="10">
        <v>4</v>
      </c>
      <c r="F15" s="82" t="s">
        <v>395</v>
      </c>
      <c r="G15" s="10">
        <v>6</v>
      </c>
      <c r="H15" s="64" t="s">
        <v>395</v>
      </c>
      <c r="J15" s="9">
        <v>17</v>
      </c>
      <c r="K15" s="82" t="s">
        <v>395</v>
      </c>
      <c r="L15" s="10">
        <v>5</v>
      </c>
      <c r="M15" s="10">
        <v>3</v>
      </c>
      <c r="N15" s="10">
        <v>1</v>
      </c>
      <c r="O15" s="10">
        <v>8</v>
      </c>
      <c r="P15" s="64" t="s">
        <v>395</v>
      </c>
    </row>
    <row r="16" spans="1:22" s="28" customFormat="1">
      <c r="A16" s="25" t="s">
        <v>3</v>
      </c>
      <c r="B16" s="26"/>
      <c r="C16" s="49">
        <f>C15/B15</f>
        <v>5.8823529411764705E-2</v>
      </c>
      <c r="D16" s="49">
        <f>D15/B15</f>
        <v>0.35294117647058826</v>
      </c>
      <c r="E16" s="49">
        <f>E15/B15</f>
        <v>0.23529411764705882</v>
      </c>
      <c r="F16" s="58" t="s">
        <v>395</v>
      </c>
      <c r="G16" s="49">
        <f>G15/B15</f>
        <v>0.35294117647058826</v>
      </c>
      <c r="H16" s="63" t="s">
        <v>395</v>
      </c>
      <c r="J16" s="25"/>
      <c r="K16" s="58" t="s">
        <v>395</v>
      </c>
      <c r="L16" s="49">
        <f>L15/J15</f>
        <v>0.29411764705882354</v>
      </c>
      <c r="M16" s="49">
        <f>M15/J15</f>
        <v>0.17647058823529413</v>
      </c>
      <c r="N16" s="49">
        <f>N15/J15</f>
        <v>5.8823529411764705E-2</v>
      </c>
      <c r="O16" s="49">
        <f>O15/J15</f>
        <v>0.47058823529411764</v>
      </c>
      <c r="P16" s="63" t="s">
        <v>395</v>
      </c>
    </row>
    <row r="17" spans="1:16">
      <c r="A17" s="4" t="s">
        <v>23</v>
      </c>
      <c r="B17" s="5">
        <v>122</v>
      </c>
      <c r="C17" s="5">
        <v>1</v>
      </c>
      <c r="D17" s="5">
        <v>22</v>
      </c>
      <c r="E17" s="5">
        <v>19</v>
      </c>
      <c r="F17" s="5">
        <v>16</v>
      </c>
      <c r="G17" s="5">
        <v>62</v>
      </c>
      <c r="H17" s="3">
        <f>B17-SUM(C17:G17)</f>
        <v>2</v>
      </c>
      <c r="J17" s="4">
        <v>122</v>
      </c>
      <c r="K17" s="5">
        <v>3</v>
      </c>
      <c r="L17" s="5">
        <v>29</v>
      </c>
      <c r="M17" s="5">
        <v>6</v>
      </c>
      <c r="N17" s="5">
        <v>9</v>
      </c>
      <c r="O17" s="5">
        <v>73</v>
      </c>
      <c r="P17" s="3">
        <f>J17-SUM(K17:O17)</f>
        <v>2</v>
      </c>
    </row>
    <row r="18" spans="1:16" s="28" customFormat="1">
      <c r="A18" s="25" t="s">
        <v>3</v>
      </c>
      <c r="B18" s="26"/>
      <c r="C18" s="26">
        <f>C17/B17</f>
        <v>8.1967213114754103E-3</v>
      </c>
      <c r="D18" s="26">
        <f>D17/B17</f>
        <v>0.18032786885245902</v>
      </c>
      <c r="E18" s="26">
        <f>E17/B17</f>
        <v>0.15573770491803279</v>
      </c>
      <c r="F18" s="26">
        <f>F17/B17</f>
        <v>0.13114754098360656</v>
      </c>
      <c r="G18" s="26">
        <f>G17/B17</f>
        <v>0.50819672131147542</v>
      </c>
      <c r="H18" s="27">
        <f>H17/B17</f>
        <v>1.6393442622950821E-2</v>
      </c>
      <c r="J18" s="25"/>
      <c r="K18" s="26">
        <f>K17/J17</f>
        <v>2.4590163934426229E-2</v>
      </c>
      <c r="L18" s="26">
        <f>L17/J17</f>
        <v>0.23770491803278687</v>
      </c>
      <c r="M18" s="26">
        <f>M17/J17</f>
        <v>4.9180327868852458E-2</v>
      </c>
      <c r="N18" s="26">
        <f>N17/J17</f>
        <v>7.3770491803278687E-2</v>
      </c>
      <c r="O18" s="26">
        <f>O17/J17</f>
        <v>0.59836065573770492</v>
      </c>
      <c r="P18" s="27">
        <f>P17/J17</f>
        <v>1.6393442622950821E-2</v>
      </c>
    </row>
    <row r="19" spans="1:16">
      <c r="A19" s="4" t="s">
        <v>24</v>
      </c>
      <c r="B19" s="5">
        <v>169</v>
      </c>
      <c r="C19" s="5">
        <v>1</v>
      </c>
      <c r="D19" s="5">
        <v>25</v>
      </c>
      <c r="E19" s="5">
        <v>29</v>
      </c>
      <c r="F19" s="5">
        <v>27</v>
      </c>
      <c r="G19" s="5">
        <v>83</v>
      </c>
      <c r="H19" s="3">
        <f>B19-SUM(C19:G19)</f>
        <v>4</v>
      </c>
      <c r="J19" s="4">
        <v>169</v>
      </c>
      <c r="K19" s="5">
        <v>1</v>
      </c>
      <c r="L19" s="5">
        <v>29</v>
      </c>
      <c r="M19" s="5">
        <v>22</v>
      </c>
      <c r="N19" s="5">
        <v>8</v>
      </c>
      <c r="O19" s="5">
        <v>105</v>
      </c>
      <c r="P19" s="3">
        <f>J19-SUM(K19:O19)</f>
        <v>4</v>
      </c>
    </row>
    <row r="20" spans="1:16" s="28" customFormat="1">
      <c r="A20" s="25" t="s">
        <v>3</v>
      </c>
      <c r="B20" s="26"/>
      <c r="C20" s="26">
        <f>C19/B19</f>
        <v>5.9171597633136093E-3</v>
      </c>
      <c r="D20" s="26">
        <f>D19/B19</f>
        <v>0.14792899408284024</v>
      </c>
      <c r="E20" s="26">
        <f>E19/B19</f>
        <v>0.17159763313609466</v>
      </c>
      <c r="F20" s="26">
        <f>F19/B19</f>
        <v>0.15976331360946747</v>
      </c>
      <c r="G20" s="26">
        <f>G19/B19</f>
        <v>0.4911242603550296</v>
      </c>
      <c r="H20" s="27">
        <f>H19/B19</f>
        <v>2.3668639053254437E-2</v>
      </c>
      <c r="J20" s="25"/>
      <c r="K20" s="26">
        <f>K19/J19</f>
        <v>5.9171597633136093E-3</v>
      </c>
      <c r="L20" s="26">
        <f>L19/J19</f>
        <v>0.17159763313609466</v>
      </c>
      <c r="M20" s="26">
        <f>M19/J19</f>
        <v>0.13017751479289941</v>
      </c>
      <c r="N20" s="26">
        <f>N19/J19</f>
        <v>4.7337278106508875E-2</v>
      </c>
      <c r="O20" s="26">
        <f>O19/J19</f>
        <v>0.62130177514792895</v>
      </c>
      <c r="P20" s="27">
        <f>P19/J19</f>
        <v>2.3668639053254437E-2</v>
      </c>
    </row>
    <row r="21" spans="1:16">
      <c r="A21" s="4" t="s">
        <v>25</v>
      </c>
      <c r="B21" s="5">
        <v>160</v>
      </c>
      <c r="C21" s="5">
        <v>1</v>
      </c>
      <c r="D21" s="5">
        <v>20</v>
      </c>
      <c r="E21" s="5">
        <v>35</v>
      </c>
      <c r="F21" s="5">
        <v>34</v>
      </c>
      <c r="G21" s="5">
        <v>69</v>
      </c>
      <c r="H21" s="3">
        <f>B21-SUM(C21:G21)</f>
        <v>1</v>
      </c>
      <c r="J21" s="4">
        <v>160</v>
      </c>
      <c r="K21" s="5">
        <v>0</v>
      </c>
      <c r="L21" s="5">
        <v>22</v>
      </c>
      <c r="M21" s="5">
        <v>30</v>
      </c>
      <c r="N21" s="5">
        <v>17</v>
      </c>
      <c r="O21" s="5">
        <v>90</v>
      </c>
      <c r="P21" s="3">
        <f>J21-SUM(K21:O21)</f>
        <v>1</v>
      </c>
    </row>
    <row r="22" spans="1:16" s="28" customFormat="1">
      <c r="A22" s="25" t="s">
        <v>3</v>
      </c>
      <c r="B22" s="26"/>
      <c r="C22" s="26">
        <f>C21/B21</f>
        <v>6.2500000000000003E-3</v>
      </c>
      <c r="D22" s="26">
        <f>D21/B21</f>
        <v>0.125</v>
      </c>
      <c r="E22" s="26">
        <f>E21/B21</f>
        <v>0.21875</v>
      </c>
      <c r="F22" s="26">
        <f>F21/B21</f>
        <v>0.21249999999999999</v>
      </c>
      <c r="G22" s="26">
        <f>G21/B21</f>
        <v>0.43125000000000002</v>
      </c>
      <c r="H22" s="27">
        <f>H21/B21</f>
        <v>6.2500000000000003E-3</v>
      </c>
      <c r="J22" s="25"/>
      <c r="K22" s="26">
        <f>K21/J21</f>
        <v>0</v>
      </c>
      <c r="L22" s="26">
        <f>L21/J21</f>
        <v>0.13750000000000001</v>
      </c>
      <c r="M22" s="26">
        <f>M21/J21</f>
        <v>0.1875</v>
      </c>
      <c r="N22" s="26">
        <f>N21/J21</f>
        <v>0.10625</v>
      </c>
      <c r="O22" s="26">
        <f>O21/J21</f>
        <v>0.5625</v>
      </c>
      <c r="P22" s="27">
        <f>P21/J21</f>
        <v>6.2500000000000003E-3</v>
      </c>
    </row>
    <row r="23" spans="1:16">
      <c r="A23" s="4" t="s">
        <v>26</v>
      </c>
      <c r="B23" s="5">
        <v>181</v>
      </c>
      <c r="C23" s="5">
        <v>2</v>
      </c>
      <c r="D23" s="5">
        <v>24</v>
      </c>
      <c r="E23" s="5">
        <v>45</v>
      </c>
      <c r="F23" s="5">
        <v>35</v>
      </c>
      <c r="G23" s="5">
        <v>73</v>
      </c>
      <c r="H23" s="3">
        <f>B23-SUM(C23:G23)</f>
        <v>2</v>
      </c>
      <c r="J23" s="4">
        <v>181</v>
      </c>
      <c r="K23" s="5">
        <v>1</v>
      </c>
      <c r="L23" s="5">
        <v>24</v>
      </c>
      <c r="M23" s="5">
        <v>28</v>
      </c>
      <c r="N23" s="5">
        <v>24</v>
      </c>
      <c r="O23" s="5">
        <v>101</v>
      </c>
      <c r="P23" s="3">
        <f>J23-SUM(K23:O23)</f>
        <v>3</v>
      </c>
    </row>
    <row r="24" spans="1:16" s="28" customFormat="1">
      <c r="A24" s="25" t="s">
        <v>3</v>
      </c>
      <c r="B24" s="26"/>
      <c r="C24" s="26">
        <f>C23/B23</f>
        <v>1.1049723756906077E-2</v>
      </c>
      <c r="D24" s="26">
        <f>D23/B23</f>
        <v>0.13259668508287292</v>
      </c>
      <c r="E24" s="26">
        <f>E23/B23</f>
        <v>0.24861878453038674</v>
      </c>
      <c r="F24" s="26">
        <f>F23/B23</f>
        <v>0.19337016574585636</v>
      </c>
      <c r="G24" s="26">
        <f>G23/B23</f>
        <v>0.40331491712707185</v>
      </c>
      <c r="H24" s="27">
        <f>H23/B23</f>
        <v>1.1049723756906077E-2</v>
      </c>
      <c r="J24" s="25"/>
      <c r="K24" s="26">
        <f>K23/J23</f>
        <v>5.5248618784530384E-3</v>
      </c>
      <c r="L24" s="26">
        <f>L23/J23</f>
        <v>0.13259668508287292</v>
      </c>
      <c r="M24" s="26">
        <f>M23/J23</f>
        <v>0.15469613259668508</v>
      </c>
      <c r="N24" s="26">
        <f>N23/J23</f>
        <v>0.13259668508287292</v>
      </c>
      <c r="O24" s="26">
        <f>O23/J23</f>
        <v>0.55801104972375692</v>
      </c>
      <c r="P24" s="27">
        <f>P23/J23</f>
        <v>1.6574585635359115E-2</v>
      </c>
    </row>
    <row r="25" spans="1:16">
      <c r="A25" s="4" t="s">
        <v>27</v>
      </c>
      <c r="B25" s="5">
        <v>244</v>
      </c>
      <c r="C25" s="5">
        <v>1</v>
      </c>
      <c r="D25" s="5">
        <v>27</v>
      </c>
      <c r="E25" s="5">
        <v>74</v>
      </c>
      <c r="F25" s="5">
        <v>52</v>
      </c>
      <c r="G25" s="5">
        <v>85</v>
      </c>
      <c r="H25" s="3">
        <f>B25-SUM(C25:G25)</f>
        <v>5</v>
      </c>
      <c r="J25" s="4">
        <v>244</v>
      </c>
      <c r="K25" s="5">
        <v>1</v>
      </c>
      <c r="L25" s="5">
        <v>29</v>
      </c>
      <c r="M25" s="5">
        <v>52</v>
      </c>
      <c r="N25" s="5">
        <v>30</v>
      </c>
      <c r="O25" s="5">
        <v>128</v>
      </c>
      <c r="P25" s="3">
        <f>J25-SUM(K25:O25)</f>
        <v>4</v>
      </c>
    </row>
    <row r="26" spans="1:16" s="28" customFormat="1">
      <c r="A26" s="25" t="s">
        <v>3</v>
      </c>
      <c r="B26" s="26"/>
      <c r="C26" s="26">
        <f>C25/B25</f>
        <v>4.0983606557377051E-3</v>
      </c>
      <c r="D26" s="26">
        <f>D25/B25</f>
        <v>0.11065573770491803</v>
      </c>
      <c r="E26" s="26">
        <f>E25/B25</f>
        <v>0.30327868852459017</v>
      </c>
      <c r="F26" s="26">
        <f>F25/B25</f>
        <v>0.21311475409836064</v>
      </c>
      <c r="G26" s="26">
        <f>G25/B25</f>
        <v>0.34836065573770492</v>
      </c>
      <c r="H26" s="27">
        <f>H25/B25</f>
        <v>2.0491803278688523E-2</v>
      </c>
      <c r="J26" s="25"/>
      <c r="K26" s="26">
        <f>K25/J25</f>
        <v>4.0983606557377051E-3</v>
      </c>
      <c r="L26" s="26">
        <f>L25/J25</f>
        <v>0.11885245901639344</v>
      </c>
      <c r="M26" s="26">
        <f>M25/J25</f>
        <v>0.21311475409836064</v>
      </c>
      <c r="N26" s="26">
        <f>N25/J25</f>
        <v>0.12295081967213115</v>
      </c>
      <c r="O26" s="26">
        <f>O25/J25</f>
        <v>0.52459016393442626</v>
      </c>
      <c r="P26" s="27">
        <f>P25/J25</f>
        <v>1.6393442622950821E-2</v>
      </c>
    </row>
    <row r="27" spans="1:16">
      <c r="A27" s="4" t="s">
        <v>28</v>
      </c>
      <c r="B27" s="5">
        <v>262</v>
      </c>
      <c r="C27" s="5">
        <v>2</v>
      </c>
      <c r="D27" s="5">
        <v>17</v>
      </c>
      <c r="E27" s="5">
        <v>78</v>
      </c>
      <c r="F27" s="5">
        <v>61</v>
      </c>
      <c r="G27" s="5">
        <v>92</v>
      </c>
      <c r="H27" s="3">
        <f>B27-SUM(C27:G27)</f>
        <v>12</v>
      </c>
      <c r="J27" s="4">
        <v>262</v>
      </c>
      <c r="K27" s="5">
        <v>1</v>
      </c>
      <c r="L27" s="5">
        <v>23</v>
      </c>
      <c r="M27" s="5">
        <v>60</v>
      </c>
      <c r="N27" s="5">
        <v>36</v>
      </c>
      <c r="O27" s="5">
        <v>128</v>
      </c>
      <c r="P27" s="3">
        <f>J27-SUM(K27:O27)</f>
        <v>14</v>
      </c>
    </row>
    <row r="28" spans="1:16" s="28" customFormat="1">
      <c r="A28" s="29" t="s">
        <v>3</v>
      </c>
      <c r="B28" s="30"/>
      <c r="C28" s="30">
        <f>C27/B27</f>
        <v>7.6335877862595417E-3</v>
      </c>
      <c r="D28" s="30">
        <f>D27/B27</f>
        <v>6.4885496183206104E-2</v>
      </c>
      <c r="E28" s="30">
        <f>E27/B27</f>
        <v>0.29770992366412213</v>
      </c>
      <c r="F28" s="30">
        <f>F27/B27</f>
        <v>0.23282442748091603</v>
      </c>
      <c r="G28" s="30">
        <f>G27/B27</f>
        <v>0.35114503816793891</v>
      </c>
      <c r="H28" s="31">
        <f>H27/B27</f>
        <v>4.5801526717557252E-2</v>
      </c>
      <c r="J28" s="29"/>
      <c r="K28" s="30">
        <f>K27/J27</f>
        <v>3.8167938931297708E-3</v>
      </c>
      <c r="L28" s="30">
        <f>L27/J27</f>
        <v>8.7786259541984726E-2</v>
      </c>
      <c r="M28" s="30">
        <f>M27/J27</f>
        <v>0.22900763358778625</v>
      </c>
      <c r="N28" s="30">
        <f>N27/J27</f>
        <v>0.13740458015267176</v>
      </c>
      <c r="O28" s="30">
        <f>O27/J27</f>
        <v>0.48854961832061067</v>
      </c>
      <c r="P28" s="31">
        <f>P27/J27</f>
        <v>5.3435114503816793E-2</v>
      </c>
    </row>
    <row r="42" spans="20:20">
      <c r="T42" s="1" t="s">
        <v>394</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384</v>
      </c>
      <c r="J2" s="20" t="s">
        <v>150</v>
      </c>
    </row>
    <row r="3" spans="1:22" s="15" customFormat="1" ht="10.5">
      <c r="A3" s="15" t="s">
        <v>383</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44</v>
      </c>
      <c r="D6" s="5">
        <v>381</v>
      </c>
      <c r="E6" s="5">
        <v>355</v>
      </c>
      <c r="F6" s="5">
        <v>203</v>
      </c>
      <c r="G6" s="5">
        <v>156</v>
      </c>
      <c r="H6" s="3">
        <f>B6-SUM(C6:G6)</f>
        <v>31</v>
      </c>
      <c r="J6" s="4">
        <v>1170</v>
      </c>
      <c r="K6" s="5">
        <v>26</v>
      </c>
      <c r="L6" s="5">
        <v>365</v>
      </c>
      <c r="M6" s="5">
        <v>414</v>
      </c>
      <c r="N6" s="5">
        <v>240</v>
      </c>
      <c r="O6" s="5">
        <v>98</v>
      </c>
      <c r="P6" s="3">
        <f>J6-SUM(K6:O6)</f>
        <v>27</v>
      </c>
    </row>
    <row r="7" spans="1:22" s="28" customFormat="1">
      <c r="A7" s="25" t="s">
        <v>3</v>
      </c>
      <c r="B7" s="26"/>
      <c r="C7" s="26">
        <f>C6/$B$6</f>
        <v>3.7606837606837605E-2</v>
      </c>
      <c r="D7" s="26">
        <f t="shared" ref="D7:H7" si="0">D6/$B$6</f>
        <v>0.32564102564102565</v>
      </c>
      <c r="E7" s="26">
        <f t="shared" si="0"/>
        <v>0.3034188034188034</v>
      </c>
      <c r="F7" s="26">
        <f t="shared" si="0"/>
        <v>0.1735042735042735</v>
      </c>
      <c r="G7" s="26">
        <f t="shared" si="0"/>
        <v>0.13333333333333333</v>
      </c>
      <c r="H7" s="27">
        <f t="shared" si="0"/>
        <v>2.6495726495726495E-2</v>
      </c>
      <c r="J7" s="25"/>
      <c r="K7" s="26">
        <f>K6/$J$6</f>
        <v>2.2222222222222223E-2</v>
      </c>
      <c r="L7" s="26">
        <f t="shared" ref="L7:P7" si="1">L6/$J$6</f>
        <v>0.31196581196581197</v>
      </c>
      <c r="M7" s="26">
        <f t="shared" si="1"/>
        <v>0.35384615384615387</v>
      </c>
      <c r="N7" s="26">
        <f t="shared" si="1"/>
        <v>0.20512820512820512</v>
      </c>
      <c r="O7" s="26">
        <f t="shared" si="1"/>
        <v>8.3760683760683755E-2</v>
      </c>
      <c r="P7" s="27">
        <f t="shared" si="1"/>
        <v>2.3076923076923078E-2</v>
      </c>
    </row>
    <row r="8" spans="1:22">
      <c r="A8" s="4" t="s">
        <v>19</v>
      </c>
      <c r="B8" s="5">
        <v>551</v>
      </c>
      <c r="C8" s="5">
        <v>24</v>
      </c>
      <c r="D8" s="5">
        <v>168</v>
      </c>
      <c r="E8" s="5">
        <v>174</v>
      </c>
      <c r="F8" s="5">
        <v>118</v>
      </c>
      <c r="G8" s="5">
        <v>54</v>
      </c>
      <c r="H8" s="3">
        <f>B8-SUM(C8:G8)</f>
        <v>13</v>
      </c>
      <c r="J8" s="4">
        <v>551</v>
      </c>
      <c r="K8" s="5">
        <v>10</v>
      </c>
      <c r="L8" s="5">
        <v>167</v>
      </c>
      <c r="M8" s="5">
        <v>200</v>
      </c>
      <c r="N8" s="5">
        <v>120</v>
      </c>
      <c r="O8" s="5">
        <v>43</v>
      </c>
      <c r="P8" s="3">
        <f>J8-SUM(K8:O8)</f>
        <v>11</v>
      </c>
    </row>
    <row r="9" spans="1:22" s="28" customFormat="1">
      <c r="A9" s="25" t="s">
        <v>3</v>
      </c>
      <c r="B9" s="26"/>
      <c r="C9" s="26">
        <f>C8/$B$8</f>
        <v>4.3557168784029036E-2</v>
      </c>
      <c r="D9" s="26">
        <f t="shared" ref="D9:H9" si="2">D8/$B$8</f>
        <v>0.30490018148820325</v>
      </c>
      <c r="E9" s="26">
        <f t="shared" si="2"/>
        <v>0.31578947368421051</v>
      </c>
      <c r="F9" s="26">
        <f t="shared" si="2"/>
        <v>0.21415607985480944</v>
      </c>
      <c r="G9" s="26">
        <f t="shared" si="2"/>
        <v>9.8003629764065334E-2</v>
      </c>
      <c r="H9" s="27">
        <f t="shared" si="2"/>
        <v>2.3593466424682397E-2</v>
      </c>
      <c r="J9" s="25"/>
      <c r="K9" s="26">
        <f>K8/$J$8</f>
        <v>1.8148820326678767E-2</v>
      </c>
      <c r="L9" s="26">
        <f t="shared" ref="L9:P9" si="3">L8/$J$8</f>
        <v>0.30308529945553542</v>
      </c>
      <c r="M9" s="26">
        <f t="shared" si="3"/>
        <v>0.36297640653357532</v>
      </c>
      <c r="N9" s="26">
        <f t="shared" si="3"/>
        <v>0.21778584392014519</v>
      </c>
      <c r="O9" s="26">
        <f t="shared" si="3"/>
        <v>7.8039927404718698E-2</v>
      </c>
      <c r="P9" s="27">
        <f t="shared" si="3"/>
        <v>1.9963702359346643E-2</v>
      </c>
    </row>
    <row r="10" spans="1:22">
      <c r="A10" s="4" t="s">
        <v>20</v>
      </c>
      <c r="B10" s="5">
        <v>611</v>
      </c>
      <c r="C10" s="5">
        <v>20</v>
      </c>
      <c r="D10" s="5">
        <v>211</v>
      </c>
      <c r="E10" s="5">
        <v>178</v>
      </c>
      <c r="F10" s="5">
        <v>85</v>
      </c>
      <c r="G10" s="5">
        <v>101</v>
      </c>
      <c r="H10" s="3">
        <f>B10-SUM(C10:G10)</f>
        <v>16</v>
      </c>
      <c r="J10" s="4">
        <v>611</v>
      </c>
      <c r="K10" s="5">
        <v>15</v>
      </c>
      <c r="L10" s="5">
        <v>197</v>
      </c>
      <c r="M10" s="5">
        <v>211</v>
      </c>
      <c r="N10" s="5">
        <v>120</v>
      </c>
      <c r="O10" s="5">
        <v>54</v>
      </c>
      <c r="P10" s="3">
        <f>J10-SUM(K10:O10)</f>
        <v>14</v>
      </c>
    </row>
    <row r="11" spans="1:22" s="28" customFormat="1">
      <c r="A11" s="25" t="s">
        <v>3</v>
      </c>
      <c r="B11" s="26"/>
      <c r="C11" s="26">
        <f>C10/B10</f>
        <v>3.2733224222585927E-2</v>
      </c>
      <c r="D11" s="26">
        <f>D10/B10</f>
        <v>0.34533551554828151</v>
      </c>
      <c r="E11" s="26">
        <f>E10/B10</f>
        <v>0.29132569558101473</v>
      </c>
      <c r="F11" s="26">
        <f>F10/B10</f>
        <v>0.13911620294599017</v>
      </c>
      <c r="G11" s="26">
        <f>G10/B10</f>
        <v>0.16530278232405893</v>
      </c>
      <c r="H11" s="27">
        <f>H10/B10</f>
        <v>2.6186579378068741E-2</v>
      </c>
      <c r="J11" s="25"/>
      <c r="K11" s="26">
        <f>K10/J10</f>
        <v>2.4549918166939442E-2</v>
      </c>
      <c r="L11" s="26">
        <f>L10/J10</f>
        <v>0.32242225859247137</v>
      </c>
      <c r="M11" s="26">
        <f>M10/J10</f>
        <v>0.34533551554828151</v>
      </c>
      <c r="N11" s="26">
        <f>N10/J10</f>
        <v>0.19639934533551553</v>
      </c>
      <c r="O11" s="26">
        <f>O10/J10</f>
        <v>8.8379705400982E-2</v>
      </c>
      <c r="P11" s="27">
        <f>P10/J10</f>
        <v>2.2913256955810146E-2</v>
      </c>
    </row>
    <row r="12" spans="1:22">
      <c r="A12" s="4" t="s">
        <v>21</v>
      </c>
      <c r="B12" s="5">
        <v>2</v>
      </c>
      <c r="C12" s="57" t="s">
        <v>395</v>
      </c>
      <c r="D12" s="5">
        <v>1</v>
      </c>
      <c r="E12" s="5">
        <v>1</v>
      </c>
      <c r="F12" s="57" t="s">
        <v>395</v>
      </c>
      <c r="G12" s="57" t="s">
        <v>395</v>
      </c>
      <c r="H12" s="60" t="s">
        <v>395</v>
      </c>
      <c r="J12" s="4">
        <v>2</v>
      </c>
      <c r="K12" s="5">
        <v>1</v>
      </c>
      <c r="L12" s="57" t="s">
        <v>395</v>
      </c>
      <c r="M12" s="5">
        <v>1</v>
      </c>
      <c r="N12" s="57" t="s">
        <v>395</v>
      </c>
      <c r="O12" s="57" t="s">
        <v>395</v>
      </c>
      <c r="P12" s="60" t="s">
        <v>395</v>
      </c>
      <c r="V12" s="19"/>
    </row>
    <row r="13" spans="1:22" s="28" customFormat="1">
      <c r="A13" s="29" t="s">
        <v>3</v>
      </c>
      <c r="B13" s="30"/>
      <c r="C13" s="59" t="s">
        <v>395</v>
      </c>
      <c r="D13" s="30">
        <f>D12/B12</f>
        <v>0.5</v>
      </c>
      <c r="E13" s="30">
        <f>E12/B12</f>
        <v>0.5</v>
      </c>
      <c r="F13" s="59" t="s">
        <v>395</v>
      </c>
      <c r="G13" s="59" t="s">
        <v>395</v>
      </c>
      <c r="H13" s="62" t="s">
        <v>395</v>
      </c>
      <c r="J13" s="29"/>
      <c r="K13" s="30">
        <f>K12/J12</f>
        <v>0.5</v>
      </c>
      <c r="L13" s="59" t="s">
        <v>395</v>
      </c>
      <c r="M13" s="30">
        <f>M12/J12</f>
        <v>0.5</v>
      </c>
      <c r="N13" s="59" t="s">
        <v>395</v>
      </c>
      <c r="O13" s="59" t="s">
        <v>395</v>
      </c>
      <c r="P13" s="62" t="s">
        <v>395</v>
      </c>
    </row>
    <row r="14" spans="1:22">
      <c r="A14" s="1" t="s">
        <v>2</v>
      </c>
    </row>
    <row r="15" spans="1:22">
      <c r="A15" s="9" t="s">
        <v>22</v>
      </c>
      <c r="B15" s="51">
        <v>17</v>
      </c>
      <c r="C15" s="10">
        <v>2</v>
      </c>
      <c r="D15" s="10">
        <v>4</v>
      </c>
      <c r="E15" s="10">
        <v>8</v>
      </c>
      <c r="F15" s="10">
        <v>1</v>
      </c>
      <c r="G15" s="10">
        <v>2</v>
      </c>
      <c r="H15" s="64" t="s">
        <v>395</v>
      </c>
      <c r="J15" s="9">
        <v>17</v>
      </c>
      <c r="K15" s="10">
        <v>1</v>
      </c>
      <c r="L15" s="10">
        <v>8</v>
      </c>
      <c r="M15" s="10">
        <v>4</v>
      </c>
      <c r="N15" s="10">
        <v>4</v>
      </c>
      <c r="O15" s="82" t="s">
        <v>395</v>
      </c>
      <c r="P15" s="64" t="s">
        <v>395</v>
      </c>
    </row>
    <row r="16" spans="1:22" s="28" customFormat="1">
      <c r="A16" s="25" t="s">
        <v>3</v>
      </c>
      <c r="B16" s="26"/>
      <c r="C16" s="49">
        <f>C15/B15</f>
        <v>0.11764705882352941</v>
      </c>
      <c r="D16" s="49">
        <f>D15/B15</f>
        <v>0.23529411764705882</v>
      </c>
      <c r="E16" s="49">
        <f>E15/B15</f>
        <v>0.47058823529411764</v>
      </c>
      <c r="F16" s="49">
        <f>F15/B15</f>
        <v>5.8823529411764705E-2</v>
      </c>
      <c r="G16" s="49">
        <f>G15/B15</f>
        <v>0.11764705882352941</v>
      </c>
      <c r="H16" s="63" t="s">
        <v>395</v>
      </c>
      <c r="J16" s="25"/>
      <c r="K16" s="49">
        <f>K15/J15</f>
        <v>5.8823529411764705E-2</v>
      </c>
      <c r="L16" s="49">
        <f>L15/J15</f>
        <v>0.47058823529411764</v>
      </c>
      <c r="M16" s="49">
        <f>M15/J15</f>
        <v>0.23529411764705882</v>
      </c>
      <c r="N16" s="49">
        <f>N15/J15</f>
        <v>0.23529411764705882</v>
      </c>
      <c r="O16" s="58" t="s">
        <v>395</v>
      </c>
      <c r="P16" s="63" t="s">
        <v>395</v>
      </c>
    </row>
    <row r="17" spans="1:16">
      <c r="A17" s="4" t="s">
        <v>23</v>
      </c>
      <c r="B17" s="5">
        <v>122</v>
      </c>
      <c r="C17" s="5">
        <v>7</v>
      </c>
      <c r="D17" s="5">
        <v>38</v>
      </c>
      <c r="E17" s="5">
        <v>28</v>
      </c>
      <c r="F17" s="5">
        <v>25</v>
      </c>
      <c r="G17" s="5">
        <v>22</v>
      </c>
      <c r="H17" s="3">
        <f>B17-SUM(C17:G17)</f>
        <v>2</v>
      </c>
      <c r="J17" s="4">
        <v>122</v>
      </c>
      <c r="K17" s="5">
        <v>7</v>
      </c>
      <c r="L17" s="5">
        <v>48</v>
      </c>
      <c r="M17" s="5">
        <v>31</v>
      </c>
      <c r="N17" s="5">
        <v>19</v>
      </c>
      <c r="O17" s="5">
        <v>14</v>
      </c>
      <c r="P17" s="3">
        <f>J17-SUM(K17:O17)</f>
        <v>3</v>
      </c>
    </row>
    <row r="18" spans="1:16" s="28" customFormat="1">
      <c r="A18" s="25" t="s">
        <v>3</v>
      </c>
      <c r="B18" s="26"/>
      <c r="C18" s="26">
        <f>C17/B17</f>
        <v>5.737704918032787E-2</v>
      </c>
      <c r="D18" s="26">
        <f>D17/B17</f>
        <v>0.31147540983606559</v>
      </c>
      <c r="E18" s="26">
        <f>E17/B17</f>
        <v>0.22950819672131148</v>
      </c>
      <c r="F18" s="26">
        <f>F17/B17</f>
        <v>0.20491803278688525</v>
      </c>
      <c r="G18" s="26">
        <f>G17/B17</f>
        <v>0.18032786885245902</v>
      </c>
      <c r="H18" s="27">
        <f>H17/B17</f>
        <v>1.6393442622950821E-2</v>
      </c>
      <c r="J18" s="25"/>
      <c r="K18" s="26">
        <f>K17/J17</f>
        <v>5.737704918032787E-2</v>
      </c>
      <c r="L18" s="26">
        <f>L17/J17</f>
        <v>0.39344262295081966</v>
      </c>
      <c r="M18" s="26">
        <f>M17/J17</f>
        <v>0.25409836065573771</v>
      </c>
      <c r="N18" s="26">
        <f>N17/J17</f>
        <v>0.15573770491803279</v>
      </c>
      <c r="O18" s="26">
        <f>O17/J17</f>
        <v>0.11475409836065574</v>
      </c>
      <c r="P18" s="27">
        <f>P17/J17</f>
        <v>2.4590163934426229E-2</v>
      </c>
    </row>
    <row r="19" spans="1:16">
      <c r="A19" s="4" t="s">
        <v>24</v>
      </c>
      <c r="B19" s="5">
        <v>169</v>
      </c>
      <c r="C19" s="5">
        <v>10</v>
      </c>
      <c r="D19" s="5">
        <v>45</v>
      </c>
      <c r="E19" s="5">
        <v>49</v>
      </c>
      <c r="F19" s="5">
        <v>42</v>
      </c>
      <c r="G19" s="5">
        <v>18</v>
      </c>
      <c r="H19" s="3">
        <f>B19-SUM(C19:G19)</f>
        <v>5</v>
      </c>
      <c r="J19" s="4">
        <v>169</v>
      </c>
      <c r="K19" s="5">
        <v>4</v>
      </c>
      <c r="L19" s="5">
        <v>50</v>
      </c>
      <c r="M19" s="5">
        <v>63</v>
      </c>
      <c r="N19" s="5">
        <v>37</v>
      </c>
      <c r="O19" s="5">
        <v>11</v>
      </c>
      <c r="P19" s="3">
        <f>J19-SUM(K19:O19)</f>
        <v>4</v>
      </c>
    </row>
    <row r="20" spans="1:16" s="28" customFormat="1">
      <c r="A20" s="25" t="s">
        <v>3</v>
      </c>
      <c r="B20" s="26"/>
      <c r="C20" s="26">
        <f>C19/B19</f>
        <v>5.9171597633136092E-2</v>
      </c>
      <c r="D20" s="26">
        <f>D19/B19</f>
        <v>0.26627218934911245</v>
      </c>
      <c r="E20" s="26">
        <f>E19/B19</f>
        <v>0.28994082840236685</v>
      </c>
      <c r="F20" s="26">
        <f>F19/B19</f>
        <v>0.24852071005917159</v>
      </c>
      <c r="G20" s="26">
        <f>G19/B19</f>
        <v>0.10650887573964497</v>
      </c>
      <c r="H20" s="27">
        <f>H19/B19</f>
        <v>2.9585798816568046E-2</v>
      </c>
      <c r="J20" s="25"/>
      <c r="K20" s="26">
        <f>K19/J19</f>
        <v>2.3668639053254437E-2</v>
      </c>
      <c r="L20" s="26">
        <f>L19/J19</f>
        <v>0.29585798816568049</v>
      </c>
      <c r="M20" s="26">
        <f>M19/J19</f>
        <v>0.37278106508875741</v>
      </c>
      <c r="N20" s="26">
        <f>N19/J19</f>
        <v>0.21893491124260356</v>
      </c>
      <c r="O20" s="26">
        <f>O19/J19</f>
        <v>6.5088757396449703E-2</v>
      </c>
      <c r="P20" s="27">
        <f>P19/J19</f>
        <v>2.3668639053254437E-2</v>
      </c>
    </row>
    <row r="21" spans="1:16">
      <c r="A21" s="4" t="s">
        <v>25</v>
      </c>
      <c r="B21" s="5">
        <v>160</v>
      </c>
      <c r="C21" s="5">
        <v>4</v>
      </c>
      <c r="D21" s="5">
        <v>51</v>
      </c>
      <c r="E21" s="5">
        <v>58</v>
      </c>
      <c r="F21" s="5">
        <v>32</v>
      </c>
      <c r="G21" s="5">
        <v>15</v>
      </c>
      <c r="H21" s="3">
        <f>B21-SUM(C21:G21)</f>
        <v>0</v>
      </c>
      <c r="J21" s="4">
        <v>160</v>
      </c>
      <c r="K21" s="5">
        <v>6</v>
      </c>
      <c r="L21" s="5">
        <v>47</v>
      </c>
      <c r="M21" s="5">
        <v>58</v>
      </c>
      <c r="N21" s="5">
        <v>39</v>
      </c>
      <c r="O21" s="5">
        <v>10</v>
      </c>
      <c r="P21" s="3">
        <f>J21-SUM(K21:O21)</f>
        <v>0</v>
      </c>
    </row>
    <row r="22" spans="1:16" s="28" customFormat="1">
      <c r="A22" s="25" t="s">
        <v>3</v>
      </c>
      <c r="B22" s="26"/>
      <c r="C22" s="26">
        <f>C21/B21</f>
        <v>2.5000000000000001E-2</v>
      </c>
      <c r="D22" s="26">
        <f>D21/B21</f>
        <v>0.31874999999999998</v>
      </c>
      <c r="E22" s="26">
        <f>E21/B21</f>
        <v>0.36249999999999999</v>
      </c>
      <c r="F22" s="26">
        <f>F21/B21</f>
        <v>0.2</v>
      </c>
      <c r="G22" s="26">
        <f>G21/B21</f>
        <v>9.375E-2</v>
      </c>
      <c r="H22" s="27">
        <f>H21/B21</f>
        <v>0</v>
      </c>
      <c r="J22" s="25"/>
      <c r="K22" s="26">
        <f>K21/J21</f>
        <v>3.7499999999999999E-2</v>
      </c>
      <c r="L22" s="26">
        <f>L21/J21</f>
        <v>0.29375000000000001</v>
      </c>
      <c r="M22" s="26">
        <f>M21/J21</f>
        <v>0.36249999999999999</v>
      </c>
      <c r="N22" s="26">
        <f>N21/J21</f>
        <v>0.24374999999999999</v>
      </c>
      <c r="O22" s="26">
        <f>O21/J21</f>
        <v>6.25E-2</v>
      </c>
      <c r="P22" s="27">
        <f>P21/J21</f>
        <v>0</v>
      </c>
    </row>
    <row r="23" spans="1:16">
      <c r="A23" s="4" t="s">
        <v>26</v>
      </c>
      <c r="B23" s="5">
        <v>181</v>
      </c>
      <c r="C23" s="5">
        <v>10</v>
      </c>
      <c r="D23" s="5">
        <v>63</v>
      </c>
      <c r="E23" s="5">
        <v>68</v>
      </c>
      <c r="F23" s="5">
        <v>24</v>
      </c>
      <c r="G23" s="5">
        <v>14</v>
      </c>
      <c r="H23" s="3">
        <f>B23-SUM(C23:G23)</f>
        <v>2</v>
      </c>
      <c r="J23" s="4">
        <v>181</v>
      </c>
      <c r="K23" s="5">
        <v>0</v>
      </c>
      <c r="L23" s="5">
        <v>68</v>
      </c>
      <c r="M23" s="5">
        <v>63</v>
      </c>
      <c r="N23" s="5">
        <v>34</v>
      </c>
      <c r="O23" s="5">
        <v>14</v>
      </c>
      <c r="P23" s="3">
        <f>J23-SUM(K23:O23)</f>
        <v>2</v>
      </c>
    </row>
    <row r="24" spans="1:16" s="28" customFormat="1">
      <c r="A24" s="25" t="s">
        <v>3</v>
      </c>
      <c r="B24" s="26"/>
      <c r="C24" s="26">
        <f>C23/B23</f>
        <v>5.5248618784530384E-2</v>
      </c>
      <c r="D24" s="26">
        <f>D23/B23</f>
        <v>0.34806629834254144</v>
      </c>
      <c r="E24" s="26">
        <f>E23/B23</f>
        <v>0.37569060773480661</v>
      </c>
      <c r="F24" s="26">
        <f>F23/B23</f>
        <v>0.13259668508287292</v>
      </c>
      <c r="G24" s="26">
        <f>G23/B23</f>
        <v>7.7348066298342538E-2</v>
      </c>
      <c r="H24" s="27">
        <f>H23/B23</f>
        <v>1.1049723756906077E-2</v>
      </c>
      <c r="J24" s="25"/>
      <c r="K24" s="26">
        <f>K23/J23</f>
        <v>0</v>
      </c>
      <c r="L24" s="26">
        <f>L23/J23</f>
        <v>0.37569060773480661</v>
      </c>
      <c r="M24" s="26">
        <f>M23/J23</f>
        <v>0.34806629834254144</v>
      </c>
      <c r="N24" s="26">
        <f>N23/J23</f>
        <v>0.18784530386740331</v>
      </c>
      <c r="O24" s="26">
        <f>O23/J23</f>
        <v>7.7348066298342538E-2</v>
      </c>
      <c r="P24" s="27">
        <f>P23/J23</f>
        <v>1.1049723756906077E-2</v>
      </c>
    </row>
    <row r="25" spans="1:16">
      <c r="A25" s="4" t="s">
        <v>27</v>
      </c>
      <c r="B25" s="5">
        <v>244</v>
      </c>
      <c r="C25" s="5">
        <v>4</v>
      </c>
      <c r="D25" s="5">
        <v>91</v>
      </c>
      <c r="E25" s="5">
        <v>73</v>
      </c>
      <c r="F25" s="5">
        <v>37</v>
      </c>
      <c r="G25" s="5">
        <v>32</v>
      </c>
      <c r="H25" s="3">
        <f>B25-SUM(C25:G25)</f>
        <v>7</v>
      </c>
      <c r="J25" s="4">
        <v>244</v>
      </c>
      <c r="K25" s="5">
        <v>2</v>
      </c>
      <c r="L25" s="5">
        <v>65</v>
      </c>
      <c r="M25" s="5">
        <v>98</v>
      </c>
      <c r="N25" s="5">
        <v>50</v>
      </c>
      <c r="O25" s="5">
        <v>25</v>
      </c>
      <c r="P25" s="3">
        <f>J25-SUM(K25:O25)</f>
        <v>4</v>
      </c>
    </row>
    <row r="26" spans="1:16" s="28" customFormat="1">
      <c r="A26" s="25" t="s">
        <v>3</v>
      </c>
      <c r="B26" s="26"/>
      <c r="C26" s="26">
        <f>C25/B25</f>
        <v>1.6393442622950821E-2</v>
      </c>
      <c r="D26" s="26">
        <f>D25/B25</f>
        <v>0.37295081967213117</v>
      </c>
      <c r="E26" s="26">
        <f>E25/B25</f>
        <v>0.29918032786885246</v>
      </c>
      <c r="F26" s="26">
        <f>F25/B25</f>
        <v>0.15163934426229508</v>
      </c>
      <c r="G26" s="26">
        <f>G25/B25</f>
        <v>0.13114754098360656</v>
      </c>
      <c r="H26" s="27">
        <f>H25/B25</f>
        <v>2.8688524590163935E-2</v>
      </c>
      <c r="J26" s="25"/>
      <c r="K26" s="26">
        <f>K25/J25</f>
        <v>8.1967213114754103E-3</v>
      </c>
      <c r="L26" s="26">
        <f>L25/J25</f>
        <v>0.26639344262295084</v>
      </c>
      <c r="M26" s="26">
        <f>M25/J25</f>
        <v>0.40163934426229508</v>
      </c>
      <c r="N26" s="26">
        <f>N25/J25</f>
        <v>0.20491803278688525</v>
      </c>
      <c r="O26" s="26">
        <f>O25/J25</f>
        <v>0.10245901639344263</v>
      </c>
      <c r="P26" s="27">
        <f>P25/J25</f>
        <v>1.6393442622950821E-2</v>
      </c>
    </row>
    <row r="27" spans="1:16">
      <c r="A27" s="4" t="s">
        <v>28</v>
      </c>
      <c r="B27" s="5">
        <v>262</v>
      </c>
      <c r="C27" s="5">
        <v>7</v>
      </c>
      <c r="D27" s="5">
        <v>84</v>
      </c>
      <c r="E27" s="5">
        <v>68</v>
      </c>
      <c r="F27" s="5">
        <v>40</v>
      </c>
      <c r="G27" s="5">
        <v>50</v>
      </c>
      <c r="H27" s="3">
        <f>B27-SUM(C27:G27)</f>
        <v>13</v>
      </c>
      <c r="J27" s="4">
        <v>262</v>
      </c>
      <c r="K27" s="5">
        <v>6</v>
      </c>
      <c r="L27" s="5">
        <v>75</v>
      </c>
      <c r="M27" s="5">
        <v>94</v>
      </c>
      <c r="N27" s="5">
        <v>54</v>
      </c>
      <c r="O27" s="5">
        <v>21</v>
      </c>
      <c r="P27" s="3">
        <f>J27-SUM(K27:O27)</f>
        <v>12</v>
      </c>
    </row>
    <row r="28" spans="1:16" s="28" customFormat="1">
      <c r="A28" s="29" t="s">
        <v>3</v>
      </c>
      <c r="B28" s="30"/>
      <c r="C28" s="30">
        <f>C27/B27</f>
        <v>2.6717557251908396E-2</v>
      </c>
      <c r="D28" s="30">
        <f>D27/B27</f>
        <v>0.32061068702290074</v>
      </c>
      <c r="E28" s="30">
        <f>E27/B27</f>
        <v>0.25954198473282442</v>
      </c>
      <c r="F28" s="30">
        <f>F27/B27</f>
        <v>0.15267175572519084</v>
      </c>
      <c r="G28" s="30">
        <f>G27/B27</f>
        <v>0.19083969465648856</v>
      </c>
      <c r="H28" s="31">
        <f>H27/B27</f>
        <v>4.9618320610687022E-2</v>
      </c>
      <c r="J28" s="29"/>
      <c r="K28" s="30">
        <f>K27/J27</f>
        <v>2.2900763358778626E-2</v>
      </c>
      <c r="L28" s="30">
        <f>L27/J27</f>
        <v>0.2862595419847328</v>
      </c>
      <c r="M28" s="30">
        <f>M27/J27</f>
        <v>0.35877862595419846</v>
      </c>
      <c r="N28" s="30">
        <f>N27/J27</f>
        <v>0.20610687022900764</v>
      </c>
      <c r="O28" s="30">
        <f>O27/J27</f>
        <v>8.0152671755725186E-2</v>
      </c>
      <c r="P28" s="31">
        <f>P27/J27</f>
        <v>4.5801526717557252E-2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261</v>
      </c>
      <c r="J2" s="20" t="s">
        <v>263</v>
      </c>
    </row>
    <row r="3" spans="1:22" s="15" customFormat="1" ht="10.5">
      <c r="A3" s="15" t="s">
        <v>259</v>
      </c>
      <c r="J3" s="15" t="s">
        <v>262</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22</v>
      </c>
      <c r="D6" s="5">
        <v>288</v>
      </c>
      <c r="E6" s="5">
        <v>352</v>
      </c>
      <c r="F6" s="5">
        <v>208</v>
      </c>
      <c r="G6" s="5">
        <v>269</v>
      </c>
      <c r="H6" s="3">
        <f>B6-SUM(C6:G6)</f>
        <v>31</v>
      </c>
      <c r="J6" s="4">
        <v>1170</v>
      </c>
      <c r="K6" s="5">
        <v>16</v>
      </c>
      <c r="L6" s="5">
        <v>247</v>
      </c>
      <c r="M6" s="5">
        <v>213</v>
      </c>
      <c r="N6" s="5">
        <v>86</v>
      </c>
      <c r="O6" s="5">
        <v>578</v>
      </c>
      <c r="P6" s="3">
        <f>J6-SUM(K6:O6)</f>
        <v>30</v>
      </c>
    </row>
    <row r="7" spans="1:22" s="28" customFormat="1">
      <c r="A7" s="25" t="s">
        <v>3</v>
      </c>
      <c r="B7" s="26"/>
      <c r="C7" s="26">
        <f>C6/$B$6</f>
        <v>1.8803418803418803E-2</v>
      </c>
      <c r="D7" s="26">
        <f t="shared" ref="D7:H7" si="0">D6/$B$6</f>
        <v>0.24615384615384617</v>
      </c>
      <c r="E7" s="26">
        <f t="shared" si="0"/>
        <v>0.30085470085470084</v>
      </c>
      <c r="F7" s="26">
        <f t="shared" si="0"/>
        <v>0.17777777777777778</v>
      </c>
      <c r="G7" s="26">
        <f t="shared" si="0"/>
        <v>0.2299145299145299</v>
      </c>
      <c r="H7" s="27">
        <f t="shared" si="0"/>
        <v>2.6495726495726495E-2</v>
      </c>
      <c r="J7" s="25"/>
      <c r="K7" s="26">
        <f>K6/$J$6</f>
        <v>1.3675213675213675E-2</v>
      </c>
      <c r="L7" s="26">
        <f t="shared" ref="L7:P7" si="1">L6/$J$6</f>
        <v>0.21111111111111111</v>
      </c>
      <c r="M7" s="26">
        <f t="shared" si="1"/>
        <v>0.18205128205128204</v>
      </c>
      <c r="N7" s="26">
        <f t="shared" si="1"/>
        <v>7.3504273504273507E-2</v>
      </c>
      <c r="O7" s="26">
        <f t="shared" si="1"/>
        <v>0.49401709401709404</v>
      </c>
      <c r="P7" s="27">
        <f t="shared" si="1"/>
        <v>2.564102564102564E-2</v>
      </c>
    </row>
    <row r="8" spans="1:22">
      <c r="A8" s="4" t="s">
        <v>19</v>
      </c>
      <c r="B8" s="5">
        <v>551</v>
      </c>
      <c r="C8" s="5">
        <v>7</v>
      </c>
      <c r="D8" s="5">
        <v>135</v>
      </c>
      <c r="E8" s="5">
        <v>174</v>
      </c>
      <c r="F8" s="5">
        <v>120</v>
      </c>
      <c r="G8" s="5">
        <v>105</v>
      </c>
      <c r="H8" s="3">
        <f>B8-SUM(C8:G8)</f>
        <v>10</v>
      </c>
      <c r="J8" s="4">
        <v>551</v>
      </c>
      <c r="K8" s="5">
        <v>10</v>
      </c>
      <c r="L8" s="5">
        <v>114</v>
      </c>
      <c r="M8" s="5">
        <v>119</v>
      </c>
      <c r="N8" s="5">
        <v>48</v>
      </c>
      <c r="O8" s="5">
        <v>249</v>
      </c>
      <c r="P8" s="3">
        <f>J8-SUM(K8:O8)</f>
        <v>11</v>
      </c>
    </row>
    <row r="9" spans="1:22" s="28" customFormat="1">
      <c r="A9" s="25" t="s">
        <v>3</v>
      </c>
      <c r="B9" s="26"/>
      <c r="C9" s="26">
        <f>C8/$B$8</f>
        <v>1.2704174228675136E-2</v>
      </c>
      <c r="D9" s="26">
        <f t="shared" ref="D9:H9" si="2">D8/$B$8</f>
        <v>0.24500907441016334</v>
      </c>
      <c r="E9" s="26">
        <f t="shared" si="2"/>
        <v>0.31578947368421051</v>
      </c>
      <c r="F9" s="26">
        <f t="shared" si="2"/>
        <v>0.21778584392014519</v>
      </c>
      <c r="G9" s="26">
        <f t="shared" si="2"/>
        <v>0.19056261343012704</v>
      </c>
      <c r="H9" s="27">
        <f t="shared" si="2"/>
        <v>1.8148820326678767E-2</v>
      </c>
      <c r="J9" s="25"/>
      <c r="K9" s="26">
        <f>K8/$J$8</f>
        <v>1.8148820326678767E-2</v>
      </c>
      <c r="L9" s="26">
        <f t="shared" ref="L9:P9" si="3">L8/$J$8</f>
        <v>0.20689655172413793</v>
      </c>
      <c r="M9" s="26">
        <f t="shared" si="3"/>
        <v>0.2159709618874773</v>
      </c>
      <c r="N9" s="26">
        <f t="shared" si="3"/>
        <v>8.7114337568058073E-2</v>
      </c>
      <c r="O9" s="26">
        <f t="shared" si="3"/>
        <v>0.4519056261343013</v>
      </c>
      <c r="P9" s="27">
        <f t="shared" si="3"/>
        <v>1.9963702359346643E-2</v>
      </c>
    </row>
    <row r="10" spans="1:22">
      <c r="A10" s="4" t="s">
        <v>20</v>
      </c>
      <c r="B10" s="5">
        <v>611</v>
      </c>
      <c r="C10" s="5">
        <v>14</v>
      </c>
      <c r="D10" s="5">
        <v>153</v>
      </c>
      <c r="E10" s="5">
        <v>175</v>
      </c>
      <c r="F10" s="5">
        <v>87</v>
      </c>
      <c r="G10" s="5">
        <v>163</v>
      </c>
      <c r="H10" s="3">
        <f>B10-SUM(C10:G10)</f>
        <v>19</v>
      </c>
      <c r="J10" s="4">
        <v>611</v>
      </c>
      <c r="K10" s="5">
        <v>6</v>
      </c>
      <c r="L10" s="5">
        <v>133</v>
      </c>
      <c r="M10" s="5">
        <v>91</v>
      </c>
      <c r="N10" s="5">
        <v>38</v>
      </c>
      <c r="O10" s="5">
        <v>326</v>
      </c>
      <c r="P10" s="3">
        <f>J10-SUM(K10:O10)</f>
        <v>17</v>
      </c>
    </row>
    <row r="11" spans="1:22" s="28" customFormat="1">
      <c r="A11" s="25" t="s">
        <v>3</v>
      </c>
      <c r="B11" s="26"/>
      <c r="C11" s="26">
        <f>C10/B10</f>
        <v>2.2913256955810146E-2</v>
      </c>
      <c r="D11" s="26">
        <f>D10/B10</f>
        <v>0.25040916530278234</v>
      </c>
      <c r="E11" s="26">
        <f>E10/B10</f>
        <v>0.28641571194762683</v>
      </c>
      <c r="F11" s="26">
        <f>F10/B10</f>
        <v>0.14238952536824878</v>
      </c>
      <c r="G11" s="26">
        <f>G10/B10</f>
        <v>0.26677577741407527</v>
      </c>
      <c r="H11" s="27">
        <f>H10/B10</f>
        <v>3.1096563011456628E-2</v>
      </c>
      <c r="J11" s="25"/>
      <c r="K11" s="26">
        <f>K10/J10</f>
        <v>9.8199672667757774E-3</v>
      </c>
      <c r="L11" s="26">
        <f>L10/J10</f>
        <v>0.21767594108019639</v>
      </c>
      <c r="M11" s="26">
        <f>M10/J10</f>
        <v>0.14893617021276595</v>
      </c>
      <c r="N11" s="26">
        <f>N10/J10</f>
        <v>6.2193126022913256E-2</v>
      </c>
      <c r="O11" s="26">
        <f>O10/J10</f>
        <v>0.53355155482815053</v>
      </c>
      <c r="P11" s="27">
        <f>P10/J10</f>
        <v>2.7823240589198037E-2</v>
      </c>
    </row>
    <row r="12" spans="1:22">
      <c r="A12" s="4" t="s">
        <v>21</v>
      </c>
      <c r="B12" s="5">
        <v>2</v>
      </c>
      <c r="C12" s="5">
        <v>1</v>
      </c>
      <c r="D12" s="57" t="s">
        <v>395</v>
      </c>
      <c r="E12" s="5">
        <v>1</v>
      </c>
      <c r="F12" s="57" t="s">
        <v>395</v>
      </c>
      <c r="G12" s="57" t="s">
        <v>395</v>
      </c>
      <c r="H12" s="60" t="s">
        <v>395</v>
      </c>
      <c r="J12" s="4">
        <v>2</v>
      </c>
      <c r="K12" s="57" t="s">
        <v>395</v>
      </c>
      <c r="L12" s="57" t="s">
        <v>395</v>
      </c>
      <c r="M12" s="5">
        <v>2</v>
      </c>
      <c r="N12" s="57" t="s">
        <v>395</v>
      </c>
      <c r="O12" s="57" t="s">
        <v>395</v>
      </c>
      <c r="P12" s="60" t="s">
        <v>395</v>
      </c>
      <c r="V12" s="19"/>
    </row>
    <row r="13" spans="1:22" s="28" customFormat="1">
      <c r="A13" s="29" t="s">
        <v>3</v>
      </c>
      <c r="B13" s="30"/>
      <c r="C13" s="30">
        <f>C12/B12</f>
        <v>0.5</v>
      </c>
      <c r="D13" s="59" t="s">
        <v>395</v>
      </c>
      <c r="E13" s="30">
        <f>E12/B12</f>
        <v>0.5</v>
      </c>
      <c r="F13" s="59" t="s">
        <v>395</v>
      </c>
      <c r="G13" s="59" t="s">
        <v>395</v>
      </c>
      <c r="H13" s="62" t="s">
        <v>395</v>
      </c>
      <c r="J13" s="29"/>
      <c r="K13" s="59" t="s">
        <v>395</v>
      </c>
      <c r="L13" s="59" t="s">
        <v>395</v>
      </c>
      <c r="M13" s="85">
        <v>1</v>
      </c>
      <c r="N13" s="59" t="s">
        <v>395</v>
      </c>
      <c r="O13" s="59" t="s">
        <v>395</v>
      </c>
      <c r="P13" s="62" t="s">
        <v>395</v>
      </c>
    </row>
    <row r="14" spans="1:22">
      <c r="A14" s="1" t="s">
        <v>2</v>
      </c>
    </row>
    <row r="15" spans="1:22">
      <c r="A15" s="9" t="s">
        <v>22</v>
      </c>
      <c r="B15" s="51">
        <v>17</v>
      </c>
      <c r="C15" s="10">
        <v>3</v>
      </c>
      <c r="D15" s="10">
        <v>5</v>
      </c>
      <c r="E15" s="10">
        <v>5</v>
      </c>
      <c r="F15" s="10">
        <v>2</v>
      </c>
      <c r="G15" s="10">
        <v>2</v>
      </c>
      <c r="H15" s="64" t="s">
        <v>395</v>
      </c>
      <c r="J15" s="9">
        <v>17</v>
      </c>
      <c r="K15" s="10">
        <v>2</v>
      </c>
      <c r="L15" s="10">
        <v>5</v>
      </c>
      <c r="M15" s="10">
        <v>6</v>
      </c>
      <c r="N15" s="10">
        <v>1</v>
      </c>
      <c r="O15" s="10">
        <v>3</v>
      </c>
      <c r="P15" s="64" t="s">
        <v>395</v>
      </c>
    </row>
    <row r="16" spans="1:22" s="28" customFormat="1">
      <c r="A16" s="25" t="s">
        <v>3</v>
      </c>
      <c r="B16" s="26"/>
      <c r="C16" s="49">
        <f>C15/B15</f>
        <v>0.17647058823529413</v>
      </c>
      <c r="D16" s="49">
        <f>D15/B15</f>
        <v>0.29411764705882354</v>
      </c>
      <c r="E16" s="49">
        <f>E15/B15</f>
        <v>0.29411764705882354</v>
      </c>
      <c r="F16" s="49">
        <f>F15/B15</f>
        <v>0.11764705882352941</v>
      </c>
      <c r="G16" s="49">
        <f>G15/B15</f>
        <v>0.11764705882352941</v>
      </c>
      <c r="H16" s="63" t="s">
        <v>395</v>
      </c>
      <c r="J16" s="25"/>
      <c r="K16" s="49">
        <f>K15/J15</f>
        <v>0.11764705882352941</v>
      </c>
      <c r="L16" s="49">
        <f>L15/J15</f>
        <v>0.29411764705882354</v>
      </c>
      <c r="M16" s="49">
        <f>M15/J15</f>
        <v>0.35294117647058826</v>
      </c>
      <c r="N16" s="49">
        <f>N15/J15</f>
        <v>5.8823529411764705E-2</v>
      </c>
      <c r="O16" s="49">
        <f>O15/J15</f>
        <v>0.17647058823529413</v>
      </c>
      <c r="P16" s="63" t="s">
        <v>395</v>
      </c>
    </row>
    <row r="17" spans="1:17">
      <c r="A17" s="4" t="s">
        <v>23</v>
      </c>
      <c r="B17" s="5">
        <v>122</v>
      </c>
      <c r="C17" s="5">
        <v>6</v>
      </c>
      <c r="D17" s="5">
        <v>40</v>
      </c>
      <c r="E17" s="5">
        <v>33</v>
      </c>
      <c r="F17" s="5">
        <v>12</v>
      </c>
      <c r="G17" s="5">
        <v>29</v>
      </c>
      <c r="H17" s="3">
        <f>B17-SUM(C17:G17)</f>
        <v>2</v>
      </c>
      <c r="J17" s="4">
        <v>122</v>
      </c>
      <c r="K17" s="5">
        <v>3</v>
      </c>
      <c r="L17" s="5">
        <v>37</v>
      </c>
      <c r="M17" s="5">
        <v>18</v>
      </c>
      <c r="N17" s="5">
        <v>7</v>
      </c>
      <c r="O17" s="5">
        <v>55</v>
      </c>
      <c r="P17" s="3">
        <f>J17-SUM(K17:O17)</f>
        <v>2</v>
      </c>
    </row>
    <row r="18" spans="1:17" s="28" customFormat="1">
      <c r="A18" s="25" t="s">
        <v>3</v>
      </c>
      <c r="B18" s="26"/>
      <c r="C18" s="26">
        <f>C17/B17</f>
        <v>4.9180327868852458E-2</v>
      </c>
      <c r="D18" s="26">
        <f>D17/B17</f>
        <v>0.32786885245901637</v>
      </c>
      <c r="E18" s="26">
        <f>E17/B17</f>
        <v>0.27049180327868855</v>
      </c>
      <c r="F18" s="26">
        <f>F17/B17</f>
        <v>9.8360655737704916E-2</v>
      </c>
      <c r="G18" s="26">
        <f>G17/B17</f>
        <v>0.23770491803278687</v>
      </c>
      <c r="H18" s="27">
        <f>H17/B17</f>
        <v>1.6393442622950821E-2</v>
      </c>
      <c r="J18" s="25"/>
      <c r="K18" s="26">
        <f>K17/J17</f>
        <v>2.4590163934426229E-2</v>
      </c>
      <c r="L18" s="26">
        <f>L17/J17</f>
        <v>0.30327868852459017</v>
      </c>
      <c r="M18" s="26">
        <f>M17/J17</f>
        <v>0.14754098360655737</v>
      </c>
      <c r="N18" s="26">
        <f>N17/J17</f>
        <v>5.737704918032787E-2</v>
      </c>
      <c r="O18" s="26">
        <f>O17/J17</f>
        <v>0.45081967213114754</v>
      </c>
      <c r="P18" s="27">
        <f>P17/J17</f>
        <v>1.6393442622950821E-2</v>
      </c>
    </row>
    <row r="19" spans="1:17">
      <c r="A19" s="4" t="s">
        <v>24</v>
      </c>
      <c r="B19" s="5">
        <v>169</v>
      </c>
      <c r="C19" s="5">
        <v>4</v>
      </c>
      <c r="D19" s="5">
        <v>49</v>
      </c>
      <c r="E19" s="5">
        <v>40</v>
      </c>
      <c r="F19" s="5">
        <v>18</v>
      </c>
      <c r="G19" s="5">
        <v>54</v>
      </c>
      <c r="H19" s="3">
        <f>B19-SUM(C19:G19)</f>
        <v>4</v>
      </c>
      <c r="J19" s="4">
        <v>169</v>
      </c>
      <c r="K19" s="5">
        <v>6</v>
      </c>
      <c r="L19" s="5">
        <v>40</v>
      </c>
      <c r="M19" s="5">
        <v>25</v>
      </c>
      <c r="N19" s="5">
        <v>14</v>
      </c>
      <c r="O19" s="5">
        <v>80</v>
      </c>
      <c r="P19" s="3">
        <f>J19-SUM(K19:O19)</f>
        <v>4</v>
      </c>
    </row>
    <row r="20" spans="1:17" s="28" customFormat="1">
      <c r="A20" s="25" t="s">
        <v>3</v>
      </c>
      <c r="B20" s="26"/>
      <c r="C20" s="26">
        <f>C19/B19</f>
        <v>2.3668639053254437E-2</v>
      </c>
      <c r="D20" s="26">
        <f>D19/B19</f>
        <v>0.28994082840236685</v>
      </c>
      <c r="E20" s="26">
        <f>E19/B19</f>
        <v>0.23668639053254437</v>
      </c>
      <c r="F20" s="26">
        <f>F19/B19</f>
        <v>0.10650887573964497</v>
      </c>
      <c r="G20" s="26">
        <f>G19/B19</f>
        <v>0.31952662721893493</v>
      </c>
      <c r="H20" s="27">
        <f>H19/B19</f>
        <v>2.3668639053254437E-2</v>
      </c>
      <c r="J20" s="25"/>
      <c r="K20" s="26">
        <f>K19/J19</f>
        <v>3.5502958579881658E-2</v>
      </c>
      <c r="L20" s="26">
        <f>L19/J19</f>
        <v>0.23668639053254437</v>
      </c>
      <c r="M20" s="26">
        <f>M19/J19</f>
        <v>0.14792899408284024</v>
      </c>
      <c r="N20" s="26">
        <f>N19/J19</f>
        <v>8.2840236686390539E-2</v>
      </c>
      <c r="O20" s="26">
        <f>O19/J19</f>
        <v>0.47337278106508873</v>
      </c>
      <c r="P20" s="27">
        <f>P19/J19</f>
        <v>2.3668639053254437E-2</v>
      </c>
    </row>
    <row r="21" spans="1:17">
      <c r="A21" s="4" t="s">
        <v>25</v>
      </c>
      <c r="B21" s="5">
        <v>160</v>
      </c>
      <c r="C21" s="5">
        <v>5</v>
      </c>
      <c r="D21" s="5">
        <v>40</v>
      </c>
      <c r="E21" s="5">
        <v>49</v>
      </c>
      <c r="F21" s="5">
        <v>28</v>
      </c>
      <c r="G21" s="5">
        <v>38</v>
      </c>
      <c r="H21" s="60" t="s">
        <v>395</v>
      </c>
      <c r="J21" s="4">
        <v>160</v>
      </c>
      <c r="K21" s="5">
        <v>1</v>
      </c>
      <c r="L21" s="5">
        <v>36</v>
      </c>
      <c r="M21" s="5">
        <v>34</v>
      </c>
      <c r="N21" s="5">
        <v>14</v>
      </c>
      <c r="O21" s="5">
        <v>74</v>
      </c>
      <c r="P21" s="3">
        <f>J21-SUM(K21:O21)</f>
        <v>1</v>
      </c>
    </row>
    <row r="22" spans="1:17" s="28" customFormat="1">
      <c r="A22" s="25" t="s">
        <v>3</v>
      </c>
      <c r="B22" s="26"/>
      <c r="C22" s="26">
        <f>C21/B21</f>
        <v>3.125E-2</v>
      </c>
      <c r="D22" s="26">
        <f>D21/B21</f>
        <v>0.25</v>
      </c>
      <c r="E22" s="26">
        <f>E21/B21</f>
        <v>0.30625000000000002</v>
      </c>
      <c r="F22" s="26">
        <f>F21/B21</f>
        <v>0.17499999999999999</v>
      </c>
      <c r="G22" s="26">
        <f>G21/B21</f>
        <v>0.23749999999999999</v>
      </c>
      <c r="H22" s="63" t="s">
        <v>395</v>
      </c>
      <c r="J22" s="25"/>
      <c r="K22" s="26">
        <f>K21/J21</f>
        <v>6.2500000000000003E-3</v>
      </c>
      <c r="L22" s="26">
        <f>L21/J21</f>
        <v>0.22500000000000001</v>
      </c>
      <c r="M22" s="26">
        <f>M21/J21</f>
        <v>0.21249999999999999</v>
      </c>
      <c r="N22" s="26">
        <f>N21/J21</f>
        <v>8.7499999999999994E-2</v>
      </c>
      <c r="O22" s="26">
        <f>O21/J21</f>
        <v>0.46250000000000002</v>
      </c>
      <c r="P22" s="27">
        <f>P21/J21</f>
        <v>6.2500000000000003E-3</v>
      </c>
    </row>
    <row r="23" spans="1:17">
      <c r="A23" s="4" t="s">
        <v>26</v>
      </c>
      <c r="B23" s="5">
        <v>181</v>
      </c>
      <c r="C23" s="5">
        <v>1</v>
      </c>
      <c r="D23" s="5">
        <v>47</v>
      </c>
      <c r="E23" s="5">
        <v>63</v>
      </c>
      <c r="F23" s="5">
        <v>32</v>
      </c>
      <c r="G23" s="5">
        <v>35</v>
      </c>
      <c r="H23" s="3">
        <f>B23-SUM(C23:G23)</f>
        <v>3</v>
      </c>
      <c r="J23" s="4">
        <v>181</v>
      </c>
      <c r="K23" s="5">
        <v>0</v>
      </c>
      <c r="L23" s="5">
        <v>42</v>
      </c>
      <c r="M23" s="5">
        <v>38</v>
      </c>
      <c r="N23" s="5">
        <v>12</v>
      </c>
      <c r="O23" s="5">
        <v>87</v>
      </c>
      <c r="P23" s="3">
        <f>J23-SUM(K23:O23)</f>
        <v>2</v>
      </c>
    </row>
    <row r="24" spans="1:17" s="28" customFormat="1">
      <c r="A24" s="25" t="s">
        <v>3</v>
      </c>
      <c r="B24" s="26"/>
      <c r="C24" s="26">
        <f>C23/B23</f>
        <v>5.5248618784530384E-3</v>
      </c>
      <c r="D24" s="26">
        <f>D23/B23</f>
        <v>0.25966850828729282</v>
      </c>
      <c r="E24" s="26">
        <f>E23/B23</f>
        <v>0.34806629834254144</v>
      </c>
      <c r="F24" s="26">
        <f>F23/B23</f>
        <v>0.17679558011049723</v>
      </c>
      <c r="G24" s="26">
        <f>G23/B23</f>
        <v>0.19337016574585636</v>
      </c>
      <c r="H24" s="27">
        <f>H23/B23</f>
        <v>1.6574585635359115E-2</v>
      </c>
      <c r="J24" s="25"/>
      <c r="K24" s="26">
        <f>K23/J23</f>
        <v>0</v>
      </c>
      <c r="L24" s="26">
        <f>L23/J23</f>
        <v>0.23204419889502761</v>
      </c>
      <c r="M24" s="26">
        <f>M23/J23</f>
        <v>0.20994475138121546</v>
      </c>
      <c r="N24" s="26">
        <f>N23/J23</f>
        <v>6.6298342541436461E-2</v>
      </c>
      <c r="O24" s="26">
        <f>O23/J23</f>
        <v>0.48066298342541436</v>
      </c>
      <c r="P24" s="27">
        <f>P23/J23</f>
        <v>1.1049723756906077E-2</v>
      </c>
    </row>
    <row r="25" spans="1:17">
      <c r="A25" s="4" t="s">
        <v>27</v>
      </c>
      <c r="B25" s="5">
        <v>244</v>
      </c>
      <c r="C25" s="5">
        <v>1</v>
      </c>
      <c r="D25" s="5">
        <v>58</v>
      </c>
      <c r="E25" s="5">
        <v>72</v>
      </c>
      <c r="F25" s="5">
        <v>51</v>
      </c>
      <c r="G25" s="5">
        <v>57</v>
      </c>
      <c r="H25" s="3">
        <f>B25-SUM(C25:G25)</f>
        <v>5</v>
      </c>
      <c r="J25" s="4">
        <v>244</v>
      </c>
      <c r="K25" s="5">
        <v>0</v>
      </c>
      <c r="L25" s="5">
        <v>41</v>
      </c>
      <c r="M25" s="5">
        <v>50</v>
      </c>
      <c r="N25" s="5">
        <v>19</v>
      </c>
      <c r="O25" s="5">
        <v>128</v>
      </c>
      <c r="P25" s="3">
        <f>J25-SUM(K25:O25)</f>
        <v>6</v>
      </c>
    </row>
    <row r="26" spans="1:17" s="28" customFormat="1">
      <c r="A26" s="25" t="s">
        <v>3</v>
      </c>
      <c r="B26" s="26"/>
      <c r="C26" s="26">
        <f>C25/B25</f>
        <v>4.0983606557377051E-3</v>
      </c>
      <c r="D26" s="26">
        <f>D25/B25</f>
        <v>0.23770491803278687</v>
      </c>
      <c r="E26" s="26">
        <f>E25/B25</f>
        <v>0.29508196721311475</v>
      </c>
      <c r="F26" s="26">
        <f>F25/B25</f>
        <v>0.20901639344262296</v>
      </c>
      <c r="G26" s="26">
        <f>G25/B25</f>
        <v>0.23360655737704919</v>
      </c>
      <c r="H26" s="27">
        <f>H25/B25</f>
        <v>2.0491803278688523E-2</v>
      </c>
      <c r="J26" s="25"/>
      <c r="K26" s="26">
        <f>K25/J25</f>
        <v>0</v>
      </c>
      <c r="L26" s="26">
        <f>L25/J25</f>
        <v>0.16803278688524589</v>
      </c>
      <c r="M26" s="26">
        <f>M25/J25</f>
        <v>0.20491803278688525</v>
      </c>
      <c r="N26" s="26">
        <f>N25/J25</f>
        <v>7.7868852459016397E-2</v>
      </c>
      <c r="O26" s="26">
        <f>O25/J25</f>
        <v>0.52459016393442626</v>
      </c>
      <c r="P26" s="27">
        <f>P25/J25</f>
        <v>2.4590163934426229E-2</v>
      </c>
    </row>
    <row r="27" spans="1:17">
      <c r="A27" s="4" t="s">
        <v>28</v>
      </c>
      <c r="B27" s="5">
        <v>262</v>
      </c>
      <c r="C27" s="5">
        <v>2</v>
      </c>
      <c r="D27" s="5">
        <v>46</v>
      </c>
      <c r="E27" s="5">
        <v>88</v>
      </c>
      <c r="F27" s="5">
        <v>62</v>
      </c>
      <c r="G27" s="5">
        <v>49</v>
      </c>
      <c r="H27" s="3">
        <f>B27-SUM(C27:G27)</f>
        <v>15</v>
      </c>
      <c r="J27" s="4">
        <v>262</v>
      </c>
      <c r="K27" s="5">
        <v>3</v>
      </c>
      <c r="L27" s="5">
        <v>45</v>
      </c>
      <c r="M27" s="5">
        <v>41</v>
      </c>
      <c r="N27" s="5">
        <v>19</v>
      </c>
      <c r="O27" s="5">
        <v>141</v>
      </c>
      <c r="P27" s="3">
        <f>J27-SUM(K27:O27)</f>
        <v>13</v>
      </c>
    </row>
    <row r="28" spans="1:17" s="28" customFormat="1">
      <c r="A28" s="29" t="s">
        <v>3</v>
      </c>
      <c r="B28" s="30"/>
      <c r="C28" s="30">
        <f>C27/B27</f>
        <v>7.6335877862595417E-3</v>
      </c>
      <c r="D28" s="30">
        <f>D27/B27</f>
        <v>0.17557251908396945</v>
      </c>
      <c r="E28" s="30">
        <f>E27/B27</f>
        <v>0.33587786259541985</v>
      </c>
      <c r="F28" s="30">
        <f>F27/B27</f>
        <v>0.23664122137404581</v>
      </c>
      <c r="G28" s="30">
        <f>G27/B27</f>
        <v>0.18702290076335878</v>
      </c>
      <c r="H28" s="31">
        <f>H27/B27</f>
        <v>5.7251908396946563E-2</v>
      </c>
      <c r="J28" s="29"/>
      <c r="K28" s="30">
        <f>K27/J27</f>
        <v>1.1450381679389313E-2</v>
      </c>
      <c r="L28" s="30">
        <f>L27/J27</f>
        <v>0.1717557251908397</v>
      </c>
      <c r="M28" s="30">
        <f>M27/J27</f>
        <v>0.15648854961832062</v>
      </c>
      <c r="N28" s="30">
        <f>N27/J27</f>
        <v>7.2519083969465645E-2</v>
      </c>
      <c r="O28" s="30">
        <f>O27/J27</f>
        <v>0.53816793893129766</v>
      </c>
      <c r="P28" s="31">
        <f>P27/J27</f>
        <v>4.9618320610687022E-2</v>
      </c>
      <c r="Q28" s="32"/>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30"/>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10" width="5" style="1" customWidth="1"/>
    <col min="11" max="12" width="5" style="1"/>
    <col min="13" max="15" width="5" style="1" customWidth="1"/>
    <col min="16" max="16384" width="5" style="1"/>
  </cols>
  <sheetData>
    <row r="1" spans="1:15">
      <c r="A1" s="1" t="s">
        <v>44</v>
      </c>
      <c r="L1" s="1" t="s">
        <v>45</v>
      </c>
    </row>
    <row r="2" spans="1:15">
      <c r="A2" s="1" t="s">
        <v>0</v>
      </c>
    </row>
    <row r="3" spans="1:15" s="2" customFormat="1" ht="127.5" customHeight="1">
      <c r="A3" s="6" t="s">
        <v>3</v>
      </c>
      <c r="B3" s="7" t="s">
        <v>4</v>
      </c>
      <c r="C3" s="7" t="s">
        <v>46</v>
      </c>
      <c r="D3" s="7" t="s">
        <v>47</v>
      </c>
      <c r="E3" s="7" t="s">
        <v>48</v>
      </c>
      <c r="F3" s="7" t="s">
        <v>49</v>
      </c>
      <c r="G3" s="7" t="s">
        <v>50</v>
      </c>
      <c r="H3" s="7" t="s">
        <v>51</v>
      </c>
      <c r="I3" s="7" t="s">
        <v>7</v>
      </c>
      <c r="J3" s="8" t="s">
        <v>8</v>
      </c>
      <c r="L3" s="6" t="s">
        <v>4</v>
      </c>
      <c r="M3" s="7" t="s">
        <v>52</v>
      </c>
      <c r="N3" s="7" t="s">
        <v>53</v>
      </c>
      <c r="O3" s="8" t="s">
        <v>8</v>
      </c>
    </row>
    <row r="4" spans="1:15">
      <c r="A4" s="4" t="s">
        <v>18</v>
      </c>
      <c r="B4" s="5">
        <v>1170</v>
      </c>
      <c r="C4" s="5">
        <v>438</v>
      </c>
      <c r="D4" s="5">
        <v>242</v>
      </c>
      <c r="E4" s="5">
        <v>85</v>
      </c>
      <c r="F4" s="5">
        <v>125</v>
      </c>
      <c r="G4" s="5">
        <v>34</v>
      </c>
      <c r="H4" s="5">
        <v>214</v>
      </c>
      <c r="I4" s="5">
        <v>22</v>
      </c>
      <c r="J4" s="3">
        <f>B4-SUM(C4:I4)</f>
        <v>10</v>
      </c>
      <c r="L4" s="4">
        <v>1170</v>
      </c>
      <c r="M4" s="5">
        <f>C4+D4+E4+G4+I4</f>
        <v>821</v>
      </c>
      <c r="N4" s="5">
        <f>F4+H4</f>
        <v>339</v>
      </c>
      <c r="O4" s="3">
        <f>L4-M4-N4</f>
        <v>10</v>
      </c>
    </row>
    <row r="5" spans="1:15" s="28" customFormat="1">
      <c r="A5" s="25" t="s">
        <v>3</v>
      </c>
      <c r="B5" s="26"/>
      <c r="C5" s="26">
        <f>C4/$B$4</f>
        <v>0.37435897435897436</v>
      </c>
      <c r="D5" s="26">
        <f t="shared" ref="D5:J5" si="0">D4/$B$4</f>
        <v>0.20683760683760682</v>
      </c>
      <c r="E5" s="26">
        <f t="shared" si="0"/>
        <v>7.2649572649572655E-2</v>
      </c>
      <c r="F5" s="26">
        <f t="shared" si="0"/>
        <v>0.10683760683760683</v>
      </c>
      <c r="G5" s="26">
        <f t="shared" si="0"/>
        <v>2.9059829059829061E-2</v>
      </c>
      <c r="H5" s="26">
        <f t="shared" si="0"/>
        <v>0.18290598290598289</v>
      </c>
      <c r="I5" s="26">
        <f t="shared" si="0"/>
        <v>1.8803418803418803E-2</v>
      </c>
      <c r="J5" s="27">
        <f t="shared" si="0"/>
        <v>8.5470085470085479E-3</v>
      </c>
      <c r="L5" s="25"/>
      <c r="M5" s="26">
        <f>M4/$L$4</f>
        <v>0.70170940170940166</v>
      </c>
      <c r="N5" s="26">
        <f>N4/$L$4</f>
        <v>0.28974358974358977</v>
      </c>
      <c r="O5" s="27">
        <f t="shared" ref="O5" si="1">O4/$L$4</f>
        <v>8.5470085470085479E-3</v>
      </c>
    </row>
    <row r="6" spans="1:15">
      <c r="A6" s="4" t="s">
        <v>19</v>
      </c>
      <c r="B6" s="5">
        <v>551</v>
      </c>
      <c r="C6" s="5">
        <v>276</v>
      </c>
      <c r="D6" s="5">
        <v>73</v>
      </c>
      <c r="E6" s="5">
        <v>51</v>
      </c>
      <c r="F6" s="57" t="s">
        <v>395</v>
      </c>
      <c r="G6" s="5">
        <v>16</v>
      </c>
      <c r="H6" s="5">
        <v>121</v>
      </c>
      <c r="I6" s="5">
        <v>12</v>
      </c>
      <c r="J6" s="3">
        <f>B6-SUM(C6:I6)</f>
        <v>2</v>
      </c>
      <c r="L6" s="4">
        <v>551</v>
      </c>
      <c r="M6" s="5">
        <f>C6+D6+E6+G6+I6</f>
        <v>428</v>
      </c>
      <c r="N6" s="5">
        <f>H6</f>
        <v>121</v>
      </c>
      <c r="O6" s="3">
        <f>L6-M6-N6</f>
        <v>2</v>
      </c>
    </row>
    <row r="7" spans="1:15" s="28" customFormat="1">
      <c r="A7" s="25" t="s">
        <v>3</v>
      </c>
      <c r="B7" s="26"/>
      <c r="C7" s="26">
        <f>C6/$B$6</f>
        <v>0.50090744101633389</v>
      </c>
      <c r="D7" s="26">
        <f t="shared" ref="D7:J7" si="2">D6/$B$6</f>
        <v>0.13248638838475499</v>
      </c>
      <c r="E7" s="26">
        <f t="shared" si="2"/>
        <v>9.2558983666061703E-2</v>
      </c>
      <c r="F7" s="58" t="s">
        <v>395</v>
      </c>
      <c r="G7" s="26">
        <f t="shared" si="2"/>
        <v>2.9038112522686024E-2</v>
      </c>
      <c r="H7" s="26">
        <f t="shared" si="2"/>
        <v>0.21960072595281308</v>
      </c>
      <c r="I7" s="26">
        <f t="shared" si="2"/>
        <v>2.1778584392014518E-2</v>
      </c>
      <c r="J7" s="27">
        <f t="shared" si="2"/>
        <v>3.629764065335753E-3</v>
      </c>
      <c r="L7" s="25"/>
      <c r="M7" s="26">
        <f>M6/$L$6</f>
        <v>0.77676950998185113</v>
      </c>
      <c r="N7" s="26">
        <f t="shared" ref="N7:O7" si="3">N6/$L$6</f>
        <v>0.21960072595281308</v>
      </c>
      <c r="O7" s="27">
        <f t="shared" si="3"/>
        <v>3.629764065335753E-3</v>
      </c>
    </row>
    <row r="8" spans="1:15">
      <c r="A8" s="4" t="s">
        <v>20</v>
      </c>
      <c r="B8" s="5">
        <v>611</v>
      </c>
      <c r="C8" s="5">
        <v>162</v>
      </c>
      <c r="D8" s="5">
        <v>169</v>
      </c>
      <c r="E8" s="5">
        <v>34</v>
      </c>
      <c r="F8" s="5">
        <v>125</v>
      </c>
      <c r="G8" s="5">
        <v>17</v>
      </c>
      <c r="H8" s="5">
        <v>91</v>
      </c>
      <c r="I8" s="5">
        <v>10</v>
      </c>
      <c r="J8" s="3">
        <f>B8-SUM(C8:I8)</f>
        <v>3</v>
      </c>
      <c r="L8" s="4">
        <v>611</v>
      </c>
      <c r="M8" s="5">
        <f>C8+D8+E8+G8+I8</f>
        <v>392</v>
      </c>
      <c r="N8" s="5">
        <f>F8+H8</f>
        <v>216</v>
      </c>
      <c r="O8" s="3">
        <f>L8-M8-N8</f>
        <v>3</v>
      </c>
    </row>
    <row r="9" spans="1:15" s="28" customFormat="1">
      <c r="A9" s="25" t="s">
        <v>3</v>
      </c>
      <c r="B9" s="26"/>
      <c r="C9" s="26">
        <f>C8/$B$8</f>
        <v>0.265139116202946</v>
      </c>
      <c r="D9" s="26">
        <f t="shared" ref="D9:J9" si="4">D8/$B$8</f>
        <v>0.27659574468085107</v>
      </c>
      <c r="E9" s="26">
        <f t="shared" si="4"/>
        <v>5.5646481178396073E-2</v>
      </c>
      <c r="F9" s="26">
        <f t="shared" si="4"/>
        <v>0.20458265139116202</v>
      </c>
      <c r="G9" s="26">
        <f t="shared" si="4"/>
        <v>2.7823240589198037E-2</v>
      </c>
      <c r="H9" s="26">
        <f t="shared" si="4"/>
        <v>0.14893617021276595</v>
      </c>
      <c r="I9" s="26">
        <f t="shared" si="4"/>
        <v>1.6366612111292964E-2</v>
      </c>
      <c r="J9" s="27">
        <f t="shared" si="4"/>
        <v>4.9099836333878887E-3</v>
      </c>
      <c r="L9" s="25"/>
      <c r="M9" s="26">
        <f>M8/$L$8</f>
        <v>0.64157119476268409</v>
      </c>
      <c r="N9" s="26">
        <f t="shared" ref="N9:O9" si="5">N8/$L$8</f>
        <v>0.353518821603928</v>
      </c>
      <c r="O9" s="27">
        <f t="shared" si="5"/>
        <v>4.9099836333878887E-3</v>
      </c>
    </row>
    <row r="10" spans="1:15">
      <c r="A10" s="4" t="s">
        <v>21</v>
      </c>
      <c r="B10" s="5">
        <v>2</v>
      </c>
      <c r="C10" s="57" t="s">
        <v>395</v>
      </c>
      <c r="D10" s="57" t="s">
        <v>395</v>
      </c>
      <c r="E10" s="57" t="s">
        <v>395</v>
      </c>
      <c r="F10" s="57" t="s">
        <v>395</v>
      </c>
      <c r="G10" s="5">
        <v>1</v>
      </c>
      <c r="H10" s="5">
        <v>1</v>
      </c>
      <c r="I10" s="57" t="s">
        <v>395</v>
      </c>
      <c r="J10" s="60" t="s">
        <v>395</v>
      </c>
      <c r="L10" s="4">
        <v>2</v>
      </c>
      <c r="M10" s="5">
        <v>1</v>
      </c>
      <c r="N10" s="5">
        <v>1</v>
      </c>
      <c r="O10" s="60" t="s">
        <v>395</v>
      </c>
    </row>
    <row r="11" spans="1:15" s="28" customFormat="1">
      <c r="A11" s="29" t="s">
        <v>3</v>
      </c>
      <c r="B11" s="30"/>
      <c r="C11" s="59" t="s">
        <v>395</v>
      </c>
      <c r="D11" s="59" t="s">
        <v>395</v>
      </c>
      <c r="E11" s="59" t="s">
        <v>395</v>
      </c>
      <c r="F11" s="59" t="s">
        <v>395</v>
      </c>
      <c r="G11" s="30">
        <f t="shared" ref="G11:H11" si="6">G10/$B$10</f>
        <v>0.5</v>
      </c>
      <c r="H11" s="30">
        <f t="shared" si="6"/>
        <v>0.5</v>
      </c>
      <c r="I11" s="59" t="s">
        <v>395</v>
      </c>
      <c r="J11" s="62" t="s">
        <v>395</v>
      </c>
      <c r="L11" s="29"/>
      <c r="M11" s="30">
        <f>M10/$L$10</f>
        <v>0.5</v>
      </c>
      <c r="N11" s="30">
        <f t="shared" ref="N11" si="7">N10/$L$10</f>
        <v>0.5</v>
      </c>
      <c r="O11" s="62" t="s">
        <v>395</v>
      </c>
    </row>
    <row r="12" spans="1:15">
      <c r="A12" s="1" t="s">
        <v>2</v>
      </c>
    </row>
    <row r="13" spans="1:15" s="42" customFormat="1">
      <c r="A13" s="39" t="s">
        <v>22</v>
      </c>
      <c r="B13" s="40">
        <v>17</v>
      </c>
      <c r="C13" s="78" t="s">
        <v>395</v>
      </c>
      <c r="D13" s="78" t="s">
        <v>395</v>
      </c>
      <c r="E13" s="78" t="s">
        <v>395</v>
      </c>
      <c r="F13" s="78" t="s">
        <v>395</v>
      </c>
      <c r="G13" s="40">
        <v>15</v>
      </c>
      <c r="H13" s="40">
        <v>2</v>
      </c>
      <c r="I13" s="78" t="s">
        <v>395</v>
      </c>
      <c r="J13" s="79" t="s">
        <v>395</v>
      </c>
      <c r="L13" s="86">
        <v>17</v>
      </c>
      <c r="M13" s="48">
        <v>15</v>
      </c>
      <c r="N13" s="10">
        <v>2</v>
      </c>
      <c r="O13" s="76" t="s">
        <v>395</v>
      </c>
    </row>
    <row r="14" spans="1:15" s="28" customFormat="1">
      <c r="A14" s="25" t="s">
        <v>3</v>
      </c>
      <c r="B14" s="97"/>
      <c r="C14" s="58" t="s">
        <v>395</v>
      </c>
      <c r="D14" s="58" t="s">
        <v>395</v>
      </c>
      <c r="E14" s="58" t="s">
        <v>395</v>
      </c>
      <c r="F14" s="58" t="s">
        <v>395</v>
      </c>
      <c r="G14" s="26">
        <f t="shared" ref="G14:H14" si="8">G13/$B$13</f>
        <v>0.88235294117647056</v>
      </c>
      <c r="H14" s="26">
        <f t="shared" si="8"/>
        <v>0.11764705882352941</v>
      </c>
      <c r="I14" s="58" t="s">
        <v>395</v>
      </c>
      <c r="J14" s="61" t="s">
        <v>395</v>
      </c>
      <c r="L14" s="87"/>
      <c r="M14" s="49">
        <f>M13/$L$13</f>
        <v>0.88235294117647056</v>
      </c>
      <c r="N14" s="49">
        <f t="shared" ref="N14" si="9">N13/$L$13</f>
        <v>0.11764705882352941</v>
      </c>
      <c r="O14" s="61" t="s">
        <v>395</v>
      </c>
    </row>
    <row r="15" spans="1:15" s="46" customFormat="1">
      <c r="A15" s="43" t="s">
        <v>23</v>
      </c>
      <c r="B15" s="98">
        <v>122</v>
      </c>
      <c r="C15" s="44">
        <v>72</v>
      </c>
      <c r="D15" s="44">
        <v>17</v>
      </c>
      <c r="E15" s="57" t="s">
        <v>395</v>
      </c>
      <c r="F15" s="44">
        <v>5</v>
      </c>
      <c r="G15" s="44">
        <v>18</v>
      </c>
      <c r="H15" s="44">
        <v>8</v>
      </c>
      <c r="I15" s="44">
        <v>2</v>
      </c>
      <c r="J15" s="77" t="s">
        <v>395</v>
      </c>
      <c r="L15" s="88">
        <v>122</v>
      </c>
      <c r="M15" s="5">
        <v>109</v>
      </c>
      <c r="N15" s="5">
        <v>13</v>
      </c>
      <c r="O15" s="77" t="s">
        <v>395</v>
      </c>
    </row>
    <row r="16" spans="1:15" s="28" customFormat="1">
      <c r="A16" s="25" t="s">
        <v>3</v>
      </c>
      <c r="B16" s="97"/>
      <c r="C16" s="26">
        <f>C15/$B$15</f>
        <v>0.5901639344262295</v>
      </c>
      <c r="D16" s="26">
        <f t="shared" ref="D16:I16" si="10">D15/$B$15</f>
        <v>0.13934426229508196</v>
      </c>
      <c r="E16" s="58" t="s">
        <v>395</v>
      </c>
      <c r="F16" s="26">
        <f t="shared" si="10"/>
        <v>4.0983606557377046E-2</v>
      </c>
      <c r="G16" s="26">
        <f t="shared" si="10"/>
        <v>0.14754098360655737</v>
      </c>
      <c r="H16" s="26">
        <f t="shared" si="10"/>
        <v>6.5573770491803282E-2</v>
      </c>
      <c r="I16" s="26">
        <f t="shared" si="10"/>
        <v>1.6393442622950821E-2</v>
      </c>
      <c r="J16" s="63" t="s">
        <v>395</v>
      </c>
      <c r="L16" s="87"/>
      <c r="M16" s="26">
        <f>M15/$L$15</f>
        <v>0.89344262295081966</v>
      </c>
      <c r="N16" s="26">
        <f t="shared" ref="N16" si="11">N15/$L$15</f>
        <v>0.10655737704918032</v>
      </c>
      <c r="O16" s="61" t="s">
        <v>395</v>
      </c>
    </row>
    <row r="17" spans="1:15" s="46" customFormat="1">
      <c r="A17" s="43" t="s">
        <v>24</v>
      </c>
      <c r="B17" s="98">
        <v>169</v>
      </c>
      <c r="C17" s="44">
        <v>111</v>
      </c>
      <c r="D17" s="44">
        <v>24</v>
      </c>
      <c r="E17" s="44">
        <v>6</v>
      </c>
      <c r="F17" s="44">
        <v>22</v>
      </c>
      <c r="G17" s="44">
        <v>1</v>
      </c>
      <c r="H17" s="44">
        <v>4</v>
      </c>
      <c r="I17" s="57" t="s">
        <v>395</v>
      </c>
      <c r="J17" s="45">
        <f>B17-SUM(C17:I17)</f>
        <v>1</v>
      </c>
      <c r="L17" s="88">
        <v>169</v>
      </c>
      <c r="M17" s="5">
        <v>142</v>
      </c>
      <c r="N17" s="5">
        <v>26</v>
      </c>
      <c r="O17" s="45">
        <f>L17-M17-N17</f>
        <v>1</v>
      </c>
    </row>
    <row r="18" spans="1:15" s="28" customFormat="1">
      <c r="A18" s="25" t="s">
        <v>3</v>
      </c>
      <c r="B18" s="97"/>
      <c r="C18" s="26">
        <f>C17/$B$17</f>
        <v>0.65680473372781067</v>
      </c>
      <c r="D18" s="26">
        <f t="shared" ref="D18:J18" si="12">D17/$B$17</f>
        <v>0.14201183431952663</v>
      </c>
      <c r="E18" s="26">
        <f t="shared" si="12"/>
        <v>3.5502958579881658E-2</v>
      </c>
      <c r="F18" s="26">
        <f t="shared" si="12"/>
        <v>0.13017751479289941</v>
      </c>
      <c r="G18" s="26">
        <f t="shared" si="12"/>
        <v>5.9171597633136093E-3</v>
      </c>
      <c r="H18" s="26">
        <f t="shared" si="12"/>
        <v>2.3668639053254437E-2</v>
      </c>
      <c r="I18" s="58" t="s">
        <v>395</v>
      </c>
      <c r="J18" s="27">
        <f t="shared" si="12"/>
        <v>5.9171597633136093E-3</v>
      </c>
      <c r="L18" s="87"/>
      <c r="M18" s="26">
        <f>M17/$L$17</f>
        <v>0.84023668639053251</v>
      </c>
      <c r="N18" s="26">
        <f t="shared" ref="N18:O18" si="13">N17/$L$17</f>
        <v>0.15384615384615385</v>
      </c>
      <c r="O18" s="27">
        <f t="shared" si="13"/>
        <v>5.9171597633136093E-3</v>
      </c>
    </row>
    <row r="19" spans="1:15" s="46" customFormat="1">
      <c r="A19" s="43" t="s">
        <v>25</v>
      </c>
      <c r="B19" s="98">
        <v>160</v>
      </c>
      <c r="C19" s="44">
        <v>99</v>
      </c>
      <c r="D19" s="44">
        <v>39</v>
      </c>
      <c r="E19" s="44">
        <v>9</v>
      </c>
      <c r="F19" s="44">
        <v>7</v>
      </c>
      <c r="G19" s="57" t="s">
        <v>395</v>
      </c>
      <c r="H19" s="44">
        <v>3</v>
      </c>
      <c r="I19" s="44">
        <v>2</v>
      </c>
      <c r="J19" s="45">
        <f>B19-SUM(C19:I19)</f>
        <v>1</v>
      </c>
      <c r="L19" s="88">
        <v>160</v>
      </c>
      <c r="M19" s="5">
        <v>149</v>
      </c>
      <c r="N19" s="5">
        <v>10</v>
      </c>
      <c r="O19" s="45">
        <f>L19-M19-N19</f>
        <v>1</v>
      </c>
    </row>
    <row r="20" spans="1:15" s="28" customFormat="1">
      <c r="A20" s="25" t="s">
        <v>3</v>
      </c>
      <c r="B20" s="97"/>
      <c r="C20" s="26">
        <f>C19/$B$19</f>
        <v>0.61875000000000002</v>
      </c>
      <c r="D20" s="26">
        <f t="shared" ref="D20:J20" si="14">D19/$B$19</f>
        <v>0.24374999999999999</v>
      </c>
      <c r="E20" s="26">
        <f t="shared" si="14"/>
        <v>5.6250000000000001E-2</v>
      </c>
      <c r="F20" s="26">
        <f t="shared" si="14"/>
        <v>4.3749999999999997E-2</v>
      </c>
      <c r="G20" s="58" t="s">
        <v>395</v>
      </c>
      <c r="H20" s="26">
        <f t="shared" si="14"/>
        <v>1.8749999999999999E-2</v>
      </c>
      <c r="I20" s="26">
        <f t="shared" si="14"/>
        <v>1.2500000000000001E-2</v>
      </c>
      <c r="J20" s="27">
        <f t="shared" si="14"/>
        <v>6.2500000000000003E-3</v>
      </c>
      <c r="L20" s="87"/>
      <c r="M20" s="26">
        <f>M19/$L$19</f>
        <v>0.93125000000000002</v>
      </c>
      <c r="N20" s="26">
        <f t="shared" ref="N20:O20" si="15">N19/$L$19</f>
        <v>6.25E-2</v>
      </c>
      <c r="O20" s="27">
        <f t="shared" si="15"/>
        <v>6.2500000000000003E-3</v>
      </c>
    </row>
    <row r="21" spans="1:15" s="46" customFormat="1">
      <c r="A21" s="43" t="s">
        <v>26</v>
      </c>
      <c r="B21" s="98">
        <v>181</v>
      </c>
      <c r="C21" s="44">
        <v>94</v>
      </c>
      <c r="D21" s="44">
        <v>49</v>
      </c>
      <c r="E21" s="44">
        <v>12</v>
      </c>
      <c r="F21" s="44">
        <v>19</v>
      </c>
      <c r="G21" s="57" t="s">
        <v>395</v>
      </c>
      <c r="H21" s="44">
        <v>6</v>
      </c>
      <c r="I21" s="44">
        <v>1</v>
      </c>
      <c r="J21" s="77" t="s">
        <v>395</v>
      </c>
      <c r="L21" s="88">
        <v>181</v>
      </c>
      <c r="M21" s="5">
        <v>156</v>
      </c>
      <c r="N21" s="5">
        <v>25</v>
      </c>
      <c r="O21" s="77" t="s">
        <v>395</v>
      </c>
    </row>
    <row r="22" spans="1:15" s="28" customFormat="1">
      <c r="A22" s="25" t="s">
        <v>3</v>
      </c>
      <c r="B22" s="97"/>
      <c r="C22" s="26">
        <f>C21/$B$21</f>
        <v>0.51933701657458564</v>
      </c>
      <c r="D22" s="26">
        <f t="shared" ref="D22:I22" si="16">D21/$B$21</f>
        <v>0.27071823204419887</v>
      </c>
      <c r="E22" s="26">
        <f t="shared" si="16"/>
        <v>6.6298342541436461E-2</v>
      </c>
      <c r="F22" s="26">
        <f t="shared" si="16"/>
        <v>0.10497237569060773</v>
      </c>
      <c r="G22" s="58" t="s">
        <v>395</v>
      </c>
      <c r="H22" s="26">
        <f t="shared" si="16"/>
        <v>3.3149171270718231E-2</v>
      </c>
      <c r="I22" s="26">
        <f t="shared" si="16"/>
        <v>5.5248618784530384E-3</v>
      </c>
      <c r="J22" s="63" t="s">
        <v>395</v>
      </c>
      <c r="L22" s="87"/>
      <c r="M22" s="26">
        <f>M21/$L$21</f>
        <v>0.86187845303867405</v>
      </c>
      <c r="N22" s="26">
        <f t="shared" ref="N22" si="17">N21/$L$21</f>
        <v>0.13812154696132597</v>
      </c>
      <c r="O22" s="61" t="s">
        <v>395</v>
      </c>
    </row>
    <row r="23" spans="1:15" s="46" customFormat="1">
      <c r="A23" s="43" t="s">
        <v>27</v>
      </c>
      <c r="B23" s="98">
        <v>244</v>
      </c>
      <c r="C23" s="44">
        <v>41</v>
      </c>
      <c r="D23" s="44">
        <v>88</v>
      </c>
      <c r="E23" s="44">
        <v>21</v>
      </c>
      <c r="F23" s="44">
        <v>30</v>
      </c>
      <c r="G23" s="57" t="s">
        <v>395</v>
      </c>
      <c r="H23" s="44">
        <v>57</v>
      </c>
      <c r="I23" s="44">
        <v>5</v>
      </c>
      <c r="J23" s="45">
        <f>B23-SUM(C23:I23)</f>
        <v>2</v>
      </c>
      <c r="L23" s="88">
        <v>244</v>
      </c>
      <c r="M23" s="5">
        <v>155</v>
      </c>
      <c r="N23" s="5">
        <v>87</v>
      </c>
      <c r="O23" s="45">
        <f>L23-M23-N23</f>
        <v>2</v>
      </c>
    </row>
    <row r="24" spans="1:15" s="28" customFormat="1">
      <c r="A24" s="25" t="s">
        <v>3</v>
      </c>
      <c r="B24" s="97"/>
      <c r="C24" s="26">
        <f>C23/$B$23</f>
        <v>0.16803278688524589</v>
      </c>
      <c r="D24" s="26">
        <f t="shared" ref="D24:J24" si="18">D23/$B$23</f>
        <v>0.36065573770491804</v>
      </c>
      <c r="E24" s="26">
        <f t="shared" si="18"/>
        <v>8.6065573770491802E-2</v>
      </c>
      <c r="F24" s="26">
        <f t="shared" si="18"/>
        <v>0.12295081967213115</v>
      </c>
      <c r="G24" s="58" t="s">
        <v>395</v>
      </c>
      <c r="H24" s="26">
        <f t="shared" si="18"/>
        <v>0.23360655737704919</v>
      </c>
      <c r="I24" s="26">
        <f t="shared" si="18"/>
        <v>2.0491803278688523E-2</v>
      </c>
      <c r="J24" s="27">
        <f t="shared" si="18"/>
        <v>8.1967213114754103E-3</v>
      </c>
      <c r="L24" s="87"/>
      <c r="M24" s="26">
        <f>M23/$L$23</f>
        <v>0.63524590163934425</v>
      </c>
      <c r="N24" s="26">
        <f t="shared" ref="N24:O24" si="19">N23/$L$23</f>
        <v>0.35655737704918034</v>
      </c>
      <c r="O24" s="27">
        <f t="shared" si="19"/>
        <v>8.1967213114754103E-3</v>
      </c>
    </row>
    <row r="25" spans="1:15" s="46" customFormat="1">
      <c r="A25" s="43" t="s">
        <v>28</v>
      </c>
      <c r="B25" s="98">
        <v>262</v>
      </c>
      <c r="C25" s="44">
        <v>16</v>
      </c>
      <c r="D25" s="44">
        <v>25</v>
      </c>
      <c r="E25" s="44">
        <v>36</v>
      </c>
      <c r="F25" s="44">
        <v>41</v>
      </c>
      <c r="G25" s="57" t="s">
        <v>395</v>
      </c>
      <c r="H25" s="44">
        <v>131</v>
      </c>
      <c r="I25" s="44">
        <v>12</v>
      </c>
      <c r="J25" s="45">
        <f>B25-SUM(C25:I25)</f>
        <v>1</v>
      </c>
      <c r="L25" s="88">
        <v>262</v>
      </c>
      <c r="M25" s="5">
        <v>89</v>
      </c>
      <c r="N25" s="5">
        <v>172</v>
      </c>
      <c r="O25" s="45">
        <f>L25-M25-N25</f>
        <v>1</v>
      </c>
    </row>
    <row r="26" spans="1:15" s="28" customFormat="1">
      <c r="A26" s="29" t="s">
        <v>3</v>
      </c>
      <c r="B26" s="99"/>
      <c r="C26" s="30">
        <f>C25/$B$25</f>
        <v>6.1068702290076333E-2</v>
      </c>
      <c r="D26" s="30">
        <f t="shared" ref="D26:J26" si="20">D25/$B$25</f>
        <v>9.5419847328244281E-2</v>
      </c>
      <c r="E26" s="30">
        <f t="shared" si="20"/>
        <v>0.13740458015267176</v>
      </c>
      <c r="F26" s="30">
        <f t="shared" si="20"/>
        <v>0.15648854961832062</v>
      </c>
      <c r="G26" s="59" t="s">
        <v>395</v>
      </c>
      <c r="H26" s="30">
        <f t="shared" si="20"/>
        <v>0.5</v>
      </c>
      <c r="I26" s="30">
        <f t="shared" si="20"/>
        <v>4.5801526717557252E-2</v>
      </c>
      <c r="J26" s="31">
        <f t="shared" si="20"/>
        <v>3.8167938931297708E-3</v>
      </c>
      <c r="L26" s="89"/>
      <c r="M26" s="30">
        <f>M25/$L$25</f>
        <v>0.33969465648854963</v>
      </c>
      <c r="N26" s="30">
        <f t="shared" ref="N26:O26" si="21">N25/$L$25</f>
        <v>0.65648854961832059</v>
      </c>
      <c r="O26" s="31">
        <f t="shared" si="21"/>
        <v>3.8167938931297708E-3</v>
      </c>
    </row>
    <row r="27" spans="1:15">
      <c r="B27" s="90"/>
    </row>
    <row r="28" spans="1:15" s="28" customFormat="1">
      <c r="B28" s="91"/>
    </row>
    <row r="29" spans="1:15">
      <c r="B29" s="90"/>
    </row>
    <row r="30" spans="1:15">
      <c r="B30" s="90"/>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282</v>
      </c>
      <c r="J2" s="20" t="s">
        <v>265</v>
      </c>
    </row>
    <row r="3" spans="1:22" s="15" customFormat="1" ht="10.5">
      <c r="A3" s="15" t="s">
        <v>283</v>
      </c>
      <c r="J3" s="15" t="s">
        <v>264</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7</v>
      </c>
      <c r="D6" s="5">
        <v>193</v>
      </c>
      <c r="E6" s="5">
        <v>223</v>
      </c>
      <c r="F6" s="5">
        <v>102</v>
      </c>
      <c r="G6" s="5">
        <v>613</v>
      </c>
      <c r="H6" s="3">
        <f>B6-SUM(C6:G6)</f>
        <v>32</v>
      </c>
      <c r="J6" s="4">
        <v>1170</v>
      </c>
      <c r="K6" s="5">
        <v>15</v>
      </c>
      <c r="L6" s="5">
        <v>300</v>
      </c>
      <c r="M6" s="5">
        <v>236</v>
      </c>
      <c r="N6" s="5">
        <v>78</v>
      </c>
      <c r="O6" s="5">
        <v>508</v>
      </c>
      <c r="P6" s="3">
        <f>J6-SUM(K6:O6)</f>
        <v>33</v>
      </c>
    </row>
    <row r="7" spans="1:22" s="28" customFormat="1">
      <c r="A7" s="25" t="s">
        <v>3</v>
      </c>
      <c r="B7" s="26"/>
      <c r="C7" s="26">
        <f>C6/$B$6</f>
        <v>5.9829059829059833E-3</v>
      </c>
      <c r="D7" s="26">
        <f t="shared" ref="D7:H7" si="0">D6/$B$6</f>
        <v>0.16495726495726495</v>
      </c>
      <c r="E7" s="26">
        <f t="shared" si="0"/>
        <v>0.19059829059829059</v>
      </c>
      <c r="F7" s="26">
        <f t="shared" si="0"/>
        <v>8.7179487179487175E-2</v>
      </c>
      <c r="G7" s="26">
        <f t="shared" si="0"/>
        <v>0.52393162393162396</v>
      </c>
      <c r="H7" s="27">
        <f t="shared" si="0"/>
        <v>2.735042735042735E-2</v>
      </c>
      <c r="J7" s="25"/>
      <c r="K7" s="26">
        <f>K6/$J$6</f>
        <v>1.282051282051282E-2</v>
      </c>
      <c r="L7" s="26">
        <f t="shared" ref="L7:P7" si="1">L6/$J$6</f>
        <v>0.25641025641025639</v>
      </c>
      <c r="M7" s="26">
        <f t="shared" si="1"/>
        <v>0.20170940170940171</v>
      </c>
      <c r="N7" s="26">
        <f t="shared" si="1"/>
        <v>6.6666666666666666E-2</v>
      </c>
      <c r="O7" s="26">
        <f t="shared" si="1"/>
        <v>0.4341880341880342</v>
      </c>
      <c r="P7" s="27">
        <f t="shared" si="1"/>
        <v>2.8205128205128206E-2</v>
      </c>
    </row>
    <row r="8" spans="1:22">
      <c r="A8" s="4" t="s">
        <v>19</v>
      </c>
      <c r="B8" s="5">
        <v>551</v>
      </c>
      <c r="C8" s="5">
        <v>2</v>
      </c>
      <c r="D8" s="5">
        <v>94</v>
      </c>
      <c r="E8" s="5">
        <v>123</v>
      </c>
      <c r="F8" s="5">
        <v>56</v>
      </c>
      <c r="G8" s="5">
        <v>263</v>
      </c>
      <c r="H8" s="3">
        <f>B8-SUM(C8:G8)</f>
        <v>13</v>
      </c>
      <c r="J8" s="4">
        <v>551</v>
      </c>
      <c r="K8" s="5">
        <v>6</v>
      </c>
      <c r="L8" s="5">
        <v>140</v>
      </c>
      <c r="M8" s="5">
        <v>136</v>
      </c>
      <c r="N8" s="5">
        <v>47</v>
      </c>
      <c r="O8" s="5">
        <v>209</v>
      </c>
      <c r="P8" s="3">
        <f>J8-SUM(K8:O8)</f>
        <v>13</v>
      </c>
    </row>
    <row r="9" spans="1:22" s="28" customFormat="1">
      <c r="A9" s="25" t="s">
        <v>3</v>
      </c>
      <c r="B9" s="26"/>
      <c r="C9" s="26">
        <f>C8/$B$8</f>
        <v>3.629764065335753E-3</v>
      </c>
      <c r="D9" s="26">
        <f t="shared" ref="D9:H9" si="2">D8/$B$8</f>
        <v>0.1705989110707804</v>
      </c>
      <c r="E9" s="26">
        <f t="shared" si="2"/>
        <v>0.22323049001814882</v>
      </c>
      <c r="F9" s="26">
        <f t="shared" si="2"/>
        <v>0.10163339382940109</v>
      </c>
      <c r="G9" s="26">
        <f t="shared" si="2"/>
        <v>0.47731397459165154</v>
      </c>
      <c r="H9" s="27">
        <f t="shared" si="2"/>
        <v>2.3593466424682397E-2</v>
      </c>
      <c r="J9" s="25"/>
      <c r="K9" s="26">
        <f>K8/$J$8</f>
        <v>1.0889292196007259E-2</v>
      </c>
      <c r="L9" s="26">
        <f t="shared" ref="L9:P9" si="3">L8/$J$8</f>
        <v>0.25408348457350272</v>
      </c>
      <c r="M9" s="26">
        <f t="shared" si="3"/>
        <v>0.24682395644283123</v>
      </c>
      <c r="N9" s="26">
        <f t="shared" si="3"/>
        <v>8.5299455535390201E-2</v>
      </c>
      <c r="O9" s="26">
        <f t="shared" si="3"/>
        <v>0.37931034482758619</v>
      </c>
      <c r="P9" s="27">
        <f t="shared" si="3"/>
        <v>2.3593466424682397E-2</v>
      </c>
    </row>
    <row r="10" spans="1:22">
      <c r="A10" s="4" t="s">
        <v>20</v>
      </c>
      <c r="B10" s="5">
        <v>611</v>
      </c>
      <c r="C10" s="5">
        <v>5</v>
      </c>
      <c r="D10" s="5">
        <v>99</v>
      </c>
      <c r="E10" s="5">
        <v>97</v>
      </c>
      <c r="F10" s="5">
        <v>45</v>
      </c>
      <c r="G10" s="5">
        <v>348</v>
      </c>
      <c r="H10" s="3">
        <f>B10-SUM(C10:G10)</f>
        <v>17</v>
      </c>
      <c r="J10" s="4">
        <v>611</v>
      </c>
      <c r="K10" s="5">
        <v>9</v>
      </c>
      <c r="L10" s="5">
        <v>160</v>
      </c>
      <c r="M10" s="5">
        <v>98</v>
      </c>
      <c r="N10" s="5">
        <v>29</v>
      </c>
      <c r="O10" s="5">
        <v>297</v>
      </c>
      <c r="P10" s="3">
        <f>J10-SUM(K10:O10)</f>
        <v>18</v>
      </c>
    </row>
    <row r="11" spans="1:22" s="28" customFormat="1">
      <c r="A11" s="25" t="s">
        <v>3</v>
      </c>
      <c r="B11" s="26"/>
      <c r="C11" s="26">
        <f>C10/B10</f>
        <v>8.1833060556464818E-3</v>
      </c>
      <c r="D11" s="26">
        <f>D10/B10</f>
        <v>0.16202945990180032</v>
      </c>
      <c r="E11" s="26">
        <f>E10/B10</f>
        <v>0.15875613747954173</v>
      </c>
      <c r="F11" s="26">
        <f>F10/B10</f>
        <v>7.3649754500818329E-2</v>
      </c>
      <c r="G11" s="26">
        <f>G10/B10</f>
        <v>0.56955810147299513</v>
      </c>
      <c r="H11" s="27">
        <f>H10/B10</f>
        <v>2.7823240589198037E-2</v>
      </c>
      <c r="J11" s="25"/>
      <c r="K11" s="26">
        <f>K10/J10</f>
        <v>1.4729950900163666E-2</v>
      </c>
      <c r="L11" s="26">
        <f>L10/J10</f>
        <v>0.26186579378068742</v>
      </c>
      <c r="M11" s="26">
        <f>M10/J10</f>
        <v>0.16039279869067102</v>
      </c>
      <c r="N11" s="26">
        <f>N10/J10</f>
        <v>4.7463175122749592E-2</v>
      </c>
      <c r="O11" s="26">
        <f>O10/J10</f>
        <v>0.48608837970540097</v>
      </c>
      <c r="P11" s="27">
        <f>P10/J10</f>
        <v>2.9459901800327332E-2</v>
      </c>
    </row>
    <row r="12" spans="1:22">
      <c r="A12" s="4" t="s">
        <v>21</v>
      </c>
      <c r="B12" s="5">
        <v>2</v>
      </c>
      <c r="C12" s="57" t="s">
        <v>395</v>
      </c>
      <c r="D12" s="57" t="s">
        <v>395</v>
      </c>
      <c r="E12" s="5">
        <v>1</v>
      </c>
      <c r="F12" s="5">
        <v>1</v>
      </c>
      <c r="G12" s="57" t="s">
        <v>395</v>
      </c>
      <c r="H12" s="60" t="s">
        <v>395</v>
      </c>
      <c r="J12" s="4">
        <v>2</v>
      </c>
      <c r="K12" s="57" t="s">
        <v>395</v>
      </c>
      <c r="L12" s="57" t="s">
        <v>395</v>
      </c>
      <c r="M12" s="5">
        <v>1</v>
      </c>
      <c r="N12" s="5">
        <v>1</v>
      </c>
      <c r="O12" s="57" t="s">
        <v>395</v>
      </c>
      <c r="P12" s="60" t="s">
        <v>395</v>
      </c>
      <c r="V12" s="19"/>
    </row>
    <row r="13" spans="1:22" s="28" customFormat="1">
      <c r="A13" s="29" t="s">
        <v>3</v>
      </c>
      <c r="B13" s="30"/>
      <c r="C13" s="59" t="s">
        <v>395</v>
      </c>
      <c r="D13" s="59" t="s">
        <v>395</v>
      </c>
      <c r="E13" s="30">
        <f>E12/B12</f>
        <v>0.5</v>
      </c>
      <c r="F13" s="30">
        <f>F12/B12</f>
        <v>0.5</v>
      </c>
      <c r="G13" s="59" t="s">
        <v>395</v>
      </c>
      <c r="H13" s="62" t="s">
        <v>395</v>
      </c>
      <c r="J13" s="29"/>
      <c r="K13" s="59" t="s">
        <v>395</v>
      </c>
      <c r="L13" s="59" t="s">
        <v>395</v>
      </c>
      <c r="M13" s="30">
        <f>M12/J12</f>
        <v>0.5</v>
      </c>
      <c r="N13" s="30">
        <f>N12/J12</f>
        <v>0.5</v>
      </c>
      <c r="O13" s="59" t="s">
        <v>395</v>
      </c>
      <c r="P13" s="62" t="s">
        <v>395</v>
      </c>
    </row>
    <row r="14" spans="1:22">
      <c r="A14" s="1" t="s">
        <v>2</v>
      </c>
    </row>
    <row r="15" spans="1:22">
      <c r="A15" s="9" t="s">
        <v>22</v>
      </c>
      <c r="B15" s="51">
        <v>17</v>
      </c>
      <c r="C15" s="10">
        <v>3</v>
      </c>
      <c r="D15" s="10">
        <v>3</v>
      </c>
      <c r="E15" s="10">
        <v>1</v>
      </c>
      <c r="F15" s="10">
        <v>3</v>
      </c>
      <c r="G15" s="10">
        <v>7</v>
      </c>
      <c r="H15" s="64" t="s">
        <v>395</v>
      </c>
      <c r="J15" s="9">
        <v>17</v>
      </c>
      <c r="K15" s="10">
        <v>2</v>
      </c>
      <c r="L15" s="10">
        <v>7</v>
      </c>
      <c r="M15" s="10">
        <v>2</v>
      </c>
      <c r="N15" s="10">
        <v>1</v>
      </c>
      <c r="O15" s="10">
        <v>5</v>
      </c>
      <c r="P15" s="64" t="s">
        <v>395</v>
      </c>
    </row>
    <row r="16" spans="1:22" s="28" customFormat="1">
      <c r="A16" s="25" t="s">
        <v>3</v>
      </c>
      <c r="B16" s="26"/>
      <c r="C16" s="49">
        <f>C15/B15</f>
        <v>0.17647058823529413</v>
      </c>
      <c r="D16" s="49">
        <f>D15/B15</f>
        <v>0.17647058823529413</v>
      </c>
      <c r="E16" s="49">
        <f>E15/B15</f>
        <v>5.8823529411764705E-2</v>
      </c>
      <c r="F16" s="49">
        <f>F15/B15</f>
        <v>0.17647058823529413</v>
      </c>
      <c r="G16" s="49">
        <f>G15/B15</f>
        <v>0.41176470588235292</v>
      </c>
      <c r="H16" s="63" t="s">
        <v>395</v>
      </c>
      <c r="J16" s="25"/>
      <c r="K16" s="49">
        <f>K15/J15</f>
        <v>0.11764705882352941</v>
      </c>
      <c r="L16" s="49">
        <f>L15/J15</f>
        <v>0.41176470588235292</v>
      </c>
      <c r="M16" s="49">
        <f>M15/J15</f>
        <v>0.11764705882352941</v>
      </c>
      <c r="N16" s="49">
        <f>N15/J15</f>
        <v>5.8823529411764705E-2</v>
      </c>
      <c r="O16" s="49">
        <f>O15/J15</f>
        <v>0.29411764705882354</v>
      </c>
      <c r="P16" s="63" t="s">
        <v>395</v>
      </c>
    </row>
    <row r="17" spans="1:16">
      <c r="A17" s="4" t="s">
        <v>23</v>
      </c>
      <c r="B17" s="5">
        <v>122</v>
      </c>
      <c r="C17" s="5">
        <v>0</v>
      </c>
      <c r="D17" s="5">
        <v>31</v>
      </c>
      <c r="E17" s="5">
        <v>19</v>
      </c>
      <c r="F17" s="5">
        <v>8</v>
      </c>
      <c r="G17" s="5">
        <v>61</v>
      </c>
      <c r="H17" s="3">
        <f>B17-SUM(C17:G17)</f>
        <v>3</v>
      </c>
      <c r="J17" s="4">
        <v>122</v>
      </c>
      <c r="K17" s="5">
        <v>4</v>
      </c>
      <c r="L17" s="5">
        <v>33</v>
      </c>
      <c r="M17" s="5">
        <v>20</v>
      </c>
      <c r="N17" s="5">
        <v>6</v>
      </c>
      <c r="O17" s="5">
        <v>57</v>
      </c>
      <c r="P17" s="3">
        <f>J17-SUM(K17:O17)</f>
        <v>2</v>
      </c>
    </row>
    <row r="18" spans="1:16" s="28" customFormat="1">
      <c r="A18" s="25" t="s">
        <v>3</v>
      </c>
      <c r="B18" s="26"/>
      <c r="C18" s="26">
        <f>C17/B17</f>
        <v>0</v>
      </c>
      <c r="D18" s="26">
        <f>D17/B17</f>
        <v>0.25409836065573771</v>
      </c>
      <c r="E18" s="26">
        <f>E17/B17</f>
        <v>0.15573770491803279</v>
      </c>
      <c r="F18" s="26">
        <f>F17/B17</f>
        <v>6.5573770491803282E-2</v>
      </c>
      <c r="G18" s="26">
        <f>G17/B17</f>
        <v>0.5</v>
      </c>
      <c r="H18" s="27">
        <f>H17/B17</f>
        <v>2.4590163934426229E-2</v>
      </c>
      <c r="J18" s="25"/>
      <c r="K18" s="26">
        <f>K17/J17</f>
        <v>3.2786885245901641E-2</v>
      </c>
      <c r="L18" s="26">
        <f>L17/J17</f>
        <v>0.27049180327868855</v>
      </c>
      <c r="M18" s="26">
        <f>M17/J17</f>
        <v>0.16393442622950818</v>
      </c>
      <c r="N18" s="26">
        <f>N17/J17</f>
        <v>4.9180327868852458E-2</v>
      </c>
      <c r="O18" s="26">
        <f>O17/J17</f>
        <v>0.46721311475409838</v>
      </c>
      <c r="P18" s="27">
        <f>P17/J17</f>
        <v>1.6393442622950821E-2</v>
      </c>
    </row>
    <row r="19" spans="1:16">
      <c r="A19" s="4" t="s">
        <v>24</v>
      </c>
      <c r="B19" s="5">
        <v>169</v>
      </c>
      <c r="C19" s="5">
        <v>1</v>
      </c>
      <c r="D19" s="5">
        <v>36</v>
      </c>
      <c r="E19" s="5">
        <v>21</v>
      </c>
      <c r="F19" s="5">
        <v>19</v>
      </c>
      <c r="G19" s="5">
        <v>88</v>
      </c>
      <c r="H19" s="3">
        <f>B19-SUM(C19:G19)</f>
        <v>4</v>
      </c>
      <c r="J19" s="4">
        <v>169</v>
      </c>
      <c r="K19" s="5">
        <v>2</v>
      </c>
      <c r="L19" s="5">
        <v>38</v>
      </c>
      <c r="M19" s="5">
        <v>25</v>
      </c>
      <c r="N19" s="5">
        <v>4</v>
      </c>
      <c r="O19" s="5">
        <v>96</v>
      </c>
      <c r="P19" s="3">
        <f>J19-SUM(K19:O19)</f>
        <v>4</v>
      </c>
    </row>
    <row r="20" spans="1:16" s="28" customFormat="1">
      <c r="A20" s="25" t="s">
        <v>3</v>
      </c>
      <c r="B20" s="26"/>
      <c r="C20" s="26">
        <f>C19/B19</f>
        <v>5.9171597633136093E-3</v>
      </c>
      <c r="D20" s="26">
        <f>D19/B19</f>
        <v>0.21301775147928995</v>
      </c>
      <c r="E20" s="26">
        <f>E19/B19</f>
        <v>0.1242603550295858</v>
      </c>
      <c r="F20" s="26">
        <f>F19/B19</f>
        <v>0.11242603550295859</v>
      </c>
      <c r="G20" s="26">
        <f>G19/B19</f>
        <v>0.52071005917159763</v>
      </c>
      <c r="H20" s="27">
        <f>H19/B19</f>
        <v>2.3668639053254437E-2</v>
      </c>
      <c r="J20" s="25"/>
      <c r="K20" s="26">
        <f>K19/J19</f>
        <v>1.1834319526627219E-2</v>
      </c>
      <c r="L20" s="26">
        <f>L19/J19</f>
        <v>0.22485207100591717</v>
      </c>
      <c r="M20" s="26">
        <f>M19/J19</f>
        <v>0.14792899408284024</v>
      </c>
      <c r="N20" s="26">
        <f>N19/J19</f>
        <v>2.3668639053254437E-2</v>
      </c>
      <c r="O20" s="26">
        <f>O19/J19</f>
        <v>0.56804733727810652</v>
      </c>
      <c r="P20" s="27">
        <f>P19/J19</f>
        <v>2.3668639053254437E-2</v>
      </c>
    </row>
    <row r="21" spans="1:16">
      <c r="A21" s="4" t="s">
        <v>25</v>
      </c>
      <c r="B21" s="5">
        <v>160</v>
      </c>
      <c r="C21" s="5">
        <v>0</v>
      </c>
      <c r="D21" s="5">
        <v>31</v>
      </c>
      <c r="E21" s="5">
        <v>35</v>
      </c>
      <c r="F21" s="5">
        <v>12</v>
      </c>
      <c r="G21" s="5">
        <v>81</v>
      </c>
      <c r="H21" s="3">
        <f>B21-SUM(C21:G21)</f>
        <v>1</v>
      </c>
      <c r="J21" s="4">
        <v>160</v>
      </c>
      <c r="K21" s="5">
        <v>0</v>
      </c>
      <c r="L21" s="5">
        <v>41</v>
      </c>
      <c r="M21" s="5">
        <v>35</v>
      </c>
      <c r="N21" s="5">
        <v>13</v>
      </c>
      <c r="O21" s="5">
        <v>69</v>
      </c>
      <c r="P21" s="3">
        <f>J21-SUM(K21:O21)</f>
        <v>2</v>
      </c>
    </row>
    <row r="22" spans="1:16" s="28" customFormat="1">
      <c r="A22" s="25" t="s">
        <v>3</v>
      </c>
      <c r="B22" s="26"/>
      <c r="C22" s="26">
        <f>C21/B21</f>
        <v>0</v>
      </c>
      <c r="D22" s="26">
        <f>D21/B21</f>
        <v>0.19375000000000001</v>
      </c>
      <c r="E22" s="26">
        <f>E21/B21</f>
        <v>0.21875</v>
      </c>
      <c r="F22" s="26">
        <f>F21/B21</f>
        <v>7.4999999999999997E-2</v>
      </c>
      <c r="G22" s="26">
        <f>G21/B21</f>
        <v>0.50624999999999998</v>
      </c>
      <c r="H22" s="27">
        <f>H21/B21</f>
        <v>6.2500000000000003E-3</v>
      </c>
      <c r="J22" s="25"/>
      <c r="K22" s="26">
        <f>K21/J21</f>
        <v>0</v>
      </c>
      <c r="L22" s="26">
        <f>L21/J21</f>
        <v>0.25624999999999998</v>
      </c>
      <c r="M22" s="26">
        <f>M21/J21</f>
        <v>0.21875</v>
      </c>
      <c r="N22" s="26">
        <f>N21/J21</f>
        <v>8.1250000000000003E-2</v>
      </c>
      <c r="O22" s="26">
        <f>O21/J21</f>
        <v>0.43125000000000002</v>
      </c>
      <c r="P22" s="27">
        <f>P21/J21</f>
        <v>1.2500000000000001E-2</v>
      </c>
    </row>
    <row r="23" spans="1:16">
      <c r="A23" s="4" t="s">
        <v>26</v>
      </c>
      <c r="B23" s="5">
        <v>181</v>
      </c>
      <c r="C23" s="5">
        <v>0</v>
      </c>
      <c r="D23" s="5">
        <v>27</v>
      </c>
      <c r="E23" s="5">
        <v>40</v>
      </c>
      <c r="F23" s="5">
        <v>15</v>
      </c>
      <c r="G23" s="5">
        <v>96</v>
      </c>
      <c r="H23" s="3">
        <f>B23-SUM(C23:G23)</f>
        <v>3</v>
      </c>
      <c r="J23" s="4">
        <v>181</v>
      </c>
      <c r="K23" s="5">
        <v>1</v>
      </c>
      <c r="L23" s="5">
        <v>55</v>
      </c>
      <c r="M23" s="5">
        <v>36</v>
      </c>
      <c r="N23" s="5">
        <v>8</v>
      </c>
      <c r="O23" s="5">
        <v>79</v>
      </c>
      <c r="P23" s="3">
        <f>J23-SUM(K23:O23)</f>
        <v>2</v>
      </c>
    </row>
    <row r="24" spans="1:16" s="28" customFormat="1">
      <c r="A24" s="25" t="s">
        <v>3</v>
      </c>
      <c r="B24" s="26"/>
      <c r="C24" s="26">
        <f>C23/B23</f>
        <v>0</v>
      </c>
      <c r="D24" s="26">
        <f>D23/B23</f>
        <v>0.14917127071823205</v>
      </c>
      <c r="E24" s="26">
        <f>E23/B23</f>
        <v>0.22099447513812154</v>
      </c>
      <c r="F24" s="26">
        <f>F23/B23</f>
        <v>8.2872928176795577E-2</v>
      </c>
      <c r="G24" s="26">
        <f>G23/B23</f>
        <v>0.53038674033149169</v>
      </c>
      <c r="H24" s="27">
        <f>H23/B23</f>
        <v>1.6574585635359115E-2</v>
      </c>
      <c r="J24" s="25"/>
      <c r="K24" s="26">
        <f>K23/J23</f>
        <v>5.5248618784530384E-3</v>
      </c>
      <c r="L24" s="26">
        <f>L23/J23</f>
        <v>0.30386740331491713</v>
      </c>
      <c r="M24" s="26">
        <f>M23/J23</f>
        <v>0.19889502762430938</v>
      </c>
      <c r="N24" s="26">
        <f>N23/J23</f>
        <v>4.4198895027624308E-2</v>
      </c>
      <c r="O24" s="26">
        <f>O23/J23</f>
        <v>0.43646408839779005</v>
      </c>
      <c r="P24" s="27">
        <f>P23/J23</f>
        <v>1.1049723756906077E-2</v>
      </c>
    </row>
    <row r="25" spans="1:16">
      <c r="A25" s="4" t="s">
        <v>27</v>
      </c>
      <c r="B25" s="5">
        <v>244</v>
      </c>
      <c r="C25" s="5">
        <v>0</v>
      </c>
      <c r="D25" s="5">
        <v>31</v>
      </c>
      <c r="E25" s="5">
        <v>57</v>
      </c>
      <c r="F25" s="5">
        <v>18</v>
      </c>
      <c r="G25" s="5">
        <v>134</v>
      </c>
      <c r="H25" s="3">
        <f>B25-SUM(C25:G25)</f>
        <v>4</v>
      </c>
      <c r="J25" s="4">
        <v>244</v>
      </c>
      <c r="K25" s="5">
        <v>1</v>
      </c>
      <c r="L25" s="5">
        <v>50</v>
      </c>
      <c r="M25" s="5">
        <v>66</v>
      </c>
      <c r="N25" s="5">
        <v>16</v>
      </c>
      <c r="O25" s="5">
        <v>103</v>
      </c>
      <c r="P25" s="3">
        <f>J25-SUM(K25:O25)</f>
        <v>8</v>
      </c>
    </row>
    <row r="26" spans="1:16" s="28" customFormat="1">
      <c r="A26" s="25" t="s">
        <v>3</v>
      </c>
      <c r="B26" s="26"/>
      <c r="C26" s="26">
        <f>C25/B25</f>
        <v>0</v>
      </c>
      <c r="D26" s="26">
        <f>D25/B25</f>
        <v>0.12704918032786885</v>
      </c>
      <c r="E26" s="26">
        <f>E25/B25</f>
        <v>0.23360655737704919</v>
      </c>
      <c r="F26" s="26">
        <f>F25/B25</f>
        <v>7.3770491803278687E-2</v>
      </c>
      <c r="G26" s="26">
        <f>G25/B25</f>
        <v>0.54918032786885251</v>
      </c>
      <c r="H26" s="27">
        <f>H25/B25</f>
        <v>1.6393442622950821E-2</v>
      </c>
      <c r="J26" s="25"/>
      <c r="K26" s="26">
        <f>K25/J25</f>
        <v>4.0983606557377051E-3</v>
      </c>
      <c r="L26" s="26">
        <f>L25/J25</f>
        <v>0.20491803278688525</v>
      </c>
      <c r="M26" s="26">
        <f>M25/J25</f>
        <v>0.27049180327868855</v>
      </c>
      <c r="N26" s="26">
        <f>N25/J25</f>
        <v>6.5573770491803282E-2</v>
      </c>
      <c r="O26" s="26">
        <f>O25/J25</f>
        <v>0.42213114754098363</v>
      </c>
      <c r="P26" s="27">
        <f>P25/J25</f>
        <v>3.2786885245901641E-2</v>
      </c>
    </row>
    <row r="27" spans="1:16">
      <c r="A27" s="4" t="s">
        <v>28</v>
      </c>
      <c r="B27" s="5">
        <v>262</v>
      </c>
      <c r="C27" s="5">
        <v>2</v>
      </c>
      <c r="D27" s="5">
        <v>33</v>
      </c>
      <c r="E27" s="5">
        <v>48</v>
      </c>
      <c r="F27" s="5">
        <v>27</v>
      </c>
      <c r="G27" s="5">
        <v>137</v>
      </c>
      <c r="H27" s="3">
        <f>B27-SUM(C27:G27)</f>
        <v>15</v>
      </c>
      <c r="J27" s="4">
        <v>262</v>
      </c>
      <c r="K27" s="5">
        <v>4</v>
      </c>
      <c r="L27" s="5">
        <v>74</v>
      </c>
      <c r="M27" s="5">
        <v>51</v>
      </c>
      <c r="N27" s="5">
        <v>29</v>
      </c>
      <c r="O27" s="5">
        <v>91</v>
      </c>
      <c r="P27" s="3">
        <f>J27-SUM(K27:O27)</f>
        <v>13</v>
      </c>
    </row>
    <row r="28" spans="1:16" s="28" customFormat="1">
      <c r="A28" s="29" t="s">
        <v>3</v>
      </c>
      <c r="B28" s="30"/>
      <c r="C28" s="30">
        <f>C27/B27</f>
        <v>7.6335877862595417E-3</v>
      </c>
      <c r="D28" s="30">
        <f>D27/B27</f>
        <v>0.12595419847328243</v>
      </c>
      <c r="E28" s="30">
        <f>E27/B27</f>
        <v>0.18320610687022901</v>
      </c>
      <c r="F28" s="30">
        <f>F27/B27</f>
        <v>0.10305343511450382</v>
      </c>
      <c r="G28" s="30">
        <f>G27/B27</f>
        <v>0.52290076335877866</v>
      </c>
      <c r="H28" s="31">
        <f>H27/B27</f>
        <v>5.7251908396946563E-2</v>
      </c>
      <c r="J28" s="29"/>
      <c r="K28" s="30">
        <f>K27/J27</f>
        <v>1.5267175572519083E-2</v>
      </c>
      <c r="L28" s="30">
        <f>L27/J27</f>
        <v>0.28244274809160308</v>
      </c>
      <c r="M28" s="30">
        <f>M27/J27</f>
        <v>0.19465648854961831</v>
      </c>
      <c r="N28" s="30">
        <f>N27/J27</f>
        <v>0.11068702290076336</v>
      </c>
      <c r="O28" s="30">
        <f>O27/J27</f>
        <v>0.34732824427480918</v>
      </c>
      <c r="P28" s="31">
        <f>P27/J27</f>
        <v>4.9618320610687022E-2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207</v>
      </c>
    </row>
    <row r="2" spans="1:22" s="20" customFormat="1" ht="10.5">
      <c r="A2" s="20" t="s">
        <v>286</v>
      </c>
      <c r="J2" s="20" t="s">
        <v>288</v>
      </c>
    </row>
    <row r="3" spans="1:22" s="15" customFormat="1" ht="10.5">
      <c r="A3" s="15" t="s">
        <v>285</v>
      </c>
      <c r="J3" s="15" t="s">
        <v>287</v>
      </c>
    </row>
    <row r="4" spans="1:22">
      <c r="A4" s="1" t="s">
        <v>0</v>
      </c>
    </row>
    <row r="5" spans="1:22" s="2" customFormat="1" ht="127.5" customHeight="1">
      <c r="A5" s="6" t="s">
        <v>3</v>
      </c>
      <c r="B5" s="7" t="s">
        <v>4</v>
      </c>
      <c r="C5" s="7" t="s">
        <v>133</v>
      </c>
      <c r="D5" s="7" t="s">
        <v>134</v>
      </c>
      <c r="E5" s="7" t="s">
        <v>135</v>
      </c>
      <c r="F5" s="7" t="s">
        <v>136</v>
      </c>
      <c r="G5" s="7" t="s">
        <v>43</v>
      </c>
      <c r="H5" s="8" t="s">
        <v>8</v>
      </c>
      <c r="J5" s="6" t="s">
        <v>4</v>
      </c>
      <c r="K5" s="7" t="s">
        <v>133</v>
      </c>
      <c r="L5" s="7" t="s">
        <v>134</v>
      </c>
      <c r="M5" s="7" t="s">
        <v>135</v>
      </c>
      <c r="N5" s="7" t="s">
        <v>136</v>
      </c>
      <c r="O5" s="7" t="s">
        <v>43</v>
      </c>
      <c r="P5" s="8" t="s">
        <v>8</v>
      </c>
    </row>
    <row r="6" spans="1:22">
      <c r="A6" s="4" t="s">
        <v>18</v>
      </c>
      <c r="B6" s="5">
        <v>1170</v>
      </c>
      <c r="C6" s="5">
        <v>12</v>
      </c>
      <c r="D6" s="5">
        <v>170</v>
      </c>
      <c r="E6" s="5">
        <v>268</v>
      </c>
      <c r="F6" s="5">
        <v>177</v>
      </c>
      <c r="G6" s="5">
        <v>512</v>
      </c>
      <c r="H6" s="3">
        <f>B6-SUM(C6:G6)</f>
        <v>31</v>
      </c>
      <c r="J6" s="4">
        <v>1170</v>
      </c>
      <c r="K6" s="5">
        <v>17</v>
      </c>
      <c r="L6" s="5">
        <v>197</v>
      </c>
      <c r="M6" s="5">
        <v>295</v>
      </c>
      <c r="N6" s="5">
        <v>185</v>
      </c>
      <c r="O6" s="5">
        <v>445</v>
      </c>
      <c r="P6" s="3">
        <f>J6-SUM(K6:O6)</f>
        <v>31</v>
      </c>
    </row>
    <row r="7" spans="1:22" s="28" customFormat="1">
      <c r="A7" s="25" t="s">
        <v>3</v>
      </c>
      <c r="B7" s="26"/>
      <c r="C7" s="26">
        <f>C6/$B$6</f>
        <v>1.0256410256410256E-2</v>
      </c>
      <c r="D7" s="26">
        <f t="shared" ref="D7:H7" si="0">D6/$B$6</f>
        <v>0.14529914529914531</v>
      </c>
      <c r="E7" s="26">
        <f t="shared" si="0"/>
        <v>0.22905982905982905</v>
      </c>
      <c r="F7" s="26">
        <f t="shared" si="0"/>
        <v>0.15128205128205127</v>
      </c>
      <c r="G7" s="26">
        <f t="shared" si="0"/>
        <v>0.43760683760683761</v>
      </c>
      <c r="H7" s="27">
        <f t="shared" si="0"/>
        <v>2.6495726495726495E-2</v>
      </c>
      <c r="J7" s="25"/>
      <c r="K7" s="26">
        <f>K6/$J$6</f>
        <v>1.452991452991453E-2</v>
      </c>
      <c r="L7" s="26">
        <f t="shared" ref="L7:P7" si="1">L6/$J$6</f>
        <v>0.16837606837606839</v>
      </c>
      <c r="M7" s="26">
        <f t="shared" si="1"/>
        <v>0.25213675213675213</v>
      </c>
      <c r="N7" s="26">
        <f t="shared" si="1"/>
        <v>0.15811965811965811</v>
      </c>
      <c r="O7" s="26">
        <f t="shared" si="1"/>
        <v>0.38034188034188032</v>
      </c>
      <c r="P7" s="27">
        <f t="shared" si="1"/>
        <v>2.6495726495726495E-2</v>
      </c>
    </row>
    <row r="8" spans="1:22">
      <c r="A8" s="4" t="s">
        <v>19</v>
      </c>
      <c r="B8" s="5">
        <v>551</v>
      </c>
      <c r="C8" s="5">
        <v>5</v>
      </c>
      <c r="D8" s="5">
        <v>73</v>
      </c>
      <c r="E8" s="5">
        <v>152</v>
      </c>
      <c r="F8" s="5">
        <v>89</v>
      </c>
      <c r="G8" s="5">
        <v>222</v>
      </c>
      <c r="H8" s="3">
        <f>B8-SUM(C8:G8)</f>
        <v>10</v>
      </c>
      <c r="J8" s="4">
        <v>551</v>
      </c>
      <c r="K8" s="5">
        <v>9</v>
      </c>
      <c r="L8" s="5">
        <v>85</v>
      </c>
      <c r="M8" s="5">
        <v>153</v>
      </c>
      <c r="N8" s="5">
        <v>108</v>
      </c>
      <c r="O8" s="5">
        <v>186</v>
      </c>
      <c r="P8" s="3">
        <f>J8-SUM(K8:O8)</f>
        <v>10</v>
      </c>
    </row>
    <row r="9" spans="1:22" s="28" customFormat="1">
      <c r="A9" s="25" t="s">
        <v>3</v>
      </c>
      <c r="B9" s="26"/>
      <c r="C9" s="26">
        <f>C8/$B$8</f>
        <v>9.0744101633393835E-3</v>
      </c>
      <c r="D9" s="26">
        <f t="shared" ref="D9:H9" si="2">D8/$B$8</f>
        <v>0.13248638838475499</v>
      </c>
      <c r="E9" s="26">
        <f t="shared" si="2"/>
        <v>0.27586206896551724</v>
      </c>
      <c r="F9" s="26">
        <f t="shared" si="2"/>
        <v>0.16152450090744103</v>
      </c>
      <c r="G9" s="26">
        <f t="shared" si="2"/>
        <v>0.4029038112522686</v>
      </c>
      <c r="H9" s="27">
        <f t="shared" si="2"/>
        <v>1.8148820326678767E-2</v>
      </c>
      <c r="J9" s="25"/>
      <c r="K9" s="26">
        <f>K8/$J$8</f>
        <v>1.6333938294010888E-2</v>
      </c>
      <c r="L9" s="26">
        <f t="shared" ref="L9:P9" si="3">L8/$J$8</f>
        <v>0.15426497277676951</v>
      </c>
      <c r="M9" s="26">
        <f t="shared" si="3"/>
        <v>0.27767695099818512</v>
      </c>
      <c r="N9" s="26">
        <f t="shared" si="3"/>
        <v>0.19600725952813067</v>
      </c>
      <c r="O9" s="26">
        <f t="shared" si="3"/>
        <v>0.33756805807622503</v>
      </c>
      <c r="P9" s="27">
        <f t="shared" si="3"/>
        <v>1.8148820326678767E-2</v>
      </c>
    </row>
    <row r="10" spans="1:22">
      <c r="A10" s="4" t="s">
        <v>20</v>
      </c>
      <c r="B10" s="5">
        <v>611</v>
      </c>
      <c r="C10" s="5">
        <v>7</v>
      </c>
      <c r="D10" s="5">
        <v>97</v>
      </c>
      <c r="E10" s="5">
        <v>114</v>
      </c>
      <c r="F10" s="5">
        <v>87</v>
      </c>
      <c r="G10" s="5">
        <v>287</v>
      </c>
      <c r="H10" s="3">
        <f>B10-SUM(C10:G10)</f>
        <v>19</v>
      </c>
      <c r="J10" s="4">
        <v>611</v>
      </c>
      <c r="K10" s="5">
        <v>8</v>
      </c>
      <c r="L10" s="5">
        <v>111</v>
      </c>
      <c r="M10" s="5">
        <v>141</v>
      </c>
      <c r="N10" s="5">
        <v>76</v>
      </c>
      <c r="O10" s="5">
        <v>256</v>
      </c>
      <c r="P10" s="3">
        <f>J10-SUM(K10:O10)</f>
        <v>19</v>
      </c>
    </row>
    <row r="11" spans="1:22" s="28" customFormat="1">
      <c r="A11" s="25" t="s">
        <v>3</v>
      </c>
      <c r="B11" s="26"/>
      <c r="C11" s="26">
        <f>C10/B10</f>
        <v>1.1456628477905073E-2</v>
      </c>
      <c r="D11" s="26">
        <f>D10/B10</f>
        <v>0.15875613747954173</v>
      </c>
      <c r="E11" s="26">
        <f>E10/B10</f>
        <v>0.18657937806873978</v>
      </c>
      <c r="F11" s="26">
        <f>F10/B10</f>
        <v>0.14238952536824878</v>
      </c>
      <c r="G11" s="26">
        <f>G10/B10</f>
        <v>0.469721767594108</v>
      </c>
      <c r="H11" s="27">
        <f>H10/B10</f>
        <v>3.1096563011456628E-2</v>
      </c>
      <c r="J11" s="25"/>
      <c r="K11" s="26">
        <f>K10/J10</f>
        <v>1.3093289689034371E-2</v>
      </c>
      <c r="L11" s="26">
        <f>L10/J10</f>
        <v>0.18166939443535188</v>
      </c>
      <c r="M11" s="26">
        <f>M10/J10</f>
        <v>0.23076923076923078</v>
      </c>
      <c r="N11" s="26">
        <f>N10/J10</f>
        <v>0.12438625204582651</v>
      </c>
      <c r="O11" s="26">
        <f>O10/J10</f>
        <v>0.41898527004909986</v>
      </c>
      <c r="P11" s="27">
        <f>P10/J10</f>
        <v>3.1096563011456628E-2</v>
      </c>
    </row>
    <row r="12" spans="1:22">
      <c r="A12" s="4" t="s">
        <v>21</v>
      </c>
      <c r="B12" s="5">
        <v>2</v>
      </c>
      <c r="C12" s="57" t="s">
        <v>395</v>
      </c>
      <c r="D12" s="57" t="s">
        <v>395</v>
      </c>
      <c r="E12" s="5">
        <v>1</v>
      </c>
      <c r="F12" s="5">
        <v>1</v>
      </c>
      <c r="G12" s="57" t="s">
        <v>395</v>
      </c>
      <c r="H12" s="60" t="s">
        <v>395</v>
      </c>
      <c r="J12" s="4">
        <v>2</v>
      </c>
      <c r="K12" s="57" t="s">
        <v>395</v>
      </c>
      <c r="L12" s="5">
        <v>1</v>
      </c>
      <c r="M12" s="57" t="s">
        <v>395</v>
      </c>
      <c r="N12" s="57" t="s">
        <v>395</v>
      </c>
      <c r="O12" s="5">
        <v>1</v>
      </c>
      <c r="P12" s="60" t="s">
        <v>395</v>
      </c>
      <c r="V12" s="19"/>
    </row>
    <row r="13" spans="1:22" s="28" customFormat="1">
      <c r="A13" s="29" t="s">
        <v>3</v>
      </c>
      <c r="B13" s="30"/>
      <c r="C13" s="59" t="s">
        <v>395</v>
      </c>
      <c r="D13" s="59" t="s">
        <v>395</v>
      </c>
      <c r="E13" s="30">
        <f>E12/B12</f>
        <v>0.5</v>
      </c>
      <c r="F13" s="30">
        <f>F12/B12</f>
        <v>0.5</v>
      </c>
      <c r="G13" s="59" t="s">
        <v>395</v>
      </c>
      <c r="H13" s="62" t="s">
        <v>395</v>
      </c>
      <c r="J13" s="29"/>
      <c r="K13" s="59" t="s">
        <v>395</v>
      </c>
      <c r="L13" s="30">
        <f>L12/J12</f>
        <v>0.5</v>
      </c>
      <c r="M13" s="59" t="s">
        <v>395</v>
      </c>
      <c r="N13" s="59" t="s">
        <v>395</v>
      </c>
      <c r="O13" s="30">
        <f>O12/J12</f>
        <v>0.5</v>
      </c>
      <c r="P13" s="62" t="s">
        <v>395</v>
      </c>
    </row>
    <row r="14" spans="1:22">
      <c r="A14" s="1" t="s">
        <v>2</v>
      </c>
    </row>
    <row r="15" spans="1:22">
      <c r="A15" s="9" t="s">
        <v>22</v>
      </c>
      <c r="B15" s="51">
        <v>17</v>
      </c>
      <c r="C15" s="82" t="s">
        <v>395</v>
      </c>
      <c r="D15" s="10">
        <v>3</v>
      </c>
      <c r="E15" s="10">
        <v>4</v>
      </c>
      <c r="F15" s="10">
        <v>3</v>
      </c>
      <c r="G15" s="10">
        <v>7</v>
      </c>
      <c r="H15" s="64" t="s">
        <v>395</v>
      </c>
      <c r="J15" s="9">
        <v>17</v>
      </c>
      <c r="K15" s="10">
        <v>1</v>
      </c>
      <c r="L15" s="10">
        <v>4</v>
      </c>
      <c r="M15" s="10">
        <v>4</v>
      </c>
      <c r="N15" s="10">
        <v>2</v>
      </c>
      <c r="O15" s="10">
        <v>6</v>
      </c>
      <c r="P15" s="64" t="s">
        <v>395</v>
      </c>
    </row>
    <row r="16" spans="1:22" s="28" customFormat="1">
      <c r="A16" s="25" t="s">
        <v>3</v>
      </c>
      <c r="B16" s="26"/>
      <c r="C16" s="58" t="s">
        <v>395</v>
      </c>
      <c r="D16" s="49">
        <f>D15/B15</f>
        <v>0.17647058823529413</v>
      </c>
      <c r="E16" s="49">
        <f>E15/B15</f>
        <v>0.23529411764705882</v>
      </c>
      <c r="F16" s="49">
        <f>F15/B15</f>
        <v>0.17647058823529413</v>
      </c>
      <c r="G16" s="49">
        <f>G15/B15</f>
        <v>0.41176470588235292</v>
      </c>
      <c r="H16" s="63" t="s">
        <v>395</v>
      </c>
      <c r="J16" s="25"/>
      <c r="K16" s="49">
        <f>K15/J15</f>
        <v>5.8823529411764705E-2</v>
      </c>
      <c r="L16" s="49">
        <f>L15/J15</f>
        <v>0.23529411764705882</v>
      </c>
      <c r="M16" s="49">
        <f>M15/J15</f>
        <v>0.23529411764705882</v>
      </c>
      <c r="N16" s="49">
        <f>N15/J15</f>
        <v>0.11764705882352941</v>
      </c>
      <c r="O16" s="49">
        <f>O15/J15</f>
        <v>0.35294117647058826</v>
      </c>
      <c r="P16" s="63" t="s">
        <v>395</v>
      </c>
    </row>
    <row r="17" spans="1:16">
      <c r="A17" s="4" t="s">
        <v>23</v>
      </c>
      <c r="B17" s="5">
        <v>122</v>
      </c>
      <c r="C17" s="5">
        <v>1</v>
      </c>
      <c r="D17" s="5">
        <v>23</v>
      </c>
      <c r="E17" s="5">
        <v>19</v>
      </c>
      <c r="F17" s="5">
        <v>16</v>
      </c>
      <c r="G17" s="5">
        <v>61</v>
      </c>
      <c r="H17" s="3">
        <f>B17-SUM(C17:G17)</f>
        <v>2</v>
      </c>
      <c r="J17" s="4">
        <v>122</v>
      </c>
      <c r="K17" s="5">
        <v>4</v>
      </c>
      <c r="L17" s="5">
        <v>25</v>
      </c>
      <c r="M17" s="5">
        <v>24</v>
      </c>
      <c r="N17" s="5">
        <v>18</v>
      </c>
      <c r="O17" s="5">
        <v>49</v>
      </c>
      <c r="P17" s="3">
        <f>J17-SUM(K17:O17)</f>
        <v>2</v>
      </c>
    </row>
    <row r="18" spans="1:16" s="28" customFormat="1">
      <c r="A18" s="25" t="s">
        <v>3</v>
      </c>
      <c r="B18" s="26"/>
      <c r="C18" s="26">
        <f>C17/B17</f>
        <v>8.1967213114754103E-3</v>
      </c>
      <c r="D18" s="26">
        <f>D17/B17</f>
        <v>0.18852459016393441</v>
      </c>
      <c r="E18" s="26">
        <f>E17/B17</f>
        <v>0.15573770491803279</v>
      </c>
      <c r="F18" s="26">
        <f>F17/B17</f>
        <v>0.13114754098360656</v>
      </c>
      <c r="G18" s="26">
        <f>G17/B17</f>
        <v>0.5</v>
      </c>
      <c r="H18" s="27">
        <f>H17/B17</f>
        <v>1.6393442622950821E-2</v>
      </c>
      <c r="J18" s="25"/>
      <c r="K18" s="26">
        <f>K17/J17</f>
        <v>3.2786885245901641E-2</v>
      </c>
      <c r="L18" s="26">
        <f>L17/J17</f>
        <v>0.20491803278688525</v>
      </c>
      <c r="M18" s="26">
        <f>M17/J17</f>
        <v>0.19672131147540983</v>
      </c>
      <c r="N18" s="26">
        <f>N17/J17</f>
        <v>0.14754098360655737</v>
      </c>
      <c r="O18" s="26">
        <f>O17/J17</f>
        <v>0.40163934426229508</v>
      </c>
      <c r="P18" s="27">
        <f>P17/J17</f>
        <v>1.6393442622950821E-2</v>
      </c>
    </row>
    <row r="19" spans="1:16">
      <c r="A19" s="4" t="s">
        <v>24</v>
      </c>
      <c r="B19" s="5">
        <v>169</v>
      </c>
      <c r="C19" s="5">
        <v>2</v>
      </c>
      <c r="D19" s="5">
        <v>26</v>
      </c>
      <c r="E19" s="5">
        <v>25</v>
      </c>
      <c r="F19" s="5">
        <v>26</v>
      </c>
      <c r="G19" s="5">
        <v>86</v>
      </c>
      <c r="H19" s="3">
        <f>B19-SUM(C19:G19)</f>
        <v>4</v>
      </c>
      <c r="J19" s="4">
        <v>169</v>
      </c>
      <c r="K19" s="5">
        <v>3</v>
      </c>
      <c r="L19" s="5">
        <v>38</v>
      </c>
      <c r="M19" s="5">
        <v>35</v>
      </c>
      <c r="N19" s="5">
        <v>25</v>
      </c>
      <c r="O19" s="5">
        <v>64</v>
      </c>
      <c r="P19" s="3">
        <f>J19-SUM(K19:O19)</f>
        <v>4</v>
      </c>
    </row>
    <row r="20" spans="1:16" s="28" customFormat="1">
      <c r="A20" s="25" t="s">
        <v>3</v>
      </c>
      <c r="B20" s="26"/>
      <c r="C20" s="26">
        <f>C19/B19</f>
        <v>1.1834319526627219E-2</v>
      </c>
      <c r="D20" s="26">
        <f>D19/B19</f>
        <v>0.15384615384615385</v>
      </c>
      <c r="E20" s="26">
        <f>E19/B19</f>
        <v>0.14792899408284024</v>
      </c>
      <c r="F20" s="26">
        <f>F19/B19</f>
        <v>0.15384615384615385</v>
      </c>
      <c r="G20" s="26">
        <f>G19/B19</f>
        <v>0.50887573964497046</v>
      </c>
      <c r="H20" s="27">
        <f>H19/B19</f>
        <v>2.3668639053254437E-2</v>
      </c>
      <c r="J20" s="25"/>
      <c r="K20" s="26">
        <f>K19/J19</f>
        <v>1.7751479289940829E-2</v>
      </c>
      <c r="L20" s="26">
        <f>L19/J19</f>
        <v>0.22485207100591717</v>
      </c>
      <c r="M20" s="26">
        <f>M19/J19</f>
        <v>0.20710059171597633</v>
      </c>
      <c r="N20" s="26">
        <f>N19/J19</f>
        <v>0.14792899408284024</v>
      </c>
      <c r="O20" s="26">
        <f>O19/J19</f>
        <v>0.378698224852071</v>
      </c>
      <c r="P20" s="27">
        <f>P19/J19</f>
        <v>2.3668639053254437E-2</v>
      </c>
    </row>
    <row r="21" spans="1:16">
      <c r="A21" s="4" t="s">
        <v>25</v>
      </c>
      <c r="B21" s="5">
        <v>160</v>
      </c>
      <c r="C21" s="5">
        <v>1</v>
      </c>
      <c r="D21" s="5">
        <v>29</v>
      </c>
      <c r="E21" s="5">
        <v>48</v>
      </c>
      <c r="F21" s="5">
        <v>24</v>
      </c>
      <c r="G21" s="5">
        <v>57</v>
      </c>
      <c r="H21" s="3">
        <f>B21-SUM(C21:G21)</f>
        <v>1</v>
      </c>
      <c r="J21" s="4">
        <v>160</v>
      </c>
      <c r="K21" s="5">
        <v>3</v>
      </c>
      <c r="L21" s="5">
        <v>28</v>
      </c>
      <c r="M21" s="5">
        <v>47</v>
      </c>
      <c r="N21" s="5">
        <v>33</v>
      </c>
      <c r="O21" s="5">
        <v>47</v>
      </c>
      <c r="P21" s="3">
        <f>J21-SUM(K21:O21)</f>
        <v>2</v>
      </c>
    </row>
    <row r="22" spans="1:16" s="28" customFormat="1">
      <c r="A22" s="25" t="s">
        <v>3</v>
      </c>
      <c r="B22" s="26"/>
      <c r="C22" s="26">
        <f>C21/B21</f>
        <v>6.2500000000000003E-3</v>
      </c>
      <c r="D22" s="26">
        <f>D21/B21</f>
        <v>0.18124999999999999</v>
      </c>
      <c r="E22" s="26">
        <f>E21/B21</f>
        <v>0.3</v>
      </c>
      <c r="F22" s="26">
        <f>F21/B21</f>
        <v>0.15</v>
      </c>
      <c r="G22" s="26">
        <f>G21/B21</f>
        <v>0.35625000000000001</v>
      </c>
      <c r="H22" s="27">
        <f>H21/B21</f>
        <v>6.2500000000000003E-3</v>
      </c>
      <c r="J22" s="25"/>
      <c r="K22" s="26">
        <f>K21/J21</f>
        <v>1.8749999999999999E-2</v>
      </c>
      <c r="L22" s="26">
        <f>L21/J21</f>
        <v>0.17499999999999999</v>
      </c>
      <c r="M22" s="26">
        <f>M21/J21</f>
        <v>0.29375000000000001</v>
      </c>
      <c r="N22" s="26">
        <f>N21/J21</f>
        <v>0.20624999999999999</v>
      </c>
      <c r="O22" s="26">
        <f>O21/J21</f>
        <v>0.29375000000000001</v>
      </c>
      <c r="P22" s="27">
        <f>P21/J21</f>
        <v>1.2500000000000001E-2</v>
      </c>
    </row>
    <row r="23" spans="1:16">
      <c r="A23" s="4" t="s">
        <v>26</v>
      </c>
      <c r="B23" s="5">
        <v>181</v>
      </c>
      <c r="C23" s="5">
        <v>2</v>
      </c>
      <c r="D23" s="5">
        <v>23</v>
      </c>
      <c r="E23" s="5">
        <v>48</v>
      </c>
      <c r="F23" s="5">
        <v>29</v>
      </c>
      <c r="G23" s="5">
        <v>76</v>
      </c>
      <c r="H23" s="3">
        <f>B23-SUM(C23:G23)</f>
        <v>3</v>
      </c>
      <c r="J23" s="4">
        <v>181</v>
      </c>
      <c r="K23" s="5">
        <v>1</v>
      </c>
      <c r="L23" s="5">
        <v>28</v>
      </c>
      <c r="M23" s="5">
        <v>50</v>
      </c>
      <c r="N23" s="5">
        <v>31</v>
      </c>
      <c r="O23" s="5">
        <v>68</v>
      </c>
      <c r="P23" s="3">
        <f>J23-SUM(K23:O23)</f>
        <v>3</v>
      </c>
    </row>
    <row r="24" spans="1:16" s="28" customFormat="1">
      <c r="A24" s="25" t="s">
        <v>3</v>
      </c>
      <c r="B24" s="26"/>
      <c r="C24" s="26">
        <f>C23/B23</f>
        <v>1.1049723756906077E-2</v>
      </c>
      <c r="D24" s="26">
        <f>D23/B23</f>
        <v>0.1270718232044199</v>
      </c>
      <c r="E24" s="26">
        <f>E23/B23</f>
        <v>0.26519337016574585</v>
      </c>
      <c r="F24" s="26">
        <f>F23/B23</f>
        <v>0.16022099447513813</v>
      </c>
      <c r="G24" s="26">
        <f>G23/B23</f>
        <v>0.41988950276243092</v>
      </c>
      <c r="H24" s="27">
        <f>H23/B23</f>
        <v>1.6574585635359115E-2</v>
      </c>
      <c r="J24" s="25"/>
      <c r="K24" s="26">
        <f>K23/J23</f>
        <v>5.5248618784530384E-3</v>
      </c>
      <c r="L24" s="26">
        <f>L23/J23</f>
        <v>0.15469613259668508</v>
      </c>
      <c r="M24" s="26">
        <f>M23/J23</f>
        <v>0.27624309392265195</v>
      </c>
      <c r="N24" s="26">
        <f>N23/J23</f>
        <v>0.17127071823204421</v>
      </c>
      <c r="O24" s="26">
        <f>O23/J23</f>
        <v>0.37569060773480661</v>
      </c>
      <c r="P24" s="27">
        <f>P23/J23</f>
        <v>1.6574585635359115E-2</v>
      </c>
    </row>
    <row r="25" spans="1:16">
      <c r="A25" s="4" t="s">
        <v>27</v>
      </c>
      <c r="B25" s="5">
        <v>244</v>
      </c>
      <c r="C25" s="5">
        <v>1</v>
      </c>
      <c r="D25" s="5">
        <v>30</v>
      </c>
      <c r="E25" s="5">
        <v>68</v>
      </c>
      <c r="F25" s="5">
        <v>35</v>
      </c>
      <c r="G25" s="5">
        <v>105</v>
      </c>
      <c r="H25" s="3">
        <f>B25-SUM(C25:G25)</f>
        <v>5</v>
      </c>
      <c r="J25" s="4">
        <v>244</v>
      </c>
      <c r="K25" s="5">
        <v>1</v>
      </c>
      <c r="L25" s="5">
        <v>34</v>
      </c>
      <c r="M25" s="5">
        <v>77</v>
      </c>
      <c r="N25" s="5">
        <v>28</v>
      </c>
      <c r="O25" s="5">
        <v>98</v>
      </c>
      <c r="P25" s="3">
        <f>J25-SUM(K25:O25)</f>
        <v>6</v>
      </c>
    </row>
    <row r="26" spans="1:16" s="28" customFormat="1">
      <c r="A26" s="25" t="s">
        <v>3</v>
      </c>
      <c r="B26" s="26"/>
      <c r="C26" s="26">
        <f>C25/B25</f>
        <v>4.0983606557377051E-3</v>
      </c>
      <c r="D26" s="26">
        <f>D25/B25</f>
        <v>0.12295081967213115</v>
      </c>
      <c r="E26" s="26">
        <f>E25/B25</f>
        <v>0.27868852459016391</v>
      </c>
      <c r="F26" s="26">
        <f>F25/B25</f>
        <v>0.14344262295081966</v>
      </c>
      <c r="G26" s="26">
        <f>G25/B25</f>
        <v>0.43032786885245899</v>
      </c>
      <c r="H26" s="27">
        <f>H25/B25</f>
        <v>2.0491803278688523E-2</v>
      </c>
      <c r="J26" s="25"/>
      <c r="K26" s="26">
        <f>K25/J25</f>
        <v>4.0983606557377051E-3</v>
      </c>
      <c r="L26" s="26">
        <f>L25/J25</f>
        <v>0.13934426229508196</v>
      </c>
      <c r="M26" s="26">
        <f>M25/J25</f>
        <v>0.3155737704918033</v>
      </c>
      <c r="N26" s="26">
        <f>N25/J25</f>
        <v>0.11475409836065574</v>
      </c>
      <c r="O26" s="26">
        <f>O25/J25</f>
        <v>0.40163934426229508</v>
      </c>
      <c r="P26" s="27">
        <f>P25/J25</f>
        <v>2.4590163934426229E-2</v>
      </c>
    </row>
    <row r="27" spans="1:16">
      <c r="A27" s="4" t="s">
        <v>28</v>
      </c>
      <c r="B27" s="5">
        <v>262</v>
      </c>
      <c r="C27" s="5">
        <v>5</v>
      </c>
      <c r="D27" s="5">
        <v>34</v>
      </c>
      <c r="E27" s="5">
        <v>55</v>
      </c>
      <c r="F27" s="5">
        <v>43</v>
      </c>
      <c r="G27" s="5">
        <v>111</v>
      </c>
      <c r="H27" s="3">
        <f>B27-SUM(C27:G27)</f>
        <v>14</v>
      </c>
      <c r="J27" s="4">
        <v>262</v>
      </c>
      <c r="K27" s="5">
        <v>4</v>
      </c>
      <c r="L27" s="5">
        <v>38</v>
      </c>
      <c r="M27" s="5">
        <v>57</v>
      </c>
      <c r="N27" s="5">
        <v>47</v>
      </c>
      <c r="O27" s="5">
        <v>104</v>
      </c>
      <c r="P27" s="3">
        <f>J27-SUM(K27:O27)</f>
        <v>12</v>
      </c>
    </row>
    <row r="28" spans="1:16" s="28" customFormat="1">
      <c r="A28" s="29" t="s">
        <v>3</v>
      </c>
      <c r="B28" s="30"/>
      <c r="C28" s="30">
        <f>C27/B27</f>
        <v>1.9083969465648856E-2</v>
      </c>
      <c r="D28" s="30">
        <f>D27/B27</f>
        <v>0.12977099236641221</v>
      </c>
      <c r="E28" s="30">
        <f>E27/B27</f>
        <v>0.20992366412213739</v>
      </c>
      <c r="F28" s="30">
        <f>F27/B27</f>
        <v>0.16412213740458015</v>
      </c>
      <c r="G28" s="30">
        <f>G27/B27</f>
        <v>0.42366412213740456</v>
      </c>
      <c r="H28" s="31">
        <f>H27/B27</f>
        <v>5.3435114503816793E-2</v>
      </c>
      <c r="J28" s="29"/>
      <c r="K28" s="30">
        <f>K27/J27</f>
        <v>1.5267175572519083E-2</v>
      </c>
      <c r="L28" s="30">
        <f>L27/J27</f>
        <v>0.14503816793893129</v>
      </c>
      <c r="M28" s="30">
        <f>M27/J27</f>
        <v>0.21755725190839695</v>
      </c>
      <c r="N28" s="30">
        <f>N27/J27</f>
        <v>0.17938931297709923</v>
      </c>
      <c r="O28" s="30">
        <f>O27/J27</f>
        <v>0.39694656488549618</v>
      </c>
      <c r="P28" s="31">
        <f>P27/J27</f>
        <v>4.5801526717557252E-2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290</v>
      </c>
      <c r="J2" s="20" t="s">
        <v>132</v>
      </c>
    </row>
    <row r="3" spans="1:22" s="15" customFormat="1" ht="10.5">
      <c r="A3" s="15" t="s">
        <v>289</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185</v>
      </c>
      <c r="D6" s="5">
        <v>636</v>
      </c>
      <c r="E6" s="5">
        <v>65</v>
      </c>
      <c r="F6" s="5">
        <v>16</v>
      </c>
      <c r="G6" s="5">
        <v>205</v>
      </c>
      <c r="H6" s="3">
        <f>B6-SUM(C6:G6)</f>
        <v>63</v>
      </c>
      <c r="J6" s="4">
        <v>1170</v>
      </c>
      <c r="K6" s="5">
        <v>38</v>
      </c>
      <c r="L6" s="5">
        <v>505</v>
      </c>
      <c r="M6" s="5">
        <v>280</v>
      </c>
      <c r="N6" s="5">
        <v>64</v>
      </c>
      <c r="O6" s="5">
        <v>218</v>
      </c>
      <c r="P6" s="3">
        <f>J6-SUM(K5:O6)</f>
        <v>65</v>
      </c>
    </row>
    <row r="7" spans="1:22" s="28" customFormat="1">
      <c r="A7" s="25" t="s">
        <v>3</v>
      </c>
      <c r="B7" s="26"/>
      <c r="C7" s="26">
        <f>C6/$B$6</f>
        <v>0.15811965811965811</v>
      </c>
      <c r="D7" s="26">
        <f t="shared" ref="D7:H7" si="0">D6/$B$6</f>
        <v>0.54358974358974355</v>
      </c>
      <c r="E7" s="26">
        <f t="shared" si="0"/>
        <v>5.5555555555555552E-2</v>
      </c>
      <c r="F7" s="26">
        <f t="shared" si="0"/>
        <v>1.3675213675213675E-2</v>
      </c>
      <c r="G7" s="26">
        <f t="shared" si="0"/>
        <v>0.1752136752136752</v>
      </c>
      <c r="H7" s="27">
        <f t="shared" si="0"/>
        <v>5.3846153846153849E-2</v>
      </c>
      <c r="J7" s="25"/>
      <c r="K7" s="26">
        <f>K6/$J$6</f>
        <v>3.2478632478632481E-2</v>
      </c>
      <c r="L7" s="26">
        <f t="shared" ref="L7:P7" si="1">L6/$J$6</f>
        <v>0.43162393162393164</v>
      </c>
      <c r="M7" s="26">
        <f t="shared" si="1"/>
        <v>0.23931623931623933</v>
      </c>
      <c r="N7" s="26">
        <f t="shared" si="1"/>
        <v>5.4700854700854701E-2</v>
      </c>
      <c r="O7" s="26">
        <f t="shared" si="1"/>
        <v>0.18632478632478633</v>
      </c>
      <c r="P7" s="27">
        <f t="shared" si="1"/>
        <v>5.5555555555555552E-2</v>
      </c>
    </row>
    <row r="8" spans="1:22">
      <c r="A8" s="4" t="s">
        <v>19</v>
      </c>
      <c r="B8" s="5">
        <v>551</v>
      </c>
      <c r="C8" s="5">
        <v>82</v>
      </c>
      <c r="D8" s="5">
        <v>303</v>
      </c>
      <c r="E8" s="5">
        <v>36</v>
      </c>
      <c r="F8" s="5">
        <v>13</v>
      </c>
      <c r="G8" s="5">
        <v>90</v>
      </c>
      <c r="H8" s="3">
        <f>B8-SUM(C8:G8)</f>
        <v>27</v>
      </c>
      <c r="J8" s="4">
        <v>551</v>
      </c>
      <c r="K8" s="5">
        <v>20</v>
      </c>
      <c r="L8" s="5">
        <v>224</v>
      </c>
      <c r="M8" s="5">
        <v>152</v>
      </c>
      <c r="N8" s="5">
        <v>46</v>
      </c>
      <c r="O8" s="5">
        <v>83</v>
      </c>
      <c r="P8" s="3">
        <f>J8-SUM(K8:O8)</f>
        <v>26</v>
      </c>
    </row>
    <row r="9" spans="1:22" s="28" customFormat="1">
      <c r="A9" s="25" t="s">
        <v>3</v>
      </c>
      <c r="B9" s="26"/>
      <c r="C9" s="26">
        <f>C8/$B$8</f>
        <v>0.14882032667876588</v>
      </c>
      <c r="D9" s="26">
        <f t="shared" ref="D9:H9" si="2">D8/$B$8</f>
        <v>0.54990925589836659</v>
      </c>
      <c r="E9" s="26">
        <f t="shared" si="2"/>
        <v>6.5335753176043551E-2</v>
      </c>
      <c r="F9" s="26">
        <f t="shared" si="2"/>
        <v>2.3593466424682397E-2</v>
      </c>
      <c r="G9" s="26">
        <f t="shared" si="2"/>
        <v>0.16333938294010888</v>
      </c>
      <c r="H9" s="27">
        <f t="shared" si="2"/>
        <v>4.9001814882032667E-2</v>
      </c>
      <c r="J9" s="25"/>
      <c r="K9" s="26">
        <f>K8/$J$8</f>
        <v>3.6297640653357534E-2</v>
      </c>
      <c r="L9" s="26">
        <f t="shared" ref="L9:P9" si="3">L8/$J$8</f>
        <v>0.40653357531760437</v>
      </c>
      <c r="M9" s="26">
        <f t="shared" si="3"/>
        <v>0.27586206896551724</v>
      </c>
      <c r="N9" s="26">
        <f t="shared" si="3"/>
        <v>8.3484573502722328E-2</v>
      </c>
      <c r="O9" s="26">
        <f t="shared" si="3"/>
        <v>0.15063520871143377</v>
      </c>
      <c r="P9" s="27">
        <f t="shared" si="3"/>
        <v>4.7186932849364795E-2</v>
      </c>
    </row>
    <row r="10" spans="1:22">
      <c r="A10" s="4" t="s">
        <v>20</v>
      </c>
      <c r="B10" s="5">
        <v>611</v>
      </c>
      <c r="C10" s="5">
        <v>101</v>
      </c>
      <c r="D10" s="5">
        <v>331</v>
      </c>
      <c r="E10" s="5">
        <v>29</v>
      </c>
      <c r="F10" s="5">
        <v>3</v>
      </c>
      <c r="G10" s="5">
        <v>115</v>
      </c>
      <c r="H10" s="3">
        <f>B10-SUM(C10:G10)</f>
        <v>32</v>
      </c>
      <c r="J10" s="4">
        <v>611</v>
      </c>
      <c r="K10" s="5">
        <v>17</v>
      </c>
      <c r="L10" s="5">
        <v>278</v>
      </c>
      <c r="M10" s="5">
        <v>128</v>
      </c>
      <c r="N10" s="5">
        <v>18</v>
      </c>
      <c r="O10" s="5">
        <v>135</v>
      </c>
      <c r="P10" s="3">
        <f>J10-SUM(K10:O10)</f>
        <v>35</v>
      </c>
    </row>
    <row r="11" spans="1:22" s="28" customFormat="1">
      <c r="A11" s="25" t="s">
        <v>3</v>
      </c>
      <c r="B11" s="26"/>
      <c r="C11" s="26">
        <f>C10/B10</f>
        <v>0.16530278232405893</v>
      </c>
      <c r="D11" s="26">
        <f>D10/B10</f>
        <v>0.54173486088379708</v>
      </c>
      <c r="E11" s="26">
        <f>E10/B10</f>
        <v>4.7463175122749592E-2</v>
      </c>
      <c r="F11" s="26">
        <f>F10/B10</f>
        <v>4.9099836333878887E-3</v>
      </c>
      <c r="G11" s="26">
        <f>G10/B10</f>
        <v>0.18821603927986907</v>
      </c>
      <c r="H11" s="27">
        <f>H10/B10</f>
        <v>5.2373158756137482E-2</v>
      </c>
      <c r="J11" s="25"/>
      <c r="K11" s="26">
        <f>K10/J10</f>
        <v>2.7823240589198037E-2</v>
      </c>
      <c r="L11" s="26">
        <f>L10/J10</f>
        <v>0.45499181669394434</v>
      </c>
      <c r="M11" s="26">
        <f>M10/J10</f>
        <v>0.20949263502454993</v>
      </c>
      <c r="N11" s="26">
        <f>N10/J10</f>
        <v>2.9459901800327332E-2</v>
      </c>
      <c r="O11" s="26">
        <f>O10/J10</f>
        <v>0.220949263502455</v>
      </c>
      <c r="P11" s="27">
        <f>P10/J10</f>
        <v>5.7283142389525366E-2</v>
      </c>
    </row>
    <row r="12" spans="1:22">
      <c r="A12" s="4" t="s">
        <v>21</v>
      </c>
      <c r="B12" s="5">
        <v>2</v>
      </c>
      <c r="C12" s="5">
        <v>2</v>
      </c>
      <c r="D12" s="57" t="s">
        <v>395</v>
      </c>
      <c r="E12" s="57" t="s">
        <v>395</v>
      </c>
      <c r="F12" s="57" t="s">
        <v>395</v>
      </c>
      <c r="G12" s="57" t="s">
        <v>395</v>
      </c>
      <c r="H12" s="60" t="s">
        <v>395</v>
      </c>
      <c r="J12" s="4">
        <v>2</v>
      </c>
      <c r="K12" s="57" t="s">
        <v>395</v>
      </c>
      <c r="L12" s="5">
        <v>2</v>
      </c>
      <c r="M12" s="57" t="s">
        <v>395</v>
      </c>
      <c r="N12" s="57" t="s">
        <v>395</v>
      </c>
      <c r="O12" s="57" t="s">
        <v>395</v>
      </c>
      <c r="P12" s="60" t="s">
        <v>395</v>
      </c>
      <c r="V12" s="19"/>
    </row>
    <row r="13" spans="1:22" s="28" customFormat="1">
      <c r="A13" s="29" t="s">
        <v>3</v>
      </c>
      <c r="B13" s="30"/>
      <c r="C13" s="85">
        <v>1</v>
      </c>
      <c r="D13" s="59" t="s">
        <v>395</v>
      </c>
      <c r="E13" s="59" t="s">
        <v>395</v>
      </c>
      <c r="F13" s="59" t="s">
        <v>395</v>
      </c>
      <c r="G13" s="59" t="s">
        <v>395</v>
      </c>
      <c r="H13" s="62" t="s">
        <v>395</v>
      </c>
      <c r="J13" s="29"/>
      <c r="K13" s="59" t="s">
        <v>395</v>
      </c>
      <c r="L13" s="85">
        <v>1</v>
      </c>
      <c r="M13" s="59" t="s">
        <v>395</v>
      </c>
      <c r="N13" s="59" t="s">
        <v>395</v>
      </c>
      <c r="O13" s="59" t="s">
        <v>395</v>
      </c>
      <c r="P13" s="62" t="s">
        <v>395</v>
      </c>
    </row>
    <row r="14" spans="1:22">
      <c r="A14" s="1" t="s">
        <v>2</v>
      </c>
    </row>
    <row r="15" spans="1:22">
      <c r="A15" s="9" t="s">
        <v>22</v>
      </c>
      <c r="B15" s="51">
        <v>17</v>
      </c>
      <c r="C15" s="10">
        <v>3</v>
      </c>
      <c r="D15" s="10">
        <v>8</v>
      </c>
      <c r="E15" s="10">
        <v>3</v>
      </c>
      <c r="F15" s="82" t="s">
        <v>395</v>
      </c>
      <c r="G15" s="10">
        <v>3</v>
      </c>
      <c r="H15" s="64" t="s">
        <v>395</v>
      </c>
      <c r="J15" s="9">
        <v>17</v>
      </c>
      <c r="K15" s="82" t="s">
        <v>395</v>
      </c>
      <c r="L15" s="10">
        <v>7</v>
      </c>
      <c r="M15" s="10">
        <v>6</v>
      </c>
      <c r="N15" s="10">
        <v>2</v>
      </c>
      <c r="O15" s="10">
        <v>2</v>
      </c>
      <c r="P15" s="64" t="s">
        <v>395</v>
      </c>
    </row>
    <row r="16" spans="1:22" s="28" customFormat="1">
      <c r="A16" s="25" t="s">
        <v>3</v>
      </c>
      <c r="B16" s="26"/>
      <c r="C16" s="49">
        <f>C15/B15</f>
        <v>0.17647058823529413</v>
      </c>
      <c r="D16" s="49">
        <f>D15/B15</f>
        <v>0.47058823529411764</v>
      </c>
      <c r="E16" s="49">
        <f>E15/B15</f>
        <v>0.17647058823529413</v>
      </c>
      <c r="F16" s="58" t="s">
        <v>395</v>
      </c>
      <c r="G16" s="49">
        <f>G15/B15</f>
        <v>0.17647058823529413</v>
      </c>
      <c r="H16" s="63" t="s">
        <v>395</v>
      </c>
      <c r="J16" s="25"/>
      <c r="K16" s="58" t="s">
        <v>395</v>
      </c>
      <c r="L16" s="49">
        <f>L15/J15</f>
        <v>0.41176470588235292</v>
      </c>
      <c r="M16" s="49">
        <f>M15/J15</f>
        <v>0.35294117647058826</v>
      </c>
      <c r="N16" s="49">
        <f>N15/J15</f>
        <v>0.11764705882352941</v>
      </c>
      <c r="O16" s="49">
        <f>O15/J15</f>
        <v>0.11764705882352941</v>
      </c>
      <c r="P16" s="63" t="s">
        <v>395</v>
      </c>
    </row>
    <row r="17" spans="1:16">
      <c r="A17" s="4" t="s">
        <v>23</v>
      </c>
      <c r="B17" s="5">
        <v>122</v>
      </c>
      <c r="C17" s="5">
        <v>21</v>
      </c>
      <c r="D17" s="5">
        <v>68</v>
      </c>
      <c r="E17" s="5">
        <v>4</v>
      </c>
      <c r="F17" s="5">
        <v>4</v>
      </c>
      <c r="G17" s="5">
        <v>22</v>
      </c>
      <c r="H17" s="3">
        <f>B17-SUM(C17:G17)</f>
        <v>3</v>
      </c>
      <c r="J17" s="4">
        <v>122</v>
      </c>
      <c r="K17" s="5">
        <v>7</v>
      </c>
      <c r="L17" s="5">
        <v>47</v>
      </c>
      <c r="M17" s="5">
        <v>28</v>
      </c>
      <c r="N17" s="5">
        <v>10</v>
      </c>
      <c r="O17" s="5">
        <v>26</v>
      </c>
      <c r="P17" s="3">
        <f>J17-SUM(K17:O17)</f>
        <v>4</v>
      </c>
    </row>
    <row r="18" spans="1:16" s="28" customFormat="1">
      <c r="A18" s="25" t="s">
        <v>3</v>
      </c>
      <c r="B18" s="26"/>
      <c r="C18" s="26">
        <f>C17/B17</f>
        <v>0.1721311475409836</v>
      </c>
      <c r="D18" s="26">
        <f>D17/B17</f>
        <v>0.55737704918032782</v>
      </c>
      <c r="E18" s="26">
        <f>E17/B17</f>
        <v>3.2786885245901641E-2</v>
      </c>
      <c r="F18" s="26">
        <f>F17/B17</f>
        <v>3.2786885245901641E-2</v>
      </c>
      <c r="G18" s="26">
        <f>G17/B17</f>
        <v>0.18032786885245902</v>
      </c>
      <c r="H18" s="27">
        <f>H17/B17</f>
        <v>2.4590163934426229E-2</v>
      </c>
      <c r="J18" s="25"/>
      <c r="K18" s="26">
        <f>K17/J17</f>
        <v>5.737704918032787E-2</v>
      </c>
      <c r="L18" s="26">
        <f>L17/J17</f>
        <v>0.38524590163934425</v>
      </c>
      <c r="M18" s="26">
        <f>M17/J17</f>
        <v>0.22950819672131148</v>
      </c>
      <c r="N18" s="26">
        <f>N17/J17</f>
        <v>8.1967213114754092E-2</v>
      </c>
      <c r="O18" s="26">
        <f>O17/J17</f>
        <v>0.21311475409836064</v>
      </c>
      <c r="P18" s="27">
        <f>P17/J17</f>
        <v>3.2786885245901641E-2</v>
      </c>
    </row>
    <row r="19" spans="1:16">
      <c r="A19" s="4" t="s">
        <v>24</v>
      </c>
      <c r="B19" s="5">
        <v>169</v>
      </c>
      <c r="C19" s="5">
        <v>36</v>
      </c>
      <c r="D19" s="5">
        <v>90</v>
      </c>
      <c r="E19" s="5">
        <v>8</v>
      </c>
      <c r="F19" s="5">
        <v>3</v>
      </c>
      <c r="G19" s="5">
        <v>25</v>
      </c>
      <c r="H19" s="3">
        <f>B19-SUM(C19:G19)</f>
        <v>7</v>
      </c>
      <c r="J19" s="4">
        <v>169</v>
      </c>
      <c r="K19" s="5">
        <v>11</v>
      </c>
      <c r="L19" s="5">
        <v>69</v>
      </c>
      <c r="M19" s="5">
        <v>40</v>
      </c>
      <c r="N19" s="5">
        <v>9</v>
      </c>
      <c r="O19" s="5">
        <v>36</v>
      </c>
      <c r="P19" s="3">
        <f>J19-SUM(K19:O19)</f>
        <v>4</v>
      </c>
    </row>
    <row r="20" spans="1:16" s="28" customFormat="1">
      <c r="A20" s="25" t="s">
        <v>3</v>
      </c>
      <c r="B20" s="26"/>
      <c r="C20" s="26">
        <f>C19/B19</f>
        <v>0.21301775147928995</v>
      </c>
      <c r="D20" s="26">
        <f>D19/B19</f>
        <v>0.53254437869822491</v>
      </c>
      <c r="E20" s="26">
        <f>E19/B19</f>
        <v>4.7337278106508875E-2</v>
      </c>
      <c r="F20" s="26">
        <f>F19/B19</f>
        <v>1.7751479289940829E-2</v>
      </c>
      <c r="G20" s="26">
        <f>G19/B19</f>
        <v>0.14792899408284024</v>
      </c>
      <c r="H20" s="27">
        <f>H19/B19</f>
        <v>4.142011834319527E-2</v>
      </c>
      <c r="J20" s="25"/>
      <c r="K20" s="26">
        <f>K19/J19</f>
        <v>6.5088757396449703E-2</v>
      </c>
      <c r="L20" s="26">
        <f>L19/J19</f>
        <v>0.40828402366863903</v>
      </c>
      <c r="M20" s="26">
        <f>M19/J19</f>
        <v>0.23668639053254437</v>
      </c>
      <c r="N20" s="26">
        <f>N19/J19</f>
        <v>5.3254437869822487E-2</v>
      </c>
      <c r="O20" s="26">
        <f>O19/J19</f>
        <v>0.21301775147928995</v>
      </c>
      <c r="P20" s="27">
        <f>P19/J19</f>
        <v>2.3668639053254437E-2</v>
      </c>
    </row>
    <row r="21" spans="1:16">
      <c r="A21" s="4" t="s">
        <v>25</v>
      </c>
      <c r="B21" s="5">
        <v>160</v>
      </c>
      <c r="C21" s="5">
        <v>37</v>
      </c>
      <c r="D21" s="5">
        <v>86</v>
      </c>
      <c r="E21" s="5">
        <v>10</v>
      </c>
      <c r="F21" s="5">
        <v>4</v>
      </c>
      <c r="G21" s="5">
        <v>19</v>
      </c>
      <c r="H21" s="3">
        <f>B21-SUM(C21:G21)</f>
        <v>4</v>
      </c>
      <c r="J21" s="4">
        <v>160</v>
      </c>
      <c r="K21" s="5">
        <v>6</v>
      </c>
      <c r="L21" s="5">
        <v>58</v>
      </c>
      <c r="M21" s="5">
        <v>45</v>
      </c>
      <c r="N21" s="5">
        <v>17</v>
      </c>
      <c r="O21" s="5">
        <v>29</v>
      </c>
      <c r="P21" s="3">
        <f>J21-SUM(K21:O21)</f>
        <v>5</v>
      </c>
    </row>
    <row r="22" spans="1:16" s="28" customFormat="1">
      <c r="A22" s="25" t="s">
        <v>3</v>
      </c>
      <c r="B22" s="26"/>
      <c r="C22" s="26">
        <f>C21/B21</f>
        <v>0.23125000000000001</v>
      </c>
      <c r="D22" s="26">
        <f>D21/B21</f>
        <v>0.53749999999999998</v>
      </c>
      <c r="E22" s="26">
        <f>E21/B21</f>
        <v>6.25E-2</v>
      </c>
      <c r="F22" s="26">
        <f>F21/B21</f>
        <v>2.5000000000000001E-2</v>
      </c>
      <c r="G22" s="26">
        <f>G21/B21</f>
        <v>0.11874999999999999</v>
      </c>
      <c r="H22" s="27">
        <f>H21/B21</f>
        <v>2.5000000000000001E-2</v>
      </c>
      <c r="J22" s="25"/>
      <c r="K22" s="26">
        <f>K21/J21</f>
        <v>3.7499999999999999E-2</v>
      </c>
      <c r="L22" s="26">
        <f>L21/J21</f>
        <v>0.36249999999999999</v>
      </c>
      <c r="M22" s="26">
        <f>M21/J21</f>
        <v>0.28125</v>
      </c>
      <c r="N22" s="26">
        <f>N21/J21</f>
        <v>0.10625</v>
      </c>
      <c r="O22" s="26">
        <f>O21/J21</f>
        <v>0.18124999999999999</v>
      </c>
      <c r="P22" s="27">
        <f>P21/J21</f>
        <v>3.125E-2</v>
      </c>
    </row>
    <row r="23" spans="1:16">
      <c r="A23" s="4" t="s">
        <v>26</v>
      </c>
      <c r="B23" s="5">
        <v>181</v>
      </c>
      <c r="C23" s="5">
        <v>27</v>
      </c>
      <c r="D23" s="5">
        <v>103</v>
      </c>
      <c r="E23" s="5">
        <v>8</v>
      </c>
      <c r="F23" s="5">
        <v>2</v>
      </c>
      <c r="G23" s="5">
        <v>38</v>
      </c>
      <c r="H23" s="3">
        <f>B23-SUM(C23:G23)</f>
        <v>3</v>
      </c>
      <c r="J23" s="4">
        <v>181</v>
      </c>
      <c r="K23" s="5">
        <v>3</v>
      </c>
      <c r="L23" s="5">
        <v>74</v>
      </c>
      <c r="M23" s="5">
        <v>45</v>
      </c>
      <c r="N23" s="5">
        <v>14</v>
      </c>
      <c r="O23" s="5">
        <v>40</v>
      </c>
      <c r="P23" s="3">
        <f>J23-SUM(K23:O23)</f>
        <v>5</v>
      </c>
    </row>
    <row r="24" spans="1:16" s="28" customFormat="1">
      <c r="A24" s="25" t="s">
        <v>3</v>
      </c>
      <c r="B24" s="26"/>
      <c r="C24" s="26">
        <f>C23/B23</f>
        <v>0.14917127071823205</v>
      </c>
      <c r="D24" s="26">
        <f>D23/B23</f>
        <v>0.56906077348066297</v>
      </c>
      <c r="E24" s="26">
        <f>E23/B23</f>
        <v>4.4198895027624308E-2</v>
      </c>
      <c r="F24" s="26">
        <f>F23/B23</f>
        <v>1.1049723756906077E-2</v>
      </c>
      <c r="G24" s="26">
        <f>G23/B23</f>
        <v>0.20994475138121546</v>
      </c>
      <c r="H24" s="27">
        <f>H23/B23</f>
        <v>1.6574585635359115E-2</v>
      </c>
      <c r="J24" s="25"/>
      <c r="K24" s="26">
        <f>K23/J23</f>
        <v>1.6574585635359115E-2</v>
      </c>
      <c r="L24" s="26">
        <f>L23/J23</f>
        <v>0.40883977900552487</v>
      </c>
      <c r="M24" s="26">
        <f>M23/J23</f>
        <v>0.24861878453038674</v>
      </c>
      <c r="N24" s="26">
        <f>N23/J23</f>
        <v>7.7348066298342538E-2</v>
      </c>
      <c r="O24" s="26">
        <f>O23/J23</f>
        <v>0.22099447513812154</v>
      </c>
      <c r="P24" s="27">
        <f>P23/J23</f>
        <v>2.7624309392265192E-2</v>
      </c>
    </row>
    <row r="25" spans="1:16">
      <c r="A25" s="4" t="s">
        <v>27</v>
      </c>
      <c r="B25" s="5">
        <v>244</v>
      </c>
      <c r="C25" s="5">
        <v>27</v>
      </c>
      <c r="D25" s="5">
        <v>141</v>
      </c>
      <c r="E25" s="5">
        <v>19</v>
      </c>
      <c r="F25" s="5">
        <v>2</v>
      </c>
      <c r="G25" s="5">
        <v>38</v>
      </c>
      <c r="H25" s="3">
        <f>B25-SUM(C25:G25)</f>
        <v>17</v>
      </c>
      <c r="J25" s="4">
        <v>244</v>
      </c>
      <c r="K25" s="5">
        <v>5</v>
      </c>
      <c r="L25" s="5">
        <v>114</v>
      </c>
      <c r="M25" s="5">
        <v>71</v>
      </c>
      <c r="N25" s="5">
        <v>6</v>
      </c>
      <c r="O25" s="5">
        <v>31</v>
      </c>
      <c r="P25" s="3">
        <f>J25-SUM(K25:O25)</f>
        <v>17</v>
      </c>
    </row>
    <row r="26" spans="1:16" s="28" customFormat="1">
      <c r="A26" s="25" t="s">
        <v>3</v>
      </c>
      <c r="B26" s="26"/>
      <c r="C26" s="26">
        <f>C25/B25</f>
        <v>0.11065573770491803</v>
      </c>
      <c r="D26" s="26">
        <f>D25/B25</f>
        <v>0.57786885245901642</v>
      </c>
      <c r="E26" s="26">
        <f>E25/B25</f>
        <v>7.7868852459016397E-2</v>
      </c>
      <c r="F26" s="26">
        <f>F25/B25</f>
        <v>8.1967213114754103E-3</v>
      </c>
      <c r="G26" s="26">
        <f>G25/B25</f>
        <v>0.15573770491803279</v>
      </c>
      <c r="H26" s="27">
        <f>H25/B25</f>
        <v>6.9672131147540978E-2</v>
      </c>
      <c r="J26" s="25"/>
      <c r="K26" s="26">
        <f>K25/J25</f>
        <v>2.0491803278688523E-2</v>
      </c>
      <c r="L26" s="26">
        <f>L25/J25</f>
        <v>0.46721311475409838</v>
      </c>
      <c r="M26" s="26">
        <f>M25/J25</f>
        <v>0.29098360655737704</v>
      </c>
      <c r="N26" s="26">
        <f>N25/J25</f>
        <v>2.4590163934426229E-2</v>
      </c>
      <c r="O26" s="26">
        <f>O25/J25</f>
        <v>0.12704918032786885</v>
      </c>
      <c r="P26" s="27">
        <f>P25/J25</f>
        <v>6.9672131147540978E-2</v>
      </c>
    </row>
    <row r="27" spans="1:16">
      <c r="A27" s="4" t="s">
        <v>28</v>
      </c>
      <c r="B27" s="5">
        <v>262</v>
      </c>
      <c r="C27" s="5">
        <v>34</v>
      </c>
      <c r="D27" s="5">
        <v>133</v>
      </c>
      <c r="E27" s="5">
        <v>13</v>
      </c>
      <c r="F27" s="5">
        <v>1</v>
      </c>
      <c r="G27" s="5">
        <v>57</v>
      </c>
      <c r="H27" s="3">
        <f>B27-SUM(C27:G27)</f>
        <v>24</v>
      </c>
      <c r="J27" s="4">
        <v>262</v>
      </c>
      <c r="K27" s="5">
        <v>5</v>
      </c>
      <c r="L27" s="5">
        <v>129</v>
      </c>
      <c r="M27" s="5">
        <v>45</v>
      </c>
      <c r="N27" s="5">
        <v>6</v>
      </c>
      <c r="O27" s="5">
        <v>52</v>
      </c>
      <c r="P27" s="3">
        <f>J27-SUM(K27:O27)</f>
        <v>25</v>
      </c>
    </row>
    <row r="28" spans="1:16" s="28" customFormat="1">
      <c r="A28" s="29" t="s">
        <v>3</v>
      </c>
      <c r="B28" s="30"/>
      <c r="C28" s="30">
        <f>C27/B27</f>
        <v>0.12977099236641221</v>
      </c>
      <c r="D28" s="30">
        <f>D27/B27</f>
        <v>0.50763358778625955</v>
      </c>
      <c r="E28" s="30">
        <f>E27/B27</f>
        <v>4.9618320610687022E-2</v>
      </c>
      <c r="F28" s="30">
        <f>F27/B27</f>
        <v>3.8167938931297708E-3</v>
      </c>
      <c r="G28" s="30">
        <f>G27/B27</f>
        <v>0.21755725190839695</v>
      </c>
      <c r="H28" s="31">
        <f>H27/B27</f>
        <v>9.1603053435114504E-2</v>
      </c>
      <c r="J28" s="29"/>
      <c r="K28" s="30">
        <f>K27/J27</f>
        <v>1.9083969465648856E-2</v>
      </c>
      <c r="L28" s="30">
        <f>L27/J27</f>
        <v>0.49236641221374045</v>
      </c>
      <c r="M28" s="30">
        <f>M27/J27</f>
        <v>0.1717557251908397</v>
      </c>
      <c r="N28" s="30">
        <f>N27/J27</f>
        <v>2.2900763358778626E-2</v>
      </c>
      <c r="O28" s="30">
        <f>O27/J27</f>
        <v>0.19847328244274809</v>
      </c>
      <c r="P28" s="31">
        <f>P27/J27</f>
        <v>9.5419847328244281E-2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137</v>
      </c>
      <c r="J2" s="20" t="s">
        <v>138</v>
      </c>
    </row>
    <row r="3" spans="1:22" s="15" customFormat="1" ht="10.5"/>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40</v>
      </c>
      <c r="D6" s="5">
        <v>413</v>
      </c>
      <c r="E6" s="5">
        <v>318</v>
      </c>
      <c r="F6" s="5">
        <v>95</v>
      </c>
      <c r="G6" s="5">
        <v>244</v>
      </c>
      <c r="H6" s="3">
        <f>B6-SUM(C6:G6)</f>
        <v>60</v>
      </c>
      <c r="J6" s="4">
        <v>1170</v>
      </c>
      <c r="K6" s="5">
        <v>74</v>
      </c>
      <c r="L6" s="5">
        <v>564</v>
      </c>
      <c r="M6" s="5">
        <v>258</v>
      </c>
      <c r="N6" s="5">
        <v>64</v>
      </c>
      <c r="O6" s="5">
        <v>148</v>
      </c>
      <c r="P6" s="3">
        <f>J6-SUM(K6:O6)</f>
        <v>62</v>
      </c>
    </row>
    <row r="7" spans="1:22" s="28" customFormat="1">
      <c r="A7" s="25" t="s">
        <v>3</v>
      </c>
      <c r="B7" s="26"/>
      <c r="C7" s="26">
        <f>C6/$B$6</f>
        <v>3.4188034188034191E-2</v>
      </c>
      <c r="D7" s="26">
        <f t="shared" ref="D7:H7" si="0">D6/$B$6</f>
        <v>0.35299145299145301</v>
      </c>
      <c r="E7" s="26">
        <f t="shared" si="0"/>
        <v>0.27179487179487177</v>
      </c>
      <c r="F7" s="26">
        <f t="shared" si="0"/>
        <v>8.11965811965812E-2</v>
      </c>
      <c r="G7" s="26">
        <f t="shared" si="0"/>
        <v>0.20854700854700856</v>
      </c>
      <c r="H7" s="27">
        <f t="shared" si="0"/>
        <v>5.128205128205128E-2</v>
      </c>
      <c r="J7" s="25"/>
      <c r="K7" s="26">
        <f>K6/$J$6</f>
        <v>6.3247863247863245E-2</v>
      </c>
      <c r="L7" s="26">
        <f t="shared" ref="L7:P7" si="1">L6/$J$6</f>
        <v>0.48205128205128206</v>
      </c>
      <c r="M7" s="26">
        <f t="shared" si="1"/>
        <v>0.22051282051282051</v>
      </c>
      <c r="N7" s="26">
        <f t="shared" si="1"/>
        <v>5.4700854700854701E-2</v>
      </c>
      <c r="O7" s="26">
        <f t="shared" si="1"/>
        <v>0.12649572649572649</v>
      </c>
      <c r="P7" s="27">
        <f t="shared" si="1"/>
        <v>5.2991452991452991E-2</v>
      </c>
    </row>
    <row r="8" spans="1:22">
      <c r="A8" s="4" t="s">
        <v>19</v>
      </c>
      <c r="B8" s="5">
        <v>551</v>
      </c>
      <c r="C8" s="5">
        <v>25</v>
      </c>
      <c r="D8" s="5">
        <v>171</v>
      </c>
      <c r="E8" s="5">
        <v>161</v>
      </c>
      <c r="F8" s="5">
        <v>60</v>
      </c>
      <c r="G8" s="5">
        <v>106</v>
      </c>
      <c r="H8" s="3">
        <f>B8-SUM(C8:G8)</f>
        <v>28</v>
      </c>
      <c r="J8" s="4">
        <v>551</v>
      </c>
      <c r="K8" s="5">
        <v>48</v>
      </c>
      <c r="L8" s="5">
        <v>259</v>
      </c>
      <c r="M8" s="5">
        <v>129</v>
      </c>
      <c r="N8" s="5">
        <v>37</v>
      </c>
      <c r="O8" s="5">
        <v>52</v>
      </c>
      <c r="P8" s="3">
        <f>J8-SUM(K8:O8)</f>
        <v>26</v>
      </c>
    </row>
    <row r="9" spans="1:22" s="28" customFormat="1">
      <c r="A9" s="25" t="s">
        <v>3</v>
      </c>
      <c r="B9" s="26"/>
      <c r="C9" s="26">
        <f>C8/$B$8</f>
        <v>4.5372050816696916E-2</v>
      </c>
      <c r="D9" s="26">
        <f t="shared" ref="D9:H9" si="2">D8/$B$8</f>
        <v>0.31034482758620691</v>
      </c>
      <c r="E9" s="26">
        <f t="shared" si="2"/>
        <v>0.29219600725952816</v>
      </c>
      <c r="F9" s="26">
        <f t="shared" si="2"/>
        <v>0.10889292196007259</v>
      </c>
      <c r="G9" s="26">
        <f t="shared" si="2"/>
        <v>0.19237749546279492</v>
      </c>
      <c r="H9" s="27">
        <f t="shared" si="2"/>
        <v>5.0816696914700546E-2</v>
      </c>
      <c r="J9" s="25"/>
      <c r="K9" s="26">
        <f>K8/$J$8</f>
        <v>8.7114337568058073E-2</v>
      </c>
      <c r="L9" s="26">
        <f t="shared" ref="L9:P9" si="3">L8/$J$8</f>
        <v>0.47005444646098005</v>
      </c>
      <c r="M9" s="26">
        <f t="shared" si="3"/>
        <v>0.23411978221415608</v>
      </c>
      <c r="N9" s="26">
        <f t="shared" si="3"/>
        <v>6.7150635208711437E-2</v>
      </c>
      <c r="O9" s="26">
        <f t="shared" si="3"/>
        <v>9.4373865698729589E-2</v>
      </c>
      <c r="P9" s="27">
        <f t="shared" si="3"/>
        <v>4.7186932849364795E-2</v>
      </c>
    </row>
    <row r="10" spans="1:22">
      <c r="A10" s="4" t="s">
        <v>20</v>
      </c>
      <c r="B10" s="5">
        <v>611</v>
      </c>
      <c r="C10" s="5">
        <v>15</v>
      </c>
      <c r="D10" s="5">
        <v>240</v>
      </c>
      <c r="E10" s="5">
        <v>155</v>
      </c>
      <c r="F10" s="5">
        <v>35</v>
      </c>
      <c r="G10" s="5">
        <v>137</v>
      </c>
      <c r="H10" s="3">
        <f>B10-SUM(C10:G10)</f>
        <v>29</v>
      </c>
      <c r="J10" s="4">
        <v>611</v>
      </c>
      <c r="K10" s="5">
        <v>26</v>
      </c>
      <c r="L10" s="5">
        <v>303</v>
      </c>
      <c r="M10" s="5">
        <v>129</v>
      </c>
      <c r="N10" s="5">
        <v>26</v>
      </c>
      <c r="O10" s="5">
        <v>95</v>
      </c>
      <c r="P10" s="3">
        <f>J10-SUM(K10:O10)</f>
        <v>32</v>
      </c>
    </row>
    <row r="11" spans="1:22" s="28" customFormat="1">
      <c r="A11" s="25" t="s">
        <v>3</v>
      </c>
      <c r="B11" s="26"/>
      <c r="C11" s="26">
        <f>C10/B10</f>
        <v>2.4549918166939442E-2</v>
      </c>
      <c r="D11" s="26">
        <f>D10/B10</f>
        <v>0.39279869067103107</v>
      </c>
      <c r="E11" s="26">
        <f>E10/B10</f>
        <v>0.25368248772504093</v>
      </c>
      <c r="F11" s="26">
        <f>F10/B10</f>
        <v>5.7283142389525366E-2</v>
      </c>
      <c r="G11" s="26">
        <f>G10/B10</f>
        <v>0.22422258592471359</v>
      </c>
      <c r="H11" s="27">
        <f>H10/B10</f>
        <v>4.7463175122749592E-2</v>
      </c>
      <c r="J11" s="25"/>
      <c r="K11" s="26">
        <f>K10/J10</f>
        <v>4.2553191489361701E-2</v>
      </c>
      <c r="L11" s="26">
        <f>L10/J10</f>
        <v>0.49590834697217678</v>
      </c>
      <c r="M11" s="26">
        <f>M10/J10</f>
        <v>0.21112929623567922</v>
      </c>
      <c r="N11" s="26">
        <f>N10/J10</f>
        <v>4.2553191489361701E-2</v>
      </c>
      <c r="O11" s="26">
        <f>O10/J10</f>
        <v>0.15548281505728315</v>
      </c>
      <c r="P11" s="27">
        <f>P10/J10</f>
        <v>5.2373158756137482E-2</v>
      </c>
    </row>
    <row r="12" spans="1:22">
      <c r="A12" s="4" t="s">
        <v>21</v>
      </c>
      <c r="B12" s="5">
        <v>2</v>
      </c>
      <c r="C12" s="57" t="s">
        <v>395</v>
      </c>
      <c r="D12" s="57" t="s">
        <v>395</v>
      </c>
      <c r="E12" s="5">
        <v>1</v>
      </c>
      <c r="F12" s="57" t="s">
        <v>395</v>
      </c>
      <c r="G12" s="5">
        <v>1</v>
      </c>
      <c r="H12" s="60" t="s">
        <v>395</v>
      </c>
      <c r="J12" s="4">
        <v>2</v>
      </c>
      <c r="K12" s="57" t="s">
        <v>395</v>
      </c>
      <c r="L12" s="57" t="s">
        <v>395</v>
      </c>
      <c r="M12" s="57" t="s">
        <v>395</v>
      </c>
      <c r="N12" s="5">
        <v>1</v>
      </c>
      <c r="O12" s="5">
        <v>1</v>
      </c>
      <c r="P12" s="60" t="s">
        <v>395</v>
      </c>
      <c r="V12" s="19"/>
    </row>
    <row r="13" spans="1:22" s="28" customFormat="1">
      <c r="A13" s="29" t="s">
        <v>3</v>
      </c>
      <c r="B13" s="30"/>
      <c r="C13" s="59" t="s">
        <v>395</v>
      </c>
      <c r="D13" s="59" t="s">
        <v>395</v>
      </c>
      <c r="E13" s="30">
        <f>E12/B12</f>
        <v>0.5</v>
      </c>
      <c r="F13" s="59" t="s">
        <v>395</v>
      </c>
      <c r="G13" s="30">
        <f>G12/B12</f>
        <v>0.5</v>
      </c>
      <c r="H13" s="62" t="s">
        <v>395</v>
      </c>
      <c r="J13" s="29"/>
      <c r="K13" s="59" t="s">
        <v>395</v>
      </c>
      <c r="L13" s="59" t="s">
        <v>395</v>
      </c>
      <c r="M13" s="59" t="s">
        <v>395</v>
      </c>
      <c r="N13" s="30">
        <f>N12/J12</f>
        <v>0.5</v>
      </c>
      <c r="O13" s="30">
        <f>O12/J12</f>
        <v>0.5</v>
      </c>
      <c r="P13" s="62" t="s">
        <v>395</v>
      </c>
    </row>
    <row r="14" spans="1:22">
      <c r="A14" s="1" t="s">
        <v>2</v>
      </c>
    </row>
    <row r="15" spans="1:22">
      <c r="A15" s="9" t="s">
        <v>22</v>
      </c>
      <c r="B15" s="51">
        <v>17</v>
      </c>
      <c r="C15" s="82" t="s">
        <v>395</v>
      </c>
      <c r="D15" s="10">
        <v>5</v>
      </c>
      <c r="E15" s="10">
        <v>3</v>
      </c>
      <c r="F15" s="10">
        <v>4</v>
      </c>
      <c r="G15" s="10">
        <v>5</v>
      </c>
      <c r="H15" s="64" t="s">
        <v>395</v>
      </c>
      <c r="J15" s="9">
        <v>17</v>
      </c>
      <c r="K15" s="10">
        <v>2</v>
      </c>
      <c r="L15" s="10">
        <v>8</v>
      </c>
      <c r="M15" s="10">
        <v>4</v>
      </c>
      <c r="N15" s="10">
        <v>1</v>
      </c>
      <c r="O15" s="10">
        <v>2</v>
      </c>
      <c r="P15" s="64" t="s">
        <v>395</v>
      </c>
    </row>
    <row r="16" spans="1:22" s="28" customFormat="1">
      <c r="A16" s="25" t="s">
        <v>3</v>
      </c>
      <c r="B16" s="26"/>
      <c r="C16" s="58" t="s">
        <v>395</v>
      </c>
      <c r="D16" s="49">
        <f>D15/B15</f>
        <v>0.29411764705882354</v>
      </c>
      <c r="E16" s="49">
        <f>E15/B15</f>
        <v>0.17647058823529413</v>
      </c>
      <c r="F16" s="49">
        <f>F15/B15</f>
        <v>0.23529411764705882</v>
      </c>
      <c r="G16" s="49">
        <f>G15/B15</f>
        <v>0.29411764705882354</v>
      </c>
      <c r="H16" s="63" t="s">
        <v>395</v>
      </c>
      <c r="J16" s="25"/>
      <c r="K16" s="49">
        <f>K15/J15</f>
        <v>0.11764705882352941</v>
      </c>
      <c r="L16" s="49">
        <f>L15/J15</f>
        <v>0.47058823529411764</v>
      </c>
      <c r="M16" s="49">
        <f>M15/J15</f>
        <v>0.23529411764705882</v>
      </c>
      <c r="N16" s="49">
        <f>N15/J15</f>
        <v>5.8823529411764705E-2</v>
      </c>
      <c r="O16" s="49">
        <f>O15/J15</f>
        <v>0.11764705882352941</v>
      </c>
      <c r="P16" s="63" t="s">
        <v>395</v>
      </c>
    </row>
    <row r="17" spans="1:16">
      <c r="A17" s="4" t="s">
        <v>23</v>
      </c>
      <c r="B17" s="5">
        <v>122</v>
      </c>
      <c r="C17" s="5">
        <v>11</v>
      </c>
      <c r="D17" s="5">
        <v>44</v>
      </c>
      <c r="E17" s="5">
        <v>28</v>
      </c>
      <c r="F17" s="5">
        <v>15</v>
      </c>
      <c r="G17" s="5">
        <v>21</v>
      </c>
      <c r="H17" s="3">
        <f>B17-SUM(C17:G17)</f>
        <v>3</v>
      </c>
      <c r="J17" s="4">
        <v>122</v>
      </c>
      <c r="K17" s="5">
        <v>10</v>
      </c>
      <c r="L17" s="5">
        <v>64</v>
      </c>
      <c r="M17" s="5">
        <v>22</v>
      </c>
      <c r="N17" s="5">
        <v>8</v>
      </c>
      <c r="O17" s="5">
        <v>15</v>
      </c>
      <c r="P17" s="3">
        <f>J17-SUM(K17:O17)</f>
        <v>3</v>
      </c>
    </row>
    <row r="18" spans="1:16" s="28" customFormat="1">
      <c r="A18" s="25" t="s">
        <v>3</v>
      </c>
      <c r="B18" s="26"/>
      <c r="C18" s="26">
        <f>C17/B17</f>
        <v>9.0163934426229511E-2</v>
      </c>
      <c r="D18" s="26">
        <f>D17/B17</f>
        <v>0.36065573770491804</v>
      </c>
      <c r="E18" s="26">
        <f>E17/B17</f>
        <v>0.22950819672131148</v>
      </c>
      <c r="F18" s="26">
        <f>F17/B17</f>
        <v>0.12295081967213115</v>
      </c>
      <c r="G18" s="26">
        <f>G17/B17</f>
        <v>0.1721311475409836</v>
      </c>
      <c r="H18" s="27">
        <f>H17/B17</f>
        <v>2.4590163934426229E-2</v>
      </c>
      <c r="J18" s="25"/>
      <c r="K18" s="26">
        <f>K17/J17</f>
        <v>8.1967213114754092E-2</v>
      </c>
      <c r="L18" s="26">
        <f>L17/J17</f>
        <v>0.52459016393442626</v>
      </c>
      <c r="M18" s="26">
        <f>M17/J17</f>
        <v>0.18032786885245902</v>
      </c>
      <c r="N18" s="26">
        <f>N17/J17</f>
        <v>6.5573770491803282E-2</v>
      </c>
      <c r="O18" s="26">
        <f>O17/J17</f>
        <v>0.12295081967213115</v>
      </c>
      <c r="P18" s="27">
        <f>P17/J17</f>
        <v>2.4590163934426229E-2</v>
      </c>
    </row>
    <row r="19" spans="1:16">
      <c r="A19" s="4" t="s">
        <v>24</v>
      </c>
      <c r="B19" s="5">
        <v>169</v>
      </c>
      <c r="C19" s="5">
        <v>6</v>
      </c>
      <c r="D19" s="5">
        <v>49</v>
      </c>
      <c r="E19" s="5">
        <v>61</v>
      </c>
      <c r="F19" s="5">
        <v>17</v>
      </c>
      <c r="G19" s="5">
        <v>32</v>
      </c>
      <c r="H19" s="3">
        <f>B19-SUM(C19:G19)</f>
        <v>4</v>
      </c>
      <c r="J19" s="4">
        <v>169</v>
      </c>
      <c r="K19" s="5">
        <v>9</v>
      </c>
      <c r="L19" s="5">
        <v>84</v>
      </c>
      <c r="M19" s="5">
        <v>49</v>
      </c>
      <c r="N19" s="5">
        <v>9</v>
      </c>
      <c r="O19" s="5">
        <v>13</v>
      </c>
      <c r="P19" s="3">
        <f>J19-SUM(K19:O19)</f>
        <v>5</v>
      </c>
    </row>
    <row r="20" spans="1:16" s="28" customFormat="1">
      <c r="A20" s="25" t="s">
        <v>3</v>
      </c>
      <c r="B20" s="26"/>
      <c r="C20" s="26">
        <f>C19/B19</f>
        <v>3.5502958579881658E-2</v>
      </c>
      <c r="D20" s="26">
        <f>D19/B19</f>
        <v>0.28994082840236685</v>
      </c>
      <c r="E20" s="26">
        <f>E19/B19</f>
        <v>0.36094674556213019</v>
      </c>
      <c r="F20" s="26">
        <f>F19/B19</f>
        <v>0.10059171597633136</v>
      </c>
      <c r="G20" s="26">
        <f>G19/B19</f>
        <v>0.1893491124260355</v>
      </c>
      <c r="H20" s="27">
        <f>H19/B19</f>
        <v>2.3668639053254437E-2</v>
      </c>
      <c r="J20" s="25"/>
      <c r="K20" s="26">
        <f>K19/J19</f>
        <v>5.3254437869822487E-2</v>
      </c>
      <c r="L20" s="26">
        <f>L19/J19</f>
        <v>0.49704142011834318</v>
      </c>
      <c r="M20" s="26">
        <f>M19/J19</f>
        <v>0.28994082840236685</v>
      </c>
      <c r="N20" s="26">
        <f>N19/J19</f>
        <v>5.3254437869822487E-2</v>
      </c>
      <c r="O20" s="26">
        <f>O19/J19</f>
        <v>7.6923076923076927E-2</v>
      </c>
      <c r="P20" s="27">
        <f>P19/J19</f>
        <v>2.9585798816568046E-2</v>
      </c>
    </row>
    <row r="21" spans="1:16">
      <c r="A21" s="4" t="s">
        <v>25</v>
      </c>
      <c r="B21" s="5">
        <v>160</v>
      </c>
      <c r="C21" s="5">
        <v>7</v>
      </c>
      <c r="D21" s="5">
        <v>49</v>
      </c>
      <c r="E21" s="5">
        <v>43</v>
      </c>
      <c r="F21" s="5">
        <v>22</v>
      </c>
      <c r="G21" s="5">
        <v>36</v>
      </c>
      <c r="H21" s="3">
        <f>B21-SUM(C21:G21)</f>
        <v>3</v>
      </c>
      <c r="J21" s="4">
        <v>160</v>
      </c>
      <c r="K21" s="5">
        <v>15</v>
      </c>
      <c r="L21" s="5">
        <v>75</v>
      </c>
      <c r="M21" s="5">
        <v>40</v>
      </c>
      <c r="N21" s="5">
        <v>13</v>
      </c>
      <c r="O21" s="5">
        <v>15</v>
      </c>
      <c r="P21" s="3">
        <f>J21-SUM(K21:O21)</f>
        <v>2</v>
      </c>
    </row>
    <row r="22" spans="1:16" s="28" customFormat="1">
      <c r="A22" s="25" t="s">
        <v>3</v>
      </c>
      <c r="B22" s="26"/>
      <c r="C22" s="26">
        <f>C21/B21</f>
        <v>4.3749999999999997E-2</v>
      </c>
      <c r="D22" s="26">
        <f>D21/B21</f>
        <v>0.30625000000000002</v>
      </c>
      <c r="E22" s="26">
        <f>E21/B21</f>
        <v>0.26874999999999999</v>
      </c>
      <c r="F22" s="26">
        <f>F21/B21</f>
        <v>0.13750000000000001</v>
      </c>
      <c r="G22" s="26">
        <f>G21/B21</f>
        <v>0.22500000000000001</v>
      </c>
      <c r="H22" s="27">
        <f>H21/B21</f>
        <v>1.8749999999999999E-2</v>
      </c>
      <c r="J22" s="25"/>
      <c r="K22" s="26">
        <f>K21/J21</f>
        <v>9.375E-2</v>
      </c>
      <c r="L22" s="26">
        <f>L21/J21</f>
        <v>0.46875</v>
      </c>
      <c r="M22" s="26">
        <f>M21/J21</f>
        <v>0.25</v>
      </c>
      <c r="N22" s="26">
        <f>N21/J21</f>
        <v>8.1250000000000003E-2</v>
      </c>
      <c r="O22" s="26">
        <f>O21/J21</f>
        <v>9.375E-2</v>
      </c>
      <c r="P22" s="27">
        <f>P21/J21</f>
        <v>1.2500000000000001E-2</v>
      </c>
    </row>
    <row r="23" spans="1:16">
      <c r="A23" s="4" t="s">
        <v>26</v>
      </c>
      <c r="B23" s="5">
        <v>181</v>
      </c>
      <c r="C23" s="5">
        <v>4</v>
      </c>
      <c r="D23" s="5">
        <v>55</v>
      </c>
      <c r="E23" s="5">
        <v>59</v>
      </c>
      <c r="F23" s="5">
        <v>20</v>
      </c>
      <c r="G23" s="5">
        <v>40</v>
      </c>
      <c r="H23" s="3">
        <f>B23-SUM(C23:G23)</f>
        <v>3</v>
      </c>
      <c r="J23" s="4">
        <v>181</v>
      </c>
      <c r="K23" s="5">
        <v>16</v>
      </c>
      <c r="L23" s="5">
        <v>90</v>
      </c>
      <c r="M23" s="5">
        <v>33</v>
      </c>
      <c r="N23" s="5">
        <v>12</v>
      </c>
      <c r="O23" s="5">
        <v>28</v>
      </c>
      <c r="P23" s="3">
        <f>J23-SUM(K23:O23)</f>
        <v>2</v>
      </c>
    </row>
    <row r="24" spans="1:16" s="28" customFormat="1">
      <c r="A24" s="25" t="s">
        <v>3</v>
      </c>
      <c r="B24" s="26"/>
      <c r="C24" s="26">
        <f>C23/B23</f>
        <v>2.2099447513812154E-2</v>
      </c>
      <c r="D24" s="26">
        <f>D23/B23</f>
        <v>0.30386740331491713</v>
      </c>
      <c r="E24" s="26">
        <f>E23/B23</f>
        <v>0.32596685082872928</v>
      </c>
      <c r="F24" s="26">
        <f>F23/B23</f>
        <v>0.11049723756906077</v>
      </c>
      <c r="G24" s="26">
        <f>G23/B23</f>
        <v>0.22099447513812154</v>
      </c>
      <c r="H24" s="27">
        <f>H23/B23</f>
        <v>1.6574585635359115E-2</v>
      </c>
      <c r="J24" s="25"/>
      <c r="K24" s="26">
        <f>K23/J23</f>
        <v>8.8397790055248615E-2</v>
      </c>
      <c r="L24" s="26">
        <f>L23/J23</f>
        <v>0.49723756906077349</v>
      </c>
      <c r="M24" s="26">
        <f>M23/J23</f>
        <v>0.18232044198895028</v>
      </c>
      <c r="N24" s="26">
        <f>N23/J23</f>
        <v>6.6298342541436461E-2</v>
      </c>
      <c r="O24" s="26">
        <f>O23/J23</f>
        <v>0.15469613259668508</v>
      </c>
      <c r="P24" s="27">
        <f>P23/J23</f>
        <v>1.1049723756906077E-2</v>
      </c>
    </row>
    <row r="25" spans="1:16">
      <c r="A25" s="4" t="s">
        <v>27</v>
      </c>
      <c r="B25" s="5">
        <v>244</v>
      </c>
      <c r="C25" s="5">
        <v>4</v>
      </c>
      <c r="D25" s="5">
        <v>99</v>
      </c>
      <c r="E25" s="5">
        <v>64</v>
      </c>
      <c r="F25" s="5">
        <v>12</v>
      </c>
      <c r="G25" s="5">
        <v>47</v>
      </c>
      <c r="H25" s="3">
        <f>B25-SUM(C25:G25)</f>
        <v>18</v>
      </c>
      <c r="J25" s="4">
        <v>244</v>
      </c>
      <c r="K25" s="5">
        <v>7</v>
      </c>
      <c r="L25" s="5">
        <v>123</v>
      </c>
      <c r="M25" s="5">
        <v>56</v>
      </c>
      <c r="N25" s="5">
        <v>11</v>
      </c>
      <c r="O25" s="5">
        <v>31</v>
      </c>
      <c r="P25" s="3">
        <f>J25-SUM(K25:O25)</f>
        <v>16</v>
      </c>
    </row>
    <row r="26" spans="1:16" s="28" customFormat="1">
      <c r="A26" s="25" t="s">
        <v>3</v>
      </c>
      <c r="B26" s="26"/>
      <c r="C26" s="26">
        <f>C25/B25</f>
        <v>1.6393442622950821E-2</v>
      </c>
      <c r="D26" s="26">
        <f>D25/B25</f>
        <v>0.40573770491803279</v>
      </c>
      <c r="E26" s="26">
        <f>E25/B25</f>
        <v>0.26229508196721313</v>
      </c>
      <c r="F26" s="26">
        <f>F25/B25</f>
        <v>4.9180327868852458E-2</v>
      </c>
      <c r="G26" s="26">
        <f>G25/B25</f>
        <v>0.19262295081967212</v>
      </c>
      <c r="H26" s="27">
        <f>H25/B25</f>
        <v>7.3770491803278687E-2</v>
      </c>
      <c r="J26" s="25"/>
      <c r="K26" s="26">
        <f>K25/J25</f>
        <v>2.8688524590163935E-2</v>
      </c>
      <c r="L26" s="26">
        <f>L25/J25</f>
        <v>0.50409836065573765</v>
      </c>
      <c r="M26" s="26">
        <f>M25/J25</f>
        <v>0.22950819672131148</v>
      </c>
      <c r="N26" s="26">
        <f>N25/J25</f>
        <v>4.5081967213114756E-2</v>
      </c>
      <c r="O26" s="26">
        <f>O25/J25</f>
        <v>0.12704918032786885</v>
      </c>
      <c r="P26" s="27">
        <f>P25/J25</f>
        <v>6.5573770491803282E-2</v>
      </c>
    </row>
    <row r="27" spans="1:16">
      <c r="A27" s="4" t="s">
        <v>28</v>
      </c>
      <c r="B27" s="5">
        <v>262</v>
      </c>
      <c r="C27" s="5">
        <v>8</v>
      </c>
      <c r="D27" s="5">
        <v>105</v>
      </c>
      <c r="E27" s="5">
        <v>59</v>
      </c>
      <c r="F27" s="5">
        <v>5</v>
      </c>
      <c r="G27" s="5">
        <v>61</v>
      </c>
      <c r="H27" s="3">
        <f>B27-SUM(C27:G27)</f>
        <v>24</v>
      </c>
      <c r="J27" s="4">
        <v>262</v>
      </c>
      <c r="K27" s="5">
        <v>15</v>
      </c>
      <c r="L27" s="5">
        <v>115</v>
      </c>
      <c r="M27" s="5">
        <v>54</v>
      </c>
      <c r="N27" s="5">
        <v>10</v>
      </c>
      <c r="O27" s="5">
        <v>40</v>
      </c>
      <c r="P27" s="3">
        <f>J27-SUM(K27:O27)</f>
        <v>28</v>
      </c>
    </row>
    <row r="28" spans="1:16" s="28" customFormat="1">
      <c r="A28" s="29" t="s">
        <v>3</v>
      </c>
      <c r="B28" s="30"/>
      <c r="C28" s="30">
        <f>C27/B27</f>
        <v>3.0534351145038167E-2</v>
      </c>
      <c r="D28" s="30">
        <f>D27/B27</f>
        <v>0.40076335877862596</v>
      </c>
      <c r="E28" s="30">
        <f>E27/B27</f>
        <v>0.22519083969465647</v>
      </c>
      <c r="F28" s="30">
        <f>F27/B27</f>
        <v>1.9083969465648856E-2</v>
      </c>
      <c r="G28" s="30">
        <f>G27/B27</f>
        <v>0.23282442748091603</v>
      </c>
      <c r="H28" s="31">
        <f>H27/B27</f>
        <v>9.1603053435114504E-2</v>
      </c>
      <c r="J28" s="29"/>
      <c r="K28" s="30">
        <f>K27/J27</f>
        <v>5.7251908396946563E-2</v>
      </c>
      <c r="L28" s="30">
        <f>L27/J27</f>
        <v>0.43893129770992367</v>
      </c>
      <c r="M28" s="30">
        <f>M27/J27</f>
        <v>0.20610687022900764</v>
      </c>
      <c r="N28" s="30">
        <f>N27/J27</f>
        <v>3.8167938931297711E-2</v>
      </c>
      <c r="O28" s="30">
        <f>O27/J27</f>
        <v>0.15267175572519084</v>
      </c>
      <c r="P28" s="31">
        <f>P27/J27</f>
        <v>0.10687022900763359</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292</v>
      </c>
      <c r="J2" s="20" t="s">
        <v>139</v>
      </c>
    </row>
    <row r="3" spans="1:22" s="15" customFormat="1" ht="10.5">
      <c r="A3" s="15" t="s">
        <v>291</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329</v>
      </c>
      <c r="D6" s="5">
        <v>540</v>
      </c>
      <c r="E6" s="5">
        <v>68</v>
      </c>
      <c r="F6" s="5">
        <v>13</v>
      </c>
      <c r="G6" s="5">
        <v>162</v>
      </c>
      <c r="H6" s="3">
        <f>B6-SUM(C6:G6)</f>
        <v>58</v>
      </c>
      <c r="J6" s="4">
        <v>1170</v>
      </c>
      <c r="K6" s="5">
        <v>402</v>
      </c>
      <c r="L6" s="5">
        <v>477</v>
      </c>
      <c r="M6" s="5">
        <v>53</v>
      </c>
      <c r="N6" s="5">
        <v>13</v>
      </c>
      <c r="O6" s="5">
        <v>171</v>
      </c>
      <c r="P6" s="3">
        <f>J6-SUM(K6:O6)</f>
        <v>54</v>
      </c>
    </row>
    <row r="7" spans="1:22" s="28" customFormat="1">
      <c r="A7" s="25" t="s">
        <v>3</v>
      </c>
      <c r="B7" s="26"/>
      <c r="C7" s="26">
        <f>C6/$B$6</f>
        <v>0.2811965811965812</v>
      </c>
      <c r="D7" s="26">
        <f t="shared" ref="D7:H7" si="0">D6/$B$6</f>
        <v>0.46153846153846156</v>
      </c>
      <c r="E7" s="26">
        <f t="shared" si="0"/>
        <v>5.8119658119658121E-2</v>
      </c>
      <c r="F7" s="26">
        <f t="shared" si="0"/>
        <v>1.1111111111111112E-2</v>
      </c>
      <c r="G7" s="26">
        <f t="shared" si="0"/>
        <v>0.13846153846153847</v>
      </c>
      <c r="H7" s="27">
        <f t="shared" si="0"/>
        <v>4.957264957264957E-2</v>
      </c>
      <c r="J7" s="25"/>
      <c r="K7" s="26">
        <f>K6/$J$6</f>
        <v>0.34358974358974359</v>
      </c>
      <c r="L7" s="26">
        <f t="shared" ref="L7:P7" si="1">L6/$J$6</f>
        <v>0.40769230769230769</v>
      </c>
      <c r="M7" s="26">
        <f t="shared" si="1"/>
        <v>4.5299145299145298E-2</v>
      </c>
      <c r="N7" s="26">
        <f t="shared" si="1"/>
        <v>1.1111111111111112E-2</v>
      </c>
      <c r="O7" s="26">
        <f t="shared" si="1"/>
        <v>0.14615384615384616</v>
      </c>
      <c r="P7" s="27">
        <f t="shared" si="1"/>
        <v>4.6153846153846156E-2</v>
      </c>
    </row>
    <row r="8" spans="1:22">
      <c r="A8" s="4" t="s">
        <v>19</v>
      </c>
      <c r="B8" s="5">
        <v>551</v>
      </c>
      <c r="C8" s="5">
        <v>153</v>
      </c>
      <c r="D8" s="5">
        <v>256</v>
      </c>
      <c r="E8" s="5">
        <v>39</v>
      </c>
      <c r="F8" s="5">
        <v>9</v>
      </c>
      <c r="G8" s="5">
        <v>69</v>
      </c>
      <c r="H8" s="3">
        <f>B8-SUM(C8:G8)</f>
        <v>25</v>
      </c>
      <c r="J8" s="4">
        <v>551</v>
      </c>
      <c r="K8" s="5">
        <v>198</v>
      </c>
      <c r="L8" s="5">
        <v>200</v>
      </c>
      <c r="M8" s="5">
        <v>31</v>
      </c>
      <c r="N8" s="5">
        <v>7</v>
      </c>
      <c r="O8" s="5">
        <v>91</v>
      </c>
      <c r="P8" s="3">
        <f>J8-SUM(K8:O8)</f>
        <v>24</v>
      </c>
    </row>
    <row r="9" spans="1:22" s="28" customFormat="1">
      <c r="A9" s="25" t="s">
        <v>3</v>
      </c>
      <c r="B9" s="26"/>
      <c r="C9" s="26">
        <f>C8/$B$8</f>
        <v>0.27767695099818512</v>
      </c>
      <c r="D9" s="26">
        <f t="shared" ref="D9:H9" si="2">D8/$B$8</f>
        <v>0.46460980036297639</v>
      </c>
      <c r="E9" s="26">
        <f t="shared" si="2"/>
        <v>7.0780399274047182E-2</v>
      </c>
      <c r="F9" s="26">
        <f t="shared" si="2"/>
        <v>1.6333938294010888E-2</v>
      </c>
      <c r="G9" s="26">
        <f t="shared" si="2"/>
        <v>0.12522686025408347</v>
      </c>
      <c r="H9" s="27">
        <f t="shared" si="2"/>
        <v>4.5372050816696916E-2</v>
      </c>
      <c r="J9" s="25"/>
      <c r="K9" s="26">
        <f>K8/$J$8</f>
        <v>0.35934664246823955</v>
      </c>
      <c r="L9" s="26">
        <f t="shared" ref="L9:P9" si="3">L8/$J$8</f>
        <v>0.36297640653357532</v>
      </c>
      <c r="M9" s="26">
        <f t="shared" si="3"/>
        <v>5.6261343012704176E-2</v>
      </c>
      <c r="N9" s="26">
        <f t="shared" si="3"/>
        <v>1.2704174228675136E-2</v>
      </c>
      <c r="O9" s="26">
        <f t="shared" si="3"/>
        <v>0.16515426497277677</v>
      </c>
      <c r="P9" s="27">
        <f t="shared" si="3"/>
        <v>4.3557168784029036E-2</v>
      </c>
    </row>
    <row r="10" spans="1:22">
      <c r="A10" s="4" t="s">
        <v>20</v>
      </c>
      <c r="B10" s="5">
        <v>611</v>
      </c>
      <c r="C10" s="5">
        <v>174</v>
      </c>
      <c r="D10" s="5">
        <v>283</v>
      </c>
      <c r="E10" s="5">
        <v>28</v>
      </c>
      <c r="F10" s="5">
        <v>4</v>
      </c>
      <c r="G10" s="5">
        <v>92</v>
      </c>
      <c r="H10" s="3">
        <f>B10-SUM(C10:G10)</f>
        <v>30</v>
      </c>
      <c r="J10" s="4">
        <v>611</v>
      </c>
      <c r="K10" s="5">
        <v>204</v>
      </c>
      <c r="L10" s="5">
        <v>273</v>
      </c>
      <c r="M10" s="5">
        <v>22</v>
      </c>
      <c r="N10" s="5">
        <v>6</v>
      </c>
      <c r="O10" s="5">
        <v>80</v>
      </c>
      <c r="P10" s="3">
        <f>J10-SUM(K10:O10)</f>
        <v>26</v>
      </c>
    </row>
    <row r="11" spans="1:22" s="28" customFormat="1">
      <c r="A11" s="25" t="s">
        <v>3</v>
      </c>
      <c r="B11" s="26"/>
      <c r="C11" s="26">
        <f>C10/B10</f>
        <v>0.28477905073649756</v>
      </c>
      <c r="D11" s="26">
        <f>D10/B10</f>
        <v>0.46317512274959083</v>
      </c>
      <c r="E11" s="26">
        <f>E10/B10</f>
        <v>4.5826513911620292E-2</v>
      </c>
      <c r="F11" s="26">
        <f>F10/B10</f>
        <v>6.5466448445171853E-3</v>
      </c>
      <c r="G11" s="26">
        <f>G10/B10</f>
        <v>0.15057283142389524</v>
      </c>
      <c r="H11" s="27">
        <f>H10/B10</f>
        <v>4.9099836333878884E-2</v>
      </c>
      <c r="J11" s="25"/>
      <c r="K11" s="26">
        <f>K10/J10</f>
        <v>0.33387888707037644</v>
      </c>
      <c r="L11" s="26">
        <f>L10/J10</f>
        <v>0.44680851063829785</v>
      </c>
      <c r="M11" s="26">
        <f>M10/J10</f>
        <v>3.6006546644844518E-2</v>
      </c>
      <c r="N11" s="26">
        <f>N10/J10</f>
        <v>9.8199672667757774E-3</v>
      </c>
      <c r="O11" s="26">
        <f>O10/J10</f>
        <v>0.13093289689034371</v>
      </c>
      <c r="P11" s="27">
        <f>P10/J10</f>
        <v>4.2553191489361701E-2</v>
      </c>
    </row>
    <row r="12" spans="1:22">
      <c r="A12" s="4" t="s">
        <v>21</v>
      </c>
      <c r="B12" s="5">
        <v>2</v>
      </c>
      <c r="C12" s="5">
        <v>1</v>
      </c>
      <c r="D12" s="57" t="s">
        <v>395</v>
      </c>
      <c r="E12" s="57" t="s">
        <v>395</v>
      </c>
      <c r="F12" s="57" t="s">
        <v>395</v>
      </c>
      <c r="G12" s="5">
        <v>1</v>
      </c>
      <c r="H12" s="60" t="s">
        <v>395</v>
      </c>
      <c r="J12" s="4">
        <v>2</v>
      </c>
      <c r="K12" s="57" t="s">
        <v>395</v>
      </c>
      <c r="L12" s="5">
        <v>2</v>
      </c>
      <c r="M12" s="57" t="s">
        <v>395</v>
      </c>
      <c r="N12" s="57" t="s">
        <v>395</v>
      </c>
      <c r="O12" s="57" t="s">
        <v>395</v>
      </c>
      <c r="P12" s="60" t="s">
        <v>395</v>
      </c>
      <c r="V12" s="19"/>
    </row>
    <row r="13" spans="1:22" s="28" customFormat="1">
      <c r="A13" s="29" t="s">
        <v>3</v>
      </c>
      <c r="B13" s="30"/>
      <c r="C13" s="30">
        <f>C12/B12</f>
        <v>0.5</v>
      </c>
      <c r="D13" s="59" t="s">
        <v>395</v>
      </c>
      <c r="E13" s="59" t="s">
        <v>395</v>
      </c>
      <c r="F13" s="59" t="s">
        <v>395</v>
      </c>
      <c r="G13" s="30">
        <f>G12/B12</f>
        <v>0.5</v>
      </c>
      <c r="H13" s="62" t="s">
        <v>395</v>
      </c>
      <c r="J13" s="29"/>
      <c r="K13" s="59" t="s">
        <v>395</v>
      </c>
      <c r="L13" s="85">
        <v>1</v>
      </c>
      <c r="M13" s="59" t="s">
        <v>395</v>
      </c>
      <c r="N13" s="59" t="s">
        <v>395</v>
      </c>
      <c r="O13" s="59" t="s">
        <v>395</v>
      </c>
      <c r="P13" s="62" t="s">
        <v>395</v>
      </c>
    </row>
    <row r="14" spans="1:22">
      <c r="A14" s="1" t="s">
        <v>2</v>
      </c>
    </row>
    <row r="15" spans="1:22">
      <c r="A15" s="9" t="s">
        <v>22</v>
      </c>
      <c r="B15" s="51">
        <v>17</v>
      </c>
      <c r="C15" s="10">
        <v>5</v>
      </c>
      <c r="D15" s="10">
        <v>6</v>
      </c>
      <c r="E15" s="82" t="s">
        <v>395</v>
      </c>
      <c r="F15" s="10">
        <v>2</v>
      </c>
      <c r="G15" s="10">
        <v>4</v>
      </c>
      <c r="H15" s="64" t="s">
        <v>395</v>
      </c>
      <c r="J15" s="9">
        <v>17</v>
      </c>
      <c r="K15" s="10">
        <v>5</v>
      </c>
      <c r="L15" s="10">
        <v>7</v>
      </c>
      <c r="M15" s="82" t="s">
        <v>395</v>
      </c>
      <c r="N15" s="10">
        <v>1</v>
      </c>
      <c r="O15" s="10">
        <v>4</v>
      </c>
      <c r="P15" s="64" t="s">
        <v>395</v>
      </c>
    </row>
    <row r="16" spans="1:22" s="28" customFormat="1">
      <c r="A16" s="25" t="s">
        <v>3</v>
      </c>
      <c r="B16" s="26"/>
      <c r="C16" s="49">
        <f>C15/B15</f>
        <v>0.29411764705882354</v>
      </c>
      <c r="D16" s="49">
        <f>D15/B15</f>
        <v>0.35294117647058826</v>
      </c>
      <c r="E16" s="58" t="s">
        <v>395</v>
      </c>
      <c r="F16" s="49">
        <f>F15/B15</f>
        <v>0.11764705882352941</v>
      </c>
      <c r="G16" s="49">
        <f>G15/B15</f>
        <v>0.23529411764705882</v>
      </c>
      <c r="H16" s="63" t="s">
        <v>395</v>
      </c>
      <c r="J16" s="25"/>
      <c r="K16" s="49">
        <f>K15/J15</f>
        <v>0.29411764705882354</v>
      </c>
      <c r="L16" s="49">
        <f>L15/J15</f>
        <v>0.41176470588235292</v>
      </c>
      <c r="M16" s="58" t="s">
        <v>395</v>
      </c>
      <c r="N16" s="49">
        <f>N15/J15</f>
        <v>5.8823529411764705E-2</v>
      </c>
      <c r="O16" s="49">
        <f>O15/J15</f>
        <v>0.23529411764705882</v>
      </c>
      <c r="P16" s="63" t="s">
        <v>395</v>
      </c>
    </row>
    <row r="17" spans="1:16">
      <c r="A17" s="4" t="s">
        <v>23</v>
      </c>
      <c r="B17" s="5">
        <v>122</v>
      </c>
      <c r="C17" s="5">
        <v>59</v>
      </c>
      <c r="D17" s="5">
        <v>42</v>
      </c>
      <c r="E17" s="5">
        <v>3</v>
      </c>
      <c r="F17" s="57" t="s">
        <v>395</v>
      </c>
      <c r="G17" s="5">
        <v>15</v>
      </c>
      <c r="H17" s="3">
        <f>B17-SUM(C17:G17)</f>
        <v>3</v>
      </c>
      <c r="J17" s="4">
        <v>122</v>
      </c>
      <c r="K17" s="5">
        <v>60</v>
      </c>
      <c r="L17" s="5">
        <v>43</v>
      </c>
      <c r="M17" s="5">
        <v>3</v>
      </c>
      <c r="N17" s="5">
        <v>2</v>
      </c>
      <c r="O17" s="5">
        <v>11</v>
      </c>
      <c r="P17" s="3">
        <f>J17-SUM(K17:O17)</f>
        <v>3</v>
      </c>
    </row>
    <row r="18" spans="1:16" s="28" customFormat="1">
      <c r="A18" s="25" t="s">
        <v>3</v>
      </c>
      <c r="B18" s="26"/>
      <c r="C18" s="26">
        <f>C17/B17</f>
        <v>0.48360655737704916</v>
      </c>
      <c r="D18" s="26">
        <f>D17/B17</f>
        <v>0.34426229508196721</v>
      </c>
      <c r="E18" s="26">
        <f>E17/B17</f>
        <v>2.4590163934426229E-2</v>
      </c>
      <c r="F18" s="58" t="s">
        <v>395</v>
      </c>
      <c r="G18" s="26">
        <f>G17/B17</f>
        <v>0.12295081967213115</v>
      </c>
      <c r="H18" s="27">
        <f>H17/B17</f>
        <v>2.4590163934426229E-2</v>
      </c>
      <c r="J18" s="25"/>
      <c r="K18" s="26">
        <f>K17/J17</f>
        <v>0.49180327868852458</v>
      </c>
      <c r="L18" s="26">
        <f>L17/J17</f>
        <v>0.35245901639344263</v>
      </c>
      <c r="M18" s="26">
        <f>M17/J17</f>
        <v>2.4590163934426229E-2</v>
      </c>
      <c r="N18" s="26">
        <f>N17/J17</f>
        <v>1.6393442622950821E-2</v>
      </c>
      <c r="O18" s="26">
        <f>O17/J17</f>
        <v>9.0163934426229511E-2</v>
      </c>
      <c r="P18" s="27">
        <f>P17/J17</f>
        <v>2.4590163934426229E-2</v>
      </c>
    </row>
    <row r="19" spans="1:16">
      <c r="A19" s="4" t="s">
        <v>24</v>
      </c>
      <c r="B19" s="5">
        <v>169</v>
      </c>
      <c r="C19" s="5">
        <v>80</v>
      </c>
      <c r="D19" s="5">
        <v>71</v>
      </c>
      <c r="E19" s="5">
        <v>1</v>
      </c>
      <c r="F19" s="57" t="s">
        <v>395</v>
      </c>
      <c r="G19" s="5">
        <v>14</v>
      </c>
      <c r="H19" s="3">
        <f>B19-SUM(C19:G19)</f>
        <v>3</v>
      </c>
      <c r="J19" s="4">
        <v>169</v>
      </c>
      <c r="K19" s="5">
        <v>84</v>
      </c>
      <c r="L19" s="5">
        <v>62</v>
      </c>
      <c r="M19" s="5">
        <v>4</v>
      </c>
      <c r="N19" s="5">
        <v>1</v>
      </c>
      <c r="O19" s="5">
        <v>15</v>
      </c>
      <c r="P19" s="3">
        <f>J19-SUM(K19:O19)</f>
        <v>3</v>
      </c>
    </row>
    <row r="20" spans="1:16" s="28" customFormat="1">
      <c r="A20" s="25" t="s">
        <v>3</v>
      </c>
      <c r="B20" s="26"/>
      <c r="C20" s="26">
        <f>C19/B19</f>
        <v>0.47337278106508873</v>
      </c>
      <c r="D20" s="26">
        <f>D19/B19</f>
        <v>0.42011834319526625</v>
      </c>
      <c r="E20" s="26">
        <f>E19/B19</f>
        <v>5.9171597633136093E-3</v>
      </c>
      <c r="F20" s="58" t="s">
        <v>395</v>
      </c>
      <c r="G20" s="26">
        <f>G19/B19</f>
        <v>8.2840236686390539E-2</v>
      </c>
      <c r="H20" s="27">
        <f>H19/B19</f>
        <v>1.7751479289940829E-2</v>
      </c>
      <c r="J20" s="25"/>
      <c r="K20" s="26">
        <f>K19/J19</f>
        <v>0.49704142011834318</v>
      </c>
      <c r="L20" s="26">
        <f>L19/J19</f>
        <v>0.36686390532544377</v>
      </c>
      <c r="M20" s="26">
        <f>M19/J19</f>
        <v>2.3668639053254437E-2</v>
      </c>
      <c r="N20" s="26">
        <f>N19/J19</f>
        <v>5.9171597633136093E-3</v>
      </c>
      <c r="O20" s="26">
        <f>O19/J19</f>
        <v>8.8757396449704137E-2</v>
      </c>
      <c r="P20" s="27">
        <f>P19/J19</f>
        <v>1.7751479289940829E-2</v>
      </c>
    </row>
    <row r="21" spans="1:16">
      <c r="A21" s="4" t="s">
        <v>25</v>
      </c>
      <c r="B21" s="5">
        <v>160</v>
      </c>
      <c r="C21" s="5">
        <v>51</v>
      </c>
      <c r="D21" s="5">
        <v>84</v>
      </c>
      <c r="E21" s="5">
        <v>9</v>
      </c>
      <c r="F21" s="5">
        <v>1</v>
      </c>
      <c r="G21" s="5">
        <v>11</v>
      </c>
      <c r="H21" s="3">
        <f>B21-SUM(C21:G21)</f>
        <v>4</v>
      </c>
      <c r="J21" s="4">
        <v>160</v>
      </c>
      <c r="K21" s="5">
        <v>68</v>
      </c>
      <c r="L21" s="5">
        <v>67</v>
      </c>
      <c r="M21" s="5">
        <v>4</v>
      </c>
      <c r="N21" s="5">
        <v>2</v>
      </c>
      <c r="O21" s="5">
        <v>15</v>
      </c>
      <c r="P21" s="3">
        <f>J21-SUM(K21:O21)</f>
        <v>4</v>
      </c>
    </row>
    <row r="22" spans="1:16" s="28" customFormat="1">
      <c r="A22" s="25" t="s">
        <v>3</v>
      </c>
      <c r="B22" s="26"/>
      <c r="C22" s="26">
        <f>C21/B21</f>
        <v>0.31874999999999998</v>
      </c>
      <c r="D22" s="26">
        <f>D21/B21</f>
        <v>0.52500000000000002</v>
      </c>
      <c r="E22" s="26">
        <f>E21/B21</f>
        <v>5.6250000000000001E-2</v>
      </c>
      <c r="F22" s="26">
        <f>F21/B21</f>
        <v>6.2500000000000003E-3</v>
      </c>
      <c r="G22" s="26">
        <f>G21/B21</f>
        <v>6.8750000000000006E-2</v>
      </c>
      <c r="H22" s="27">
        <f>H21/B21</f>
        <v>2.5000000000000001E-2</v>
      </c>
      <c r="J22" s="25"/>
      <c r="K22" s="26">
        <f>K21/J21</f>
        <v>0.42499999999999999</v>
      </c>
      <c r="L22" s="26">
        <f>L21/J21</f>
        <v>0.41875000000000001</v>
      </c>
      <c r="M22" s="26">
        <f>M21/J21</f>
        <v>2.5000000000000001E-2</v>
      </c>
      <c r="N22" s="26">
        <f>N21/J21</f>
        <v>1.2500000000000001E-2</v>
      </c>
      <c r="O22" s="26">
        <f>O21/J21</f>
        <v>9.375E-2</v>
      </c>
      <c r="P22" s="27">
        <f>P21/J21</f>
        <v>2.5000000000000001E-2</v>
      </c>
    </row>
    <row r="23" spans="1:16">
      <c r="A23" s="4" t="s">
        <v>26</v>
      </c>
      <c r="B23" s="5">
        <v>181</v>
      </c>
      <c r="C23" s="5">
        <v>47</v>
      </c>
      <c r="D23" s="5">
        <v>90</v>
      </c>
      <c r="E23" s="5">
        <v>11</v>
      </c>
      <c r="F23" s="5">
        <v>5</v>
      </c>
      <c r="G23" s="5">
        <v>25</v>
      </c>
      <c r="H23" s="3">
        <f>B23-SUM(C23:G23)</f>
        <v>3</v>
      </c>
      <c r="J23" s="4">
        <v>181</v>
      </c>
      <c r="K23" s="5">
        <v>57</v>
      </c>
      <c r="L23" s="5">
        <v>81</v>
      </c>
      <c r="M23" s="5">
        <v>11</v>
      </c>
      <c r="N23" s="5">
        <v>3</v>
      </c>
      <c r="O23" s="5">
        <v>25</v>
      </c>
      <c r="P23" s="3">
        <f>J23-SUM(K23:O23)</f>
        <v>4</v>
      </c>
    </row>
    <row r="24" spans="1:16" s="28" customFormat="1">
      <c r="A24" s="25" t="s">
        <v>3</v>
      </c>
      <c r="B24" s="26"/>
      <c r="C24" s="26">
        <f>C23/B23</f>
        <v>0.25966850828729282</v>
      </c>
      <c r="D24" s="26">
        <f>D23/B23</f>
        <v>0.49723756906077349</v>
      </c>
      <c r="E24" s="26">
        <f>E23/B23</f>
        <v>6.0773480662983423E-2</v>
      </c>
      <c r="F24" s="26">
        <f>F23/B23</f>
        <v>2.7624309392265192E-2</v>
      </c>
      <c r="G24" s="26">
        <f>G23/B23</f>
        <v>0.13812154696132597</v>
      </c>
      <c r="H24" s="27">
        <f>H23/B23</f>
        <v>1.6574585635359115E-2</v>
      </c>
      <c r="J24" s="25"/>
      <c r="K24" s="26">
        <f>K23/J23</f>
        <v>0.31491712707182318</v>
      </c>
      <c r="L24" s="26">
        <f>L23/J23</f>
        <v>0.44751381215469616</v>
      </c>
      <c r="M24" s="26">
        <f>M23/J23</f>
        <v>6.0773480662983423E-2</v>
      </c>
      <c r="N24" s="26">
        <f>N23/J23</f>
        <v>1.6574585635359115E-2</v>
      </c>
      <c r="O24" s="26">
        <f>O23/J23</f>
        <v>0.13812154696132597</v>
      </c>
      <c r="P24" s="27">
        <f>P23/J23</f>
        <v>2.2099447513812154E-2</v>
      </c>
    </row>
    <row r="25" spans="1:16">
      <c r="A25" s="4" t="s">
        <v>27</v>
      </c>
      <c r="B25" s="5">
        <v>244</v>
      </c>
      <c r="C25" s="5">
        <v>44</v>
      </c>
      <c r="D25" s="5">
        <v>129</v>
      </c>
      <c r="E25" s="5">
        <v>19</v>
      </c>
      <c r="F25" s="5">
        <v>3</v>
      </c>
      <c r="G25" s="5">
        <v>33</v>
      </c>
      <c r="H25" s="3">
        <f>B25-SUM(C25:G25)</f>
        <v>16</v>
      </c>
      <c r="J25" s="4">
        <v>244</v>
      </c>
      <c r="K25" s="5">
        <v>72</v>
      </c>
      <c r="L25" s="5">
        <v>108</v>
      </c>
      <c r="M25" s="5">
        <v>17</v>
      </c>
      <c r="N25" s="5">
        <v>2</v>
      </c>
      <c r="O25" s="5">
        <v>32</v>
      </c>
      <c r="P25" s="3">
        <f>J25-SUM(K25:O25)</f>
        <v>13</v>
      </c>
    </row>
    <row r="26" spans="1:16" s="28" customFormat="1">
      <c r="A26" s="25" t="s">
        <v>3</v>
      </c>
      <c r="B26" s="26"/>
      <c r="C26" s="26">
        <f>C25/B25</f>
        <v>0.18032786885245902</v>
      </c>
      <c r="D26" s="26">
        <f>D25/B25</f>
        <v>0.52868852459016391</v>
      </c>
      <c r="E26" s="26">
        <f>E25/B25</f>
        <v>7.7868852459016397E-2</v>
      </c>
      <c r="F26" s="26">
        <f>F25/B25</f>
        <v>1.2295081967213115E-2</v>
      </c>
      <c r="G26" s="26">
        <f>G25/B25</f>
        <v>0.13524590163934427</v>
      </c>
      <c r="H26" s="27">
        <f>H25/B25</f>
        <v>6.5573770491803282E-2</v>
      </c>
      <c r="J26" s="25"/>
      <c r="K26" s="26">
        <f>K25/J25</f>
        <v>0.29508196721311475</v>
      </c>
      <c r="L26" s="26">
        <f>L25/J25</f>
        <v>0.44262295081967212</v>
      </c>
      <c r="M26" s="26">
        <f>M25/J25</f>
        <v>6.9672131147540978E-2</v>
      </c>
      <c r="N26" s="26">
        <f>N25/J25</f>
        <v>8.1967213114754103E-3</v>
      </c>
      <c r="O26" s="26">
        <f>O25/J25</f>
        <v>0.13114754098360656</v>
      </c>
      <c r="P26" s="27">
        <f>P25/J25</f>
        <v>5.3278688524590161E-2</v>
      </c>
    </row>
    <row r="27" spans="1:16">
      <c r="A27" s="4" t="s">
        <v>28</v>
      </c>
      <c r="B27" s="5">
        <v>262</v>
      </c>
      <c r="C27" s="5">
        <v>39</v>
      </c>
      <c r="D27" s="5">
        <v>116</v>
      </c>
      <c r="E27" s="5">
        <v>24</v>
      </c>
      <c r="F27" s="5">
        <v>2</v>
      </c>
      <c r="G27" s="5">
        <v>56</v>
      </c>
      <c r="H27" s="3">
        <f>B27-SUM(C27:G27)</f>
        <v>25</v>
      </c>
      <c r="J27" s="4">
        <v>262</v>
      </c>
      <c r="K27" s="5">
        <v>54</v>
      </c>
      <c r="L27" s="5">
        <v>106</v>
      </c>
      <c r="M27" s="5">
        <v>14</v>
      </c>
      <c r="N27" s="5">
        <v>2</v>
      </c>
      <c r="O27" s="5">
        <v>64</v>
      </c>
      <c r="P27" s="3">
        <f>J27-SUM(K27:O27)</f>
        <v>22</v>
      </c>
    </row>
    <row r="28" spans="1:16" s="28" customFormat="1">
      <c r="A28" s="29" t="s">
        <v>3</v>
      </c>
      <c r="B28" s="30"/>
      <c r="C28" s="30">
        <f>C27/B27</f>
        <v>0.14885496183206107</v>
      </c>
      <c r="D28" s="30">
        <f>D27/B27</f>
        <v>0.44274809160305345</v>
      </c>
      <c r="E28" s="30">
        <f>E27/B27</f>
        <v>9.1603053435114504E-2</v>
      </c>
      <c r="F28" s="30">
        <f>F27/B27</f>
        <v>7.6335877862595417E-3</v>
      </c>
      <c r="G28" s="30">
        <f>G27/B27</f>
        <v>0.21374045801526717</v>
      </c>
      <c r="H28" s="31">
        <f>H27/B27</f>
        <v>9.5419847328244281E-2</v>
      </c>
      <c r="J28" s="29"/>
      <c r="K28" s="30">
        <f>K27/J27</f>
        <v>0.20610687022900764</v>
      </c>
      <c r="L28" s="30">
        <f>L27/J27</f>
        <v>0.40458015267175573</v>
      </c>
      <c r="M28" s="30">
        <f>M27/J27</f>
        <v>5.3435114503816793E-2</v>
      </c>
      <c r="N28" s="30">
        <f>N27/J27</f>
        <v>7.6335877862595417E-3</v>
      </c>
      <c r="O28" s="30">
        <f>O27/J27</f>
        <v>0.24427480916030533</v>
      </c>
      <c r="P28" s="31">
        <f>P27/J27</f>
        <v>8.3969465648854963E-2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140</v>
      </c>
      <c r="J2" s="20" t="s">
        <v>141</v>
      </c>
    </row>
    <row r="3" spans="1:22" s="15" customFormat="1" ht="10.5"/>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108</v>
      </c>
      <c r="D6" s="5">
        <v>568</v>
      </c>
      <c r="E6" s="5">
        <v>211</v>
      </c>
      <c r="F6" s="5">
        <v>44</v>
      </c>
      <c r="G6" s="5">
        <v>170</v>
      </c>
      <c r="H6" s="3">
        <f>B6-SUM(C6:G6)</f>
        <v>69</v>
      </c>
      <c r="J6" s="4">
        <v>1170</v>
      </c>
      <c r="K6" s="5">
        <v>444</v>
      </c>
      <c r="L6" s="5">
        <v>540</v>
      </c>
      <c r="M6" s="5">
        <v>70</v>
      </c>
      <c r="N6" s="5">
        <v>16</v>
      </c>
      <c r="O6" s="5">
        <v>46</v>
      </c>
      <c r="P6" s="3">
        <f>J6-SUM(K6:O6)</f>
        <v>54</v>
      </c>
    </row>
    <row r="7" spans="1:22" s="28" customFormat="1">
      <c r="A7" s="25" t="s">
        <v>3</v>
      </c>
      <c r="B7" s="26"/>
      <c r="C7" s="26">
        <f>C6/$B$6</f>
        <v>9.2307692307692313E-2</v>
      </c>
      <c r="D7" s="26">
        <f t="shared" ref="D7:H7" si="0">D6/$B$6</f>
        <v>0.48547008547008547</v>
      </c>
      <c r="E7" s="26">
        <f t="shared" si="0"/>
        <v>0.18034188034188034</v>
      </c>
      <c r="F7" s="26">
        <f t="shared" si="0"/>
        <v>3.7606837606837605E-2</v>
      </c>
      <c r="G7" s="26">
        <f t="shared" si="0"/>
        <v>0.14529914529914531</v>
      </c>
      <c r="H7" s="27">
        <f t="shared" si="0"/>
        <v>5.8974358974358973E-2</v>
      </c>
      <c r="J7" s="25"/>
      <c r="K7" s="26">
        <f>K6/$J$6</f>
        <v>0.37948717948717947</v>
      </c>
      <c r="L7" s="26">
        <f t="shared" ref="L7:P7" si="1">L6/$J$6</f>
        <v>0.46153846153846156</v>
      </c>
      <c r="M7" s="26">
        <f t="shared" si="1"/>
        <v>5.9829059829059832E-2</v>
      </c>
      <c r="N7" s="26">
        <f t="shared" si="1"/>
        <v>1.3675213675213675E-2</v>
      </c>
      <c r="O7" s="26">
        <f t="shared" si="1"/>
        <v>3.9316239316239315E-2</v>
      </c>
      <c r="P7" s="27">
        <f t="shared" si="1"/>
        <v>4.6153846153846156E-2</v>
      </c>
    </row>
    <row r="8" spans="1:22">
      <c r="A8" s="4" t="s">
        <v>19</v>
      </c>
      <c r="B8" s="5">
        <v>551</v>
      </c>
      <c r="C8" s="5">
        <v>50</v>
      </c>
      <c r="D8" s="5">
        <v>247</v>
      </c>
      <c r="E8" s="5">
        <v>117</v>
      </c>
      <c r="F8" s="5">
        <v>31</v>
      </c>
      <c r="G8" s="5">
        <v>76</v>
      </c>
      <c r="H8" s="3">
        <f>B8-SUM(C8:G8)</f>
        <v>30</v>
      </c>
      <c r="J8" s="4">
        <v>551</v>
      </c>
      <c r="K8" s="5">
        <v>195</v>
      </c>
      <c r="L8" s="5">
        <v>263</v>
      </c>
      <c r="M8" s="5">
        <v>40</v>
      </c>
      <c r="N8" s="5">
        <v>7</v>
      </c>
      <c r="O8" s="5">
        <v>22</v>
      </c>
      <c r="P8" s="3">
        <f>J8-SUM(K8:O8)</f>
        <v>24</v>
      </c>
    </row>
    <row r="9" spans="1:22" s="28" customFormat="1">
      <c r="A9" s="25" t="s">
        <v>3</v>
      </c>
      <c r="B9" s="26"/>
      <c r="C9" s="26">
        <f>C8/$B$8</f>
        <v>9.0744101633393831E-2</v>
      </c>
      <c r="D9" s="26">
        <f t="shared" ref="D9:H9" si="2">D8/$B$8</f>
        <v>0.44827586206896552</v>
      </c>
      <c r="E9" s="26">
        <f t="shared" si="2"/>
        <v>0.21234119782214156</v>
      </c>
      <c r="F9" s="26">
        <f t="shared" si="2"/>
        <v>5.6261343012704176E-2</v>
      </c>
      <c r="G9" s="26">
        <f t="shared" si="2"/>
        <v>0.13793103448275862</v>
      </c>
      <c r="H9" s="27">
        <f t="shared" si="2"/>
        <v>5.4446460980036297E-2</v>
      </c>
      <c r="J9" s="25"/>
      <c r="K9" s="26">
        <f>K8/$J$8</f>
        <v>0.35390199637023595</v>
      </c>
      <c r="L9" s="26">
        <f t="shared" ref="L9:P9" si="3">L8/$J$8</f>
        <v>0.47731397459165154</v>
      </c>
      <c r="M9" s="26">
        <f t="shared" si="3"/>
        <v>7.2595281306715068E-2</v>
      </c>
      <c r="N9" s="26">
        <f t="shared" si="3"/>
        <v>1.2704174228675136E-2</v>
      </c>
      <c r="O9" s="26">
        <f t="shared" si="3"/>
        <v>3.9927404718693285E-2</v>
      </c>
      <c r="P9" s="27">
        <f t="shared" si="3"/>
        <v>4.3557168784029036E-2</v>
      </c>
    </row>
    <row r="10" spans="1:22">
      <c r="A10" s="4" t="s">
        <v>20</v>
      </c>
      <c r="B10" s="5">
        <v>611</v>
      </c>
      <c r="C10" s="5">
        <v>58</v>
      </c>
      <c r="D10" s="5">
        <v>318</v>
      </c>
      <c r="E10" s="5">
        <v>93</v>
      </c>
      <c r="F10" s="5">
        <v>13</v>
      </c>
      <c r="G10" s="5">
        <v>93</v>
      </c>
      <c r="H10" s="3">
        <f>B10-SUM(C10:G10)</f>
        <v>36</v>
      </c>
      <c r="J10" s="4">
        <v>611</v>
      </c>
      <c r="K10" s="5">
        <v>248</v>
      </c>
      <c r="L10" s="5">
        <v>275</v>
      </c>
      <c r="M10" s="5">
        <v>29</v>
      </c>
      <c r="N10" s="5">
        <v>9</v>
      </c>
      <c r="O10" s="5">
        <v>24</v>
      </c>
      <c r="P10" s="3">
        <f>J10-SUM(K10:O10)</f>
        <v>26</v>
      </c>
    </row>
    <row r="11" spans="1:22" s="28" customFormat="1">
      <c r="A11" s="25" t="s">
        <v>3</v>
      </c>
      <c r="B11" s="26"/>
      <c r="C11" s="26">
        <f>C10/B10</f>
        <v>9.4926350245499183E-2</v>
      </c>
      <c r="D11" s="26">
        <f>D10/B10</f>
        <v>0.52045826513911619</v>
      </c>
      <c r="E11" s="26">
        <f>E10/B10</f>
        <v>0.15220949263502456</v>
      </c>
      <c r="F11" s="26">
        <f>F10/B10</f>
        <v>2.1276595744680851E-2</v>
      </c>
      <c r="G11" s="26">
        <f>G10/B10</f>
        <v>0.15220949263502456</v>
      </c>
      <c r="H11" s="27">
        <f>H10/B10</f>
        <v>5.8919803600654665E-2</v>
      </c>
      <c r="J11" s="25"/>
      <c r="K11" s="26">
        <f>K10/J10</f>
        <v>0.40589198036006546</v>
      </c>
      <c r="L11" s="26">
        <f>L10/J10</f>
        <v>0.45008183306055649</v>
      </c>
      <c r="M11" s="26">
        <f>M10/J10</f>
        <v>4.7463175122749592E-2</v>
      </c>
      <c r="N11" s="26">
        <f>N10/J10</f>
        <v>1.4729950900163666E-2</v>
      </c>
      <c r="O11" s="26">
        <f>O10/J10</f>
        <v>3.927986906710311E-2</v>
      </c>
      <c r="P11" s="27">
        <f>P10/J10</f>
        <v>4.2553191489361701E-2</v>
      </c>
    </row>
    <row r="12" spans="1:22">
      <c r="A12" s="4" t="s">
        <v>21</v>
      </c>
      <c r="B12" s="5">
        <v>2</v>
      </c>
      <c r="C12" s="57" t="s">
        <v>395</v>
      </c>
      <c r="D12" s="5">
        <v>1</v>
      </c>
      <c r="E12" s="57" t="s">
        <v>395</v>
      </c>
      <c r="F12" s="57" t="s">
        <v>395</v>
      </c>
      <c r="G12" s="5">
        <v>1</v>
      </c>
      <c r="H12" s="60" t="s">
        <v>395</v>
      </c>
      <c r="J12" s="4">
        <v>2</v>
      </c>
      <c r="K12" s="5">
        <v>1</v>
      </c>
      <c r="L12" s="57" t="s">
        <v>395</v>
      </c>
      <c r="M12" s="5">
        <v>1</v>
      </c>
      <c r="N12" s="57" t="s">
        <v>395</v>
      </c>
      <c r="O12" s="57" t="s">
        <v>395</v>
      </c>
      <c r="P12" s="60" t="s">
        <v>395</v>
      </c>
      <c r="V12" s="19"/>
    </row>
    <row r="13" spans="1:22" s="28" customFormat="1">
      <c r="A13" s="29" t="s">
        <v>3</v>
      </c>
      <c r="B13" s="30"/>
      <c r="C13" s="59" t="s">
        <v>395</v>
      </c>
      <c r="D13" s="30">
        <f>D12/B12</f>
        <v>0.5</v>
      </c>
      <c r="E13" s="59" t="s">
        <v>395</v>
      </c>
      <c r="F13" s="59" t="s">
        <v>395</v>
      </c>
      <c r="G13" s="30">
        <f>G12/B12</f>
        <v>0.5</v>
      </c>
      <c r="H13" s="62" t="s">
        <v>395</v>
      </c>
      <c r="J13" s="29"/>
      <c r="K13" s="30">
        <f>K12/J12</f>
        <v>0.5</v>
      </c>
      <c r="L13" s="59" t="s">
        <v>395</v>
      </c>
      <c r="M13" s="30">
        <f>M12/J12</f>
        <v>0.5</v>
      </c>
      <c r="N13" s="59" t="s">
        <v>395</v>
      </c>
      <c r="O13" s="59" t="s">
        <v>395</v>
      </c>
      <c r="P13" s="62" t="s">
        <v>395</v>
      </c>
    </row>
    <row r="14" spans="1:22">
      <c r="A14" s="1" t="s">
        <v>2</v>
      </c>
    </row>
    <row r="15" spans="1:22">
      <c r="A15" s="9" t="s">
        <v>22</v>
      </c>
      <c r="B15" s="51">
        <v>17</v>
      </c>
      <c r="C15" s="10">
        <v>1</v>
      </c>
      <c r="D15" s="10">
        <v>8</v>
      </c>
      <c r="E15" s="10">
        <v>1</v>
      </c>
      <c r="F15" s="10">
        <v>2</v>
      </c>
      <c r="G15" s="10">
        <v>5</v>
      </c>
      <c r="H15" s="64" t="s">
        <v>395</v>
      </c>
      <c r="J15" s="9">
        <v>17</v>
      </c>
      <c r="K15" s="10">
        <v>7</v>
      </c>
      <c r="L15" s="10">
        <v>7</v>
      </c>
      <c r="M15" s="10">
        <v>1</v>
      </c>
      <c r="N15" s="82" t="s">
        <v>395</v>
      </c>
      <c r="O15" s="10">
        <v>2</v>
      </c>
      <c r="P15" s="64" t="s">
        <v>395</v>
      </c>
    </row>
    <row r="16" spans="1:22" s="28" customFormat="1">
      <c r="A16" s="25" t="s">
        <v>3</v>
      </c>
      <c r="B16" s="26"/>
      <c r="C16" s="49">
        <f>C15/B15</f>
        <v>5.8823529411764705E-2</v>
      </c>
      <c r="D16" s="49">
        <f>D15/B15</f>
        <v>0.47058823529411764</v>
      </c>
      <c r="E16" s="49">
        <f>E15/B15</f>
        <v>5.8823529411764705E-2</v>
      </c>
      <c r="F16" s="49">
        <f>F15/B15</f>
        <v>0.11764705882352941</v>
      </c>
      <c r="G16" s="49">
        <f>G15/B15</f>
        <v>0.29411764705882354</v>
      </c>
      <c r="H16" s="63" t="s">
        <v>395</v>
      </c>
      <c r="J16" s="25"/>
      <c r="K16" s="49">
        <f>K15/J15</f>
        <v>0.41176470588235292</v>
      </c>
      <c r="L16" s="49">
        <f>L15/J15</f>
        <v>0.41176470588235292</v>
      </c>
      <c r="M16" s="49">
        <f>M15/J15</f>
        <v>5.8823529411764705E-2</v>
      </c>
      <c r="N16" s="58" t="s">
        <v>395</v>
      </c>
      <c r="O16" s="49">
        <f>O15/J15</f>
        <v>0.11764705882352941</v>
      </c>
      <c r="P16" s="63" t="s">
        <v>395</v>
      </c>
    </row>
    <row r="17" spans="1:16">
      <c r="A17" s="4" t="s">
        <v>23</v>
      </c>
      <c r="B17" s="5">
        <v>122</v>
      </c>
      <c r="C17" s="5">
        <v>11</v>
      </c>
      <c r="D17" s="5">
        <v>63</v>
      </c>
      <c r="E17" s="5">
        <v>23</v>
      </c>
      <c r="F17" s="5">
        <v>5</v>
      </c>
      <c r="G17" s="5">
        <v>17</v>
      </c>
      <c r="H17" s="3">
        <f>B17-SUM(C17:G17)</f>
        <v>3</v>
      </c>
      <c r="J17" s="4">
        <v>122</v>
      </c>
      <c r="K17" s="5">
        <v>58</v>
      </c>
      <c r="L17" s="5">
        <v>47</v>
      </c>
      <c r="M17" s="5">
        <v>6</v>
      </c>
      <c r="N17" s="5">
        <v>2</v>
      </c>
      <c r="O17" s="5">
        <v>6</v>
      </c>
      <c r="P17" s="3">
        <f>J17-SUM(K17:O17)</f>
        <v>3</v>
      </c>
    </row>
    <row r="18" spans="1:16" s="28" customFormat="1">
      <c r="A18" s="25" t="s">
        <v>3</v>
      </c>
      <c r="B18" s="26"/>
      <c r="C18" s="26">
        <f>C17/B17</f>
        <v>9.0163934426229511E-2</v>
      </c>
      <c r="D18" s="26">
        <f>D17/B17</f>
        <v>0.51639344262295084</v>
      </c>
      <c r="E18" s="26">
        <f>E17/B17</f>
        <v>0.18852459016393441</v>
      </c>
      <c r="F18" s="26">
        <f>F17/B17</f>
        <v>4.0983606557377046E-2</v>
      </c>
      <c r="G18" s="26">
        <f>G17/B17</f>
        <v>0.13934426229508196</v>
      </c>
      <c r="H18" s="27">
        <f>H17/B17</f>
        <v>2.4590163934426229E-2</v>
      </c>
      <c r="J18" s="25"/>
      <c r="K18" s="26">
        <f>K17/J17</f>
        <v>0.47540983606557374</v>
      </c>
      <c r="L18" s="26">
        <f>L17/J17</f>
        <v>0.38524590163934425</v>
      </c>
      <c r="M18" s="26">
        <f>M17/J17</f>
        <v>4.9180327868852458E-2</v>
      </c>
      <c r="N18" s="26">
        <f>N17/J17</f>
        <v>1.6393442622950821E-2</v>
      </c>
      <c r="O18" s="26">
        <f>O17/J17</f>
        <v>4.9180327868852458E-2</v>
      </c>
      <c r="P18" s="27">
        <f>P17/J17</f>
        <v>2.4590163934426229E-2</v>
      </c>
    </row>
    <row r="19" spans="1:16">
      <c r="A19" s="4" t="s">
        <v>24</v>
      </c>
      <c r="B19" s="5">
        <v>169</v>
      </c>
      <c r="C19" s="5">
        <v>21</v>
      </c>
      <c r="D19" s="5">
        <v>74</v>
      </c>
      <c r="E19" s="5">
        <v>36</v>
      </c>
      <c r="F19" s="5">
        <v>9</v>
      </c>
      <c r="G19" s="5">
        <v>22</v>
      </c>
      <c r="H19" s="3">
        <f>B19-SUM(C19:G19)</f>
        <v>7</v>
      </c>
      <c r="J19" s="4">
        <v>169</v>
      </c>
      <c r="K19" s="5">
        <v>65</v>
      </c>
      <c r="L19" s="5">
        <v>75</v>
      </c>
      <c r="M19" s="5">
        <v>18</v>
      </c>
      <c r="N19" s="5">
        <v>2</v>
      </c>
      <c r="O19" s="5">
        <v>5</v>
      </c>
      <c r="P19" s="3">
        <f>J19-SUM(K19:O19)</f>
        <v>4</v>
      </c>
    </row>
    <row r="20" spans="1:16" s="28" customFormat="1">
      <c r="A20" s="25" t="s">
        <v>3</v>
      </c>
      <c r="B20" s="26"/>
      <c r="C20" s="26">
        <f>C19/B19</f>
        <v>0.1242603550295858</v>
      </c>
      <c r="D20" s="26">
        <f>D19/B19</f>
        <v>0.43786982248520712</v>
      </c>
      <c r="E20" s="26">
        <f>E19/B19</f>
        <v>0.21301775147928995</v>
      </c>
      <c r="F20" s="26">
        <f>F19/B19</f>
        <v>5.3254437869822487E-2</v>
      </c>
      <c r="G20" s="26">
        <f>G19/B19</f>
        <v>0.13017751479289941</v>
      </c>
      <c r="H20" s="27">
        <f>H19/B19</f>
        <v>4.142011834319527E-2</v>
      </c>
      <c r="J20" s="25"/>
      <c r="K20" s="26">
        <f>K19/J19</f>
        <v>0.38461538461538464</v>
      </c>
      <c r="L20" s="26">
        <f>L19/J19</f>
        <v>0.4437869822485207</v>
      </c>
      <c r="M20" s="26">
        <f>M19/J19</f>
        <v>0.10650887573964497</v>
      </c>
      <c r="N20" s="26">
        <f>N19/J19</f>
        <v>1.1834319526627219E-2</v>
      </c>
      <c r="O20" s="26">
        <f>O19/J19</f>
        <v>2.9585798816568046E-2</v>
      </c>
      <c r="P20" s="27">
        <f>P19/J19</f>
        <v>2.3668639053254437E-2</v>
      </c>
    </row>
    <row r="21" spans="1:16">
      <c r="A21" s="4" t="s">
        <v>25</v>
      </c>
      <c r="B21" s="5">
        <v>160</v>
      </c>
      <c r="C21" s="5">
        <v>16</v>
      </c>
      <c r="D21" s="5">
        <v>69</v>
      </c>
      <c r="E21" s="5">
        <v>36</v>
      </c>
      <c r="F21" s="5">
        <v>10</v>
      </c>
      <c r="G21" s="5">
        <v>26</v>
      </c>
      <c r="H21" s="3">
        <f>B21-SUM(C21:G21)</f>
        <v>3</v>
      </c>
      <c r="J21" s="4">
        <v>160</v>
      </c>
      <c r="K21" s="5">
        <v>62</v>
      </c>
      <c r="L21" s="5">
        <v>74</v>
      </c>
      <c r="M21" s="5">
        <v>14</v>
      </c>
      <c r="N21" s="5">
        <v>2</v>
      </c>
      <c r="O21" s="5">
        <v>5</v>
      </c>
      <c r="P21" s="3">
        <f>J21-SUM(K21:O21)</f>
        <v>3</v>
      </c>
    </row>
    <row r="22" spans="1:16" s="28" customFormat="1">
      <c r="A22" s="25" t="s">
        <v>3</v>
      </c>
      <c r="B22" s="26"/>
      <c r="C22" s="26">
        <f>C21/B21</f>
        <v>0.1</v>
      </c>
      <c r="D22" s="26">
        <f>D21/B21</f>
        <v>0.43125000000000002</v>
      </c>
      <c r="E22" s="26">
        <f>E21/B21</f>
        <v>0.22500000000000001</v>
      </c>
      <c r="F22" s="26">
        <f>F21/B21</f>
        <v>6.25E-2</v>
      </c>
      <c r="G22" s="26">
        <f>G21/B21</f>
        <v>0.16250000000000001</v>
      </c>
      <c r="H22" s="27">
        <f>H21/B21</f>
        <v>1.8749999999999999E-2</v>
      </c>
      <c r="J22" s="25"/>
      <c r="K22" s="26">
        <f>K21/J21</f>
        <v>0.38750000000000001</v>
      </c>
      <c r="L22" s="26">
        <f>L21/J21</f>
        <v>0.46250000000000002</v>
      </c>
      <c r="M22" s="26">
        <f>M21/J21</f>
        <v>8.7499999999999994E-2</v>
      </c>
      <c r="N22" s="26">
        <f>N21/J21</f>
        <v>1.2500000000000001E-2</v>
      </c>
      <c r="O22" s="26">
        <f>O21/J21</f>
        <v>3.125E-2</v>
      </c>
      <c r="P22" s="27">
        <f>P21/J21</f>
        <v>1.8749999999999999E-2</v>
      </c>
    </row>
    <row r="23" spans="1:16">
      <c r="A23" s="4" t="s">
        <v>26</v>
      </c>
      <c r="B23" s="5">
        <v>181</v>
      </c>
      <c r="C23" s="5">
        <v>21</v>
      </c>
      <c r="D23" s="5">
        <v>94</v>
      </c>
      <c r="E23" s="5">
        <v>27</v>
      </c>
      <c r="F23" s="5">
        <v>8</v>
      </c>
      <c r="G23" s="5">
        <v>25</v>
      </c>
      <c r="H23" s="3">
        <f>B23-SUM(C23:G23)</f>
        <v>6</v>
      </c>
      <c r="J23" s="4">
        <v>181</v>
      </c>
      <c r="K23" s="5">
        <v>72</v>
      </c>
      <c r="L23" s="5">
        <v>89</v>
      </c>
      <c r="M23" s="5">
        <v>7</v>
      </c>
      <c r="N23" s="5">
        <v>5</v>
      </c>
      <c r="O23" s="5">
        <v>6</v>
      </c>
      <c r="P23" s="3">
        <f>J23-SUM(K23:O23)</f>
        <v>2</v>
      </c>
    </row>
    <row r="24" spans="1:16" s="28" customFormat="1">
      <c r="A24" s="25" t="s">
        <v>3</v>
      </c>
      <c r="B24" s="26"/>
      <c r="C24" s="26">
        <f>C23/B23</f>
        <v>0.11602209944751381</v>
      </c>
      <c r="D24" s="26">
        <f>D23/B23</f>
        <v>0.51933701657458564</v>
      </c>
      <c r="E24" s="26">
        <f>E23/B23</f>
        <v>0.14917127071823205</v>
      </c>
      <c r="F24" s="26">
        <f>F23/B23</f>
        <v>4.4198895027624308E-2</v>
      </c>
      <c r="G24" s="26">
        <f>G23/B23</f>
        <v>0.13812154696132597</v>
      </c>
      <c r="H24" s="27">
        <f>H23/B23</f>
        <v>3.3149171270718231E-2</v>
      </c>
      <c r="J24" s="25"/>
      <c r="K24" s="26">
        <f>K23/J23</f>
        <v>0.39779005524861877</v>
      </c>
      <c r="L24" s="26">
        <f>L23/J23</f>
        <v>0.49171270718232046</v>
      </c>
      <c r="M24" s="26">
        <f>M23/J23</f>
        <v>3.8674033149171269E-2</v>
      </c>
      <c r="N24" s="26">
        <f>N23/J23</f>
        <v>2.7624309392265192E-2</v>
      </c>
      <c r="O24" s="26">
        <f>O23/J23</f>
        <v>3.3149171270718231E-2</v>
      </c>
      <c r="P24" s="27">
        <f>P23/J23</f>
        <v>1.1049723756906077E-2</v>
      </c>
    </row>
    <row r="25" spans="1:16">
      <c r="A25" s="4" t="s">
        <v>27</v>
      </c>
      <c r="B25" s="5">
        <v>244</v>
      </c>
      <c r="C25" s="5">
        <v>19</v>
      </c>
      <c r="D25" s="5">
        <v>126</v>
      </c>
      <c r="E25" s="5">
        <v>46</v>
      </c>
      <c r="F25" s="5">
        <v>8</v>
      </c>
      <c r="G25" s="5">
        <v>30</v>
      </c>
      <c r="H25" s="3">
        <f>B25-SUM(C25:G25)</f>
        <v>15</v>
      </c>
      <c r="J25" s="4">
        <v>244</v>
      </c>
      <c r="K25" s="5">
        <v>100</v>
      </c>
      <c r="L25" s="5">
        <v>106</v>
      </c>
      <c r="M25" s="5">
        <v>13</v>
      </c>
      <c r="N25" s="5">
        <v>2</v>
      </c>
      <c r="O25" s="5">
        <v>10</v>
      </c>
      <c r="P25" s="3">
        <f>J25-SUM(K25:O25)</f>
        <v>13</v>
      </c>
    </row>
    <row r="26" spans="1:16" s="28" customFormat="1">
      <c r="A26" s="25" t="s">
        <v>3</v>
      </c>
      <c r="B26" s="26"/>
      <c r="C26" s="26">
        <f>C25/B25</f>
        <v>7.7868852459016397E-2</v>
      </c>
      <c r="D26" s="26">
        <f>D25/B25</f>
        <v>0.51639344262295084</v>
      </c>
      <c r="E26" s="26">
        <f>E25/B25</f>
        <v>0.18852459016393441</v>
      </c>
      <c r="F26" s="26">
        <f>F25/B25</f>
        <v>3.2786885245901641E-2</v>
      </c>
      <c r="G26" s="26">
        <f>G25/B25</f>
        <v>0.12295081967213115</v>
      </c>
      <c r="H26" s="27">
        <f>H25/B25</f>
        <v>6.1475409836065573E-2</v>
      </c>
      <c r="J26" s="25"/>
      <c r="K26" s="26">
        <f>K25/J25</f>
        <v>0.4098360655737705</v>
      </c>
      <c r="L26" s="26">
        <f>L25/J25</f>
        <v>0.4344262295081967</v>
      </c>
      <c r="M26" s="26">
        <f>M25/J25</f>
        <v>5.3278688524590161E-2</v>
      </c>
      <c r="N26" s="26">
        <f>N25/J25</f>
        <v>8.1967213114754103E-3</v>
      </c>
      <c r="O26" s="26">
        <f>O25/J25</f>
        <v>4.0983606557377046E-2</v>
      </c>
      <c r="P26" s="27">
        <f>P25/J25</f>
        <v>5.3278688524590161E-2</v>
      </c>
    </row>
    <row r="27" spans="1:16">
      <c r="A27" s="4" t="s">
        <v>28</v>
      </c>
      <c r="B27" s="5">
        <v>262</v>
      </c>
      <c r="C27" s="5">
        <v>18</v>
      </c>
      <c r="D27" s="5">
        <v>129</v>
      </c>
      <c r="E27" s="5">
        <v>41</v>
      </c>
      <c r="F27" s="5">
        <v>2</v>
      </c>
      <c r="G27" s="5">
        <v>42</v>
      </c>
      <c r="H27" s="3">
        <f>B27-SUM(C27:G27)</f>
        <v>30</v>
      </c>
      <c r="J27" s="4">
        <v>262</v>
      </c>
      <c r="K27" s="5">
        <v>77</v>
      </c>
      <c r="L27" s="5">
        <v>135</v>
      </c>
      <c r="M27" s="5">
        <v>11</v>
      </c>
      <c r="N27" s="5">
        <v>3</v>
      </c>
      <c r="O27" s="5">
        <v>12</v>
      </c>
      <c r="P27" s="3">
        <f>J27-SUM(K27:O27)</f>
        <v>24</v>
      </c>
    </row>
    <row r="28" spans="1:16" s="28" customFormat="1">
      <c r="A28" s="29" t="s">
        <v>3</v>
      </c>
      <c r="B28" s="30"/>
      <c r="C28" s="30">
        <f>C27/B27</f>
        <v>6.8702290076335881E-2</v>
      </c>
      <c r="D28" s="30">
        <f>D27/B27</f>
        <v>0.49236641221374045</v>
      </c>
      <c r="E28" s="30">
        <f>E27/B27</f>
        <v>0.15648854961832062</v>
      </c>
      <c r="F28" s="30">
        <f>F27/B27</f>
        <v>7.6335877862595417E-3</v>
      </c>
      <c r="G28" s="30">
        <f>G27/B27</f>
        <v>0.16030534351145037</v>
      </c>
      <c r="H28" s="31">
        <f>H27/B27</f>
        <v>0.11450381679389313</v>
      </c>
      <c r="J28" s="29"/>
      <c r="K28" s="30">
        <f>K27/J27</f>
        <v>0.29389312977099236</v>
      </c>
      <c r="L28" s="30">
        <f>L27/J27</f>
        <v>0.51526717557251911</v>
      </c>
      <c r="M28" s="30">
        <f>M27/J27</f>
        <v>4.1984732824427481E-2</v>
      </c>
      <c r="N28" s="30">
        <f>N27/J27</f>
        <v>1.1450381679389313E-2</v>
      </c>
      <c r="O28" s="30">
        <f>O27/J27</f>
        <v>4.5801526717557252E-2</v>
      </c>
      <c r="P28" s="31">
        <f>P27/J27</f>
        <v>9.1603053435114504E-2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142</v>
      </c>
      <c r="J2" s="22" t="s">
        <v>244</v>
      </c>
    </row>
    <row r="3" spans="1:22" s="15" customFormat="1" ht="10.5">
      <c r="J3" s="18"/>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218</v>
      </c>
      <c r="D6" s="5">
        <v>550</v>
      </c>
      <c r="E6" s="5">
        <v>149</v>
      </c>
      <c r="F6" s="5">
        <v>63</v>
      </c>
      <c r="G6" s="5">
        <v>135</v>
      </c>
      <c r="H6" s="3">
        <f>B6-SUM(C6:G6)</f>
        <v>55</v>
      </c>
      <c r="J6" s="4">
        <v>1170</v>
      </c>
      <c r="K6" s="5">
        <v>224</v>
      </c>
      <c r="L6" s="5">
        <v>553</v>
      </c>
      <c r="M6" s="5">
        <v>70</v>
      </c>
      <c r="N6" s="5">
        <v>27</v>
      </c>
      <c r="O6" s="5">
        <v>243</v>
      </c>
      <c r="P6" s="3">
        <f>J6-SUM(K6:O6)</f>
        <v>53</v>
      </c>
    </row>
    <row r="7" spans="1:22" s="28" customFormat="1">
      <c r="A7" s="25" t="s">
        <v>3</v>
      </c>
      <c r="B7" s="26"/>
      <c r="C7" s="26">
        <f>C6/$B$6</f>
        <v>0.18632478632478633</v>
      </c>
      <c r="D7" s="26">
        <f t="shared" ref="D7:H7" si="0">D6/$B$6</f>
        <v>0.47008547008547008</v>
      </c>
      <c r="E7" s="26">
        <f t="shared" si="0"/>
        <v>0.12735042735042734</v>
      </c>
      <c r="F7" s="26">
        <f t="shared" si="0"/>
        <v>5.3846153846153849E-2</v>
      </c>
      <c r="G7" s="26">
        <f t="shared" si="0"/>
        <v>0.11538461538461539</v>
      </c>
      <c r="H7" s="27">
        <f t="shared" si="0"/>
        <v>4.7008547008547008E-2</v>
      </c>
      <c r="J7" s="25"/>
      <c r="K7" s="26">
        <f>K6/$J$6</f>
        <v>0.19145299145299147</v>
      </c>
      <c r="L7" s="26">
        <f t="shared" ref="L7:P7" si="1">L6/$J$6</f>
        <v>0.47264957264957264</v>
      </c>
      <c r="M7" s="26">
        <f t="shared" si="1"/>
        <v>5.9829059829059832E-2</v>
      </c>
      <c r="N7" s="26">
        <f t="shared" si="1"/>
        <v>2.3076923076923078E-2</v>
      </c>
      <c r="O7" s="26">
        <f t="shared" si="1"/>
        <v>0.2076923076923077</v>
      </c>
      <c r="P7" s="27">
        <f t="shared" si="1"/>
        <v>4.5299145299145298E-2</v>
      </c>
    </row>
    <row r="8" spans="1:22">
      <c r="A8" s="4" t="s">
        <v>19</v>
      </c>
      <c r="B8" s="5">
        <v>551</v>
      </c>
      <c r="C8" s="5">
        <v>91</v>
      </c>
      <c r="D8" s="5">
        <v>249</v>
      </c>
      <c r="E8" s="5">
        <v>93</v>
      </c>
      <c r="F8" s="5">
        <v>37</v>
      </c>
      <c r="G8" s="5">
        <v>57</v>
      </c>
      <c r="H8" s="3">
        <f>B8-SUM(C8:G8)</f>
        <v>24</v>
      </c>
      <c r="J8" s="4">
        <v>551</v>
      </c>
      <c r="K8" s="5">
        <v>90</v>
      </c>
      <c r="L8" s="5">
        <v>259</v>
      </c>
      <c r="M8" s="5">
        <v>48</v>
      </c>
      <c r="N8" s="5">
        <v>19</v>
      </c>
      <c r="O8" s="5">
        <v>112</v>
      </c>
      <c r="P8" s="3">
        <f>J8-SUM(K8:O8)</f>
        <v>23</v>
      </c>
    </row>
    <row r="9" spans="1:22" s="28" customFormat="1">
      <c r="A9" s="25" t="s">
        <v>3</v>
      </c>
      <c r="B9" s="26"/>
      <c r="C9" s="26">
        <f>C8/$B$8</f>
        <v>0.16515426497277677</v>
      </c>
      <c r="D9" s="26">
        <f t="shared" ref="D9:H9" si="2">D8/$B$8</f>
        <v>0.4519056261343013</v>
      </c>
      <c r="E9" s="26">
        <f t="shared" si="2"/>
        <v>0.16878402903811252</v>
      </c>
      <c r="F9" s="26">
        <f t="shared" si="2"/>
        <v>6.7150635208711437E-2</v>
      </c>
      <c r="G9" s="26">
        <f t="shared" si="2"/>
        <v>0.10344827586206896</v>
      </c>
      <c r="H9" s="27">
        <f t="shared" si="2"/>
        <v>4.3557168784029036E-2</v>
      </c>
      <c r="J9" s="25"/>
      <c r="K9" s="26">
        <f>K8/$J$8</f>
        <v>0.16333938294010888</v>
      </c>
      <c r="L9" s="26">
        <f t="shared" ref="L9:P9" si="3">L8/$J$8</f>
        <v>0.47005444646098005</v>
      </c>
      <c r="M9" s="26">
        <f t="shared" si="3"/>
        <v>8.7114337568058073E-2</v>
      </c>
      <c r="N9" s="26">
        <f t="shared" si="3"/>
        <v>3.4482758620689655E-2</v>
      </c>
      <c r="O9" s="26">
        <f t="shared" si="3"/>
        <v>0.20326678765880218</v>
      </c>
      <c r="P9" s="27">
        <f t="shared" si="3"/>
        <v>4.1742286751361164E-2</v>
      </c>
    </row>
    <row r="10" spans="1:22">
      <c r="A10" s="4" t="s">
        <v>20</v>
      </c>
      <c r="B10" s="5">
        <v>611</v>
      </c>
      <c r="C10" s="5">
        <v>126</v>
      </c>
      <c r="D10" s="5">
        <v>297</v>
      </c>
      <c r="E10" s="5">
        <v>56</v>
      </c>
      <c r="F10" s="5">
        <v>26</v>
      </c>
      <c r="G10" s="5">
        <v>78</v>
      </c>
      <c r="H10" s="3">
        <f>B10-SUM(C10:G10)</f>
        <v>28</v>
      </c>
      <c r="J10" s="4">
        <v>611</v>
      </c>
      <c r="K10" s="5">
        <v>133</v>
      </c>
      <c r="L10" s="5">
        <v>291</v>
      </c>
      <c r="M10" s="5">
        <v>22</v>
      </c>
      <c r="N10" s="5">
        <v>8</v>
      </c>
      <c r="O10" s="5">
        <v>130</v>
      </c>
      <c r="P10" s="3">
        <f>J10-SUM(K10:O10)</f>
        <v>27</v>
      </c>
    </row>
    <row r="11" spans="1:22" s="28" customFormat="1">
      <c r="A11" s="25" t="s">
        <v>3</v>
      </c>
      <c r="B11" s="26"/>
      <c r="C11" s="26">
        <f>C10/B10</f>
        <v>0.20621931260229132</v>
      </c>
      <c r="D11" s="26">
        <f>D10/B10</f>
        <v>0.48608837970540097</v>
      </c>
      <c r="E11" s="26">
        <f>E10/B10</f>
        <v>9.1653027823240585E-2</v>
      </c>
      <c r="F11" s="26">
        <f>F10/B10</f>
        <v>4.2553191489361701E-2</v>
      </c>
      <c r="G11" s="26">
        <f>G10/B10</f>
        <v>0.1276595744680851</v>
      </c>
      <c r="H11" s="27">
        <f>H10/B10</f>
        <v>4.5826513911620292E-2</v>
      </c>
      <c r="J11" s="25"/>
      <c r="K11" s="26">
        <f>K10/J10</f>
        <v>0.21767594108019639</v>
      </c>
      <c r="L11" s="26">
        <f>L10/J10</f>
        <v>0.47626841243862522</v>
      </c>
      <c r="M11" s="26">
        <f>M10/J10</f>
        <v>3.6006546644844518E-2</v>
      </c>
      <c r="N11" s="26">
        <f>N10/J10</f>
        <v>1.3093289689034371E-2</v>
      </c>
      <c r="O11" s="26">
        <f>O10/J10</f>
        <v>0.21276595744680851</v>
      </c>
      <c r="P11" s="27">
        <f>P10/J10</f>
        <v>4.4189852700491E-2</v>
      </c>
    </row>
    <row r="12" spans="1:22">
      <c r="A12" s="4" t="s">
        <v>21</v>
      </c>
      <c r="B12" s="5">
        <v>2</v>
      </c>
      <c r="C12" s="57" t="s">
        <v>395</v>
      </c>
      <c r="D12" s="5">
        <v>2</v>
      </c>
      <c r="E12" s="57" t="s">
        <v>395</v>
      </c>
      <c r="F12" s="57" t="s">
        <v>395</v>
      </c>
      <c r="G12" s="57" t="s">
        <v>395</v>
      </c>
      <c r="H12" s="60" t="s">
        <v>395</v>
      </c>
      <c r="J12" s="4">
        <v>2</v>
      </c>
      <c r="K12" s="5">
        <v>1</v>
      </c>
      <c r="L12" s="5">
        <v>1</v>
      </c>
      <c r="M12" s="57" t="s">
        <v>395</v>
      </c>
      <c r="N12" s="57" t="s">
        <v>395</v>
      </c>
      <c r="O12" s="57" t="s">
        <v>395</v>
      </c>
      <c r="P12" s="60" t="s">
        <v>395</v>
      </c>
      <c r="V12" s="19"/>
    </row>
    <row r="13" spans="1:22" s="28" customFormat="1">
      <c r="A13" s="29" t="s">
        <v>3</v>
      </c>
      <c r="B13" s="30"/>
      <c r="C13" s="59" t="s">
        <v>395</v>
      </c>
      <c r="D13" s="85">
        <v>1</v>
      </c>
      <c r="E13" s="59" t="s">
        <v>395</v>
      </c>
      <c r="F13" s="59" t="s">
        <v>395</v>
      </c>
      <c r="G13" s="59" t="s">
        <v>395</v>
      </c>
      <c r="H13" s="62" t="s">
        <v>395</v>
      </c>
      <c r="J13" s="29"/>
      <c r="K13" s="30">
        <f>K12/J12</f>
        <v>0.5</v>
      </c>
      <c r="L13" s="30">
        <f>L12/J12</f>
        <v>0.5</v>
      </c>
      <c r="M13" s="59" t="s">
        <v>395</v>
      </c>
      <c r="N13" s="59" t="s">
        <v>395</v>
      </c>
      <c r="O13" s="59" t="s">
        <v>395</v>
      </c>
      <c r="P13" s="62" t="s">
        <v>395</v>
      </c>
    </row>
    <row r="14" spans="1:22">
      <c r="A14" s="1" t="s">
        <v>2</v>
      </c>
    </row>
    <row r="15" spans="1:22">
      <c r="A15" s="9" t="s">
        <v>22</v>
      </c>
      <c r="B15" s="51">
        <v>17</v>
      </c>
      <c r="C15" s="10">
        <v>2</v>
      </c>
      <c r="D15" s="10">
        <v>8</v>
      </c>
      <c r="E15" s="10">
        <v>3</v>
      </c>
      <c r="F15" s="10">
        <v>1</v>
      </c>
      <c r="G15" s="10">
        <v>3</v>
      </c>
      <c r="H15" s="64" t="s">
        <v>395</v>
      </c>
      <c r="J15" s="9">
        <v>17</v>
      </c>
      <c r="K15" s="10">
        <v>7</v>
      </c>
      <c r="L15" s="10">
        <v>8</v>
      </c>
      <c r="M15" s="82" t="s">
        <v>395</v>
      </c>
      <c r="N15" s="10">
        <v>1</v>
      </c>
      <c r="O15" s="10">
        <v>1</v>
      </c>
      <c r="P15" s="64" t="s">
        <v>395</v>
      </c>
    </row>
    <row r="16" spans="1:22" s="28" customFormat="1">
      <c r="A16" s="25" t="s">
        <v>3</v>
      </c>
      <c r="B16" s="26"/>
      <c r="C16" s="49">
        <f>C15/B15</f>
        <v>0.11764705882352941</v>
      </c>
      <c r="D16" s="49">
        <f>D15/B15</f>
        <v>0.47058823529411764</v>
      </c>
      <c r="E16" s="49">
        <f>E15/B15</f>
        <v>0.17647058823529413</v>
      </c>
      <c r="F16" s="49">
        <f>F15/B15</f>
        <v>5.8823529411764705E-2</v>
      </c>
      <c r="G16" s="49">
        <f>G15/B15</f>
        <v>0.17647058823529413</v>
      </c>
      <c r="H16" s="63" t="s">
        <v>395</v>
      </c>
      <c r="J16" s="25"/>
      <c r="K16" s="49">
        <f>K15/J15</f>
        <v>0.41176470588235292</v>
      </c>
      <c r="L16" s="49">
        <f>L15/J15</f>
        <v>0.47058823529411764</v>
      </c>
      <c r="M16" s="58" t="s">
        <v>395</v>
      </c>
      <c r="N16" s="49">
        <f>N15/J15</f>
        <v>5.8823529411764705E-2</v>
      </c>
      <c r="O16" s="49">
        <f>O15/J15</f>
        <v>5.8823529411764705E-2</v>
      </c>
      <c r="P16" s="63" t="s">
        <v>395</v>
      </c>
    </row>
    <row r="17" spans="1:16">
      <c r="A17" s="4" t="s">
        <v>23</v>
      </c>
      <c r="B17" s="5">
        <v>122</v>
      </c>
      <c r="C17" s="5">
        <v>21</v>
      </c>
      <c r="D17" s="5">
        <v>51</v>
      </c>
      <c r="E17" s="5">
        <v>18</v>
      </c>
      <c r="F17" s="5">
        <v>8</v>
      </c>
      <c r="G17" s="5">
        <v>20</v>
      </c>
      <c r="H17" s="3">
        <f>B17-SUM(C17:G17)</f>
        <v>4</v>
      </c>
      <c r="J17" s="4">
        <v>122</v>
      </c>
      <c r="K17" s="5">
        <v>32</v>
      </c>
      <c r="L17" s="5">
        <v>50</v>
      </c>
      <c r="M17" s="5">
        <v>7</v>
      </c>
      <c r="N17" s="5">
        <v>2</v>
      </c>
      <c r="O17" s="5">
        <v>27</v>
      </c>
      <c r="P17" s="3">
        <f>J17-SUM(K17:O17)</f>
        <v>4</v>
      </c>
    </row>
    <row r="18" spans="1:16" s="28" customFormat="1">
      <c r="A18" s="25" t="s">
        <v>3</v>
      </c>
      <c r="B18" s="26"/>
      <c r="C18" s="26">
        <f>C17/B17</f>
        <v>0.1721311475409836</v>
      </c>
      <c r="D18" s="26">
        <f>D17/B17</f>
        <v>0.41803278688524592</v>
      </c>
      <c r="E18" s="26">
        <f>E17/B17</f>
        <v>0.14754098360655737</v>
      </c>
      <c r="F18" s="26">
        <f>F17/B17</f>
        <v>6.5573770491803282E-2</v>
      </c>
      <c r="G18" s="26">
        <f>G17/B17</f>
        <v>0.16393442622950818</v>
      </c>
      <c r="H18" s="27">
        <f>H17/B17</f>
        <v>3.2786885245901641E-2</v>
      </c>
      <c r="J18" s="25"/>
      <c r="K18" s="26">
        <f>K17/J17</f>
        <v>0.26229508196721313</v>
      </c>
      <c r="L18" s="26">
        <f>L17/J17</f>
        <v>0.4098360655737705</v>
      </c>
      <c r="M18" s="26">
        <f>M17/J17</f>
        <v>5.737704918032787E-2</v>
      </c>
      <c r="N18" s="26">
        <f>N17/J17</f>
        <v>1.6393442622950821E-2</v>
      </c>
      <c r="O18" s="26">
        <f>O17/J17</f>
        <v>0.22131147540983606</v>
      </c>
      <c r="P18" s="27">
        <f>P17/J17</f>
        <v>3.2786885245901641E-2</v>
      </c>
    </row>
    <row r="19" spans="1:16">
      <c r="A19" s="4" t="s">
        <v>24</v>
      </c>
      <c r="B19" s="5">
        <v>169</v>
      </c>
      <c r="C19" s="5">
        <v>24</v>
      </c>
      <c r="D19" s="5">
        <v>68</v>
      </c>
      <c r="E19" s="5">
        <v>29</v>
      </c>
      <c r="F19" s="5">
        <v>18</v>
      </c>
      <c r="G19" s="5">
        <v>25</v>
      </c>
      <c r="H19" s="3">
        <f>B19-SUM(C19:G19)</f>
        <v>5</v>
      </c>
      <c r="J19" s="4">
        <v>169</v>
      </c>
      <c r="K19" s="5">
        <v>32</v>
      </c>
      <c r="L19" s="5">
        <v>80</v>
      </c>
      <c r="M19" s="5">
        <v>11</v>
      </c>
      <c r="N19" s="5">
        <v>9</v>
      </c>
      <c r="O19" s="5">
        <v>33</v>
      </c>
      <c r="P19" s="3">
        <f>J19-SUM(K19:O19)</f>
        <v>4</v>
      </c>
    </row>
    <row r="20" spans="1:16" s="28" customFormat="1">
      <c r="A20" s="25" t="s">
        <v>3</v>
      </c>
      <c r="B20" s="26"/>
      <c r="C20" s="26">
        <f>C19/B19</f>
        <v>0.14201183431952663</v>
      </c>
      <c r="D20" s="26">
        <f>D19/B19</f>
        <v>0.40236686390532544</v>
      </c>
      <c r="E20" s="26">
        <f>E19/B19</f>
        <v>0.17159763313609466</v>
      </c>
      <c r="F20" s="26">
        <f>F19/B19</f>
        <v>0.10650887573964497</v>
      </c>
      <c r="G20" s="26">
        <f>G19/B19</f>
        <v>0.14792899408284024</v>
      </c>
      <c r="H20" s="27">
        <f>H19/B19</f>
        <v>2.9585798816568046E-2</v>
      </c>
      <c r="J20" s="25"/>
      <c r="K20" s="26">
        <f>K19/J19</f>
        <v>0.1893491124260355</v>
      </c>
      <c r="L20" s="26">
        <f>L19/J19</f>
        <v>0.47337278106508873</v>
      </c>
      <c r="M20" s="26">
        <f>M19/J19</f>
        <v>6.5088757396449703E-2</v>
      </c>
      <c r="N20" s="26">
        <f>N19/J19</f>
        <v>5.3254437869822487E-2</v>
      </c>
      <c r="O20" s="26">
        <f>O19/J19</f>
        <v>0.19526627218934911</v>
      </c>
      <c r="P20" s="27">
        <f>P19/J19</f>
        <v>2.3668639053254437E-2</v>
      </c>
    </row>
    <row r="21" spans="1:16">
      <c r="A21" s="4" t="s">
        <v>25</v>
      </c>
      <c r="B21" s="5">
        <v>160</v>
      </c>
      <c r="C21" s="5">
        <v>29</v>
      </c>
      <c r="D21" s="5">
        <v>73</v>
      </c>
      <c r="E21" s="5">
        <v>21</v>
      </c>
      <c r="F21" s="5">
        <v>11</v>
      </c>
      <c r="G21" s="5">
        <v>24</v>
      </c>
      <c r="H21" s="3">
        <f>B21-SUM(C21:G21)</f>
        <v>2</v>
      </c>
      <c r="J21" s="4">
        <v>160</v>
      </c>
      <c r="K21" s="5">
        <v>31</v>
      </c>
      <c r="L21" s="5">
        <v>79</v>
      </c>
      <c r="M21" s="5">
        <v>8</v>
      </c>
      <c r="N21" s="5">
        <v>6</v>
      </c>
      <c r="O21" s="5">
        <v>33</v>
      </c>
      <c r="P21" s="3">
        <f>J21-SUM(K21:O21)</f>
        <v>3</v>
      </c>
    </row>
    <row r="22" spans="1:16" s="28" customFormat="1">
      <c r="A22" s="25" t="s">
        <v>3</v>
      </c>
      <c r="B22" s="26"/>
      <c r="C22" s="26">
        <f>C21/B21</f>
        <v>0.18124999999999999</v>
      </c>
      <c r="D22" s="26">
        <f>D21/B21</f>
        <v>0.45624999999999999</v>
      </c>
      <c r="E22" s="26">
        <f>E21/B21</f>
        <v>0.13125000000000001</v>
      </c>
      <c r="F22" s="26">
        <f>F21/B21</f>
        <v>6.8750000000000006E-2</v>
      </c>
      <c r="G22" s="26">
        <f>G21/B21</f>
        <v>0.15</v>
      </c>
      <c r="H22" s="27">
        <f>H21/B21</f>
        <v>1.2500000000000001E-2</v>
      </c>
      <c r="J22" s="25"/>
      <c r="K22" s="26">
        <f>K21/J21</f>
        <v>0.19375000000000001</v>
      </c>
      <c r="L22" s="26">
        <f>L21/J21</f>
        <v>0.49375000000000002</v>
      </c>
      <c r="M22" s="26">
        <f>M21/J21</f>
        <v>0.05</v>
      </c>
      <c r="N22" s="26">
        <f>N21/J21</f>
        <v>3.7499999999999999E-2</v>
      </c>
      <c r="O22" s="26">
        <f>O21/J21</f>
        <v>0.20624999999999999</v>
      </c>
      <c r="P22" s="27">
        <f>P21/J21</f>
        <v>1.8749999999999999E-2</v>
      </c>
    </row>
    <row r="23" spans="1:16">
      <c r="A23" s="4" t="s">
        <v>26</v>
      </c>
      <c r="B23" s="5">
        <v>181</v>
      </c>
      <c r="C23" s="5">
        <v>46</v>
      </c>
      <c r="D23" s="5">
        <v>87</v>
      </c>
      <c r="E23" s="5">
        <v>20</v>
      </c>
      <c r="F23" s="5">
        <v>8</v>
      </c>
      <c r="G23" s="5">
        <v>18</v>
      </c>
      <c r="H23" s="3">
        <f>B23-SUM(C23:G23)</f>
        <v>2</v>
      </c>
      <c r="J23" s="4">
        <v>181</v>
      </c>
      <c r="K23" s="5">
        <v>39</v>
      </c>
      <c r="L23" s="5">
        <v>89</v>
      </c>
      <c r="M23" s="5">
        <v>11</v>
      </c>
      <c r="N23" s="5">
        <v>2</v>
      </c>
      <c r="O23" s="5">
        <v>38</v>
      </c>
      <c r="P23" s="3">
        <f>J23-SUM(K23:O23)</f>
        <v>2</v>
      </c>
    </row>
    <row r="24" spans="1:16" s="28" customFormat="1">
      <c r="A24" s="25" t="s">
        <v>3</v>
      </c>
      <c r="B24" s="26"/>
      <c r="C24" s="26">
        <f>C23/B23</f>
        <v>0.2541436464088398</v>
      </c>
      <c r="D24" s="26">
        <f>D23/B23</f>
        <v>0.48066298342541436</v>
      </c>
      <c r="E24" s="26">
        <f>E23/B23</f>
        <v>0.11049723756906077</v>
      </c>
      <c r="F24" s="26">
        <f>F23/B23</f>
        <v>4.4198895027624308E-2</v>
      </c>
      <c r="G24" s="26">
        <f>G23/B23</f>
        <v>9.9447513812154692E-2</v>
      </c>
      <c r="H24" s="27">
        <f>H23/B23</f>
        <v>1.1049723756906077E-2</v>
      </c>
      <c r="J24" s="25"/>
      <c r="K24" s="26">
        <f>K23/J23</f>
        <v>0.21546961325966851</v>
      </c>
      <c r="L24" s="26">
        <f>L23/J23</f>
        <v>0.49171270718232046</v>
      </c>
      <c r="M24" s="26">
        <f>M23/J23</f>
        <v>6.0773480662983423E-2</v>
      </c>
      <c r="N24" s="26">
        <f>N23/J23</f>
        <v>1.1049723756906077E-2</v>
      </c>
      <c r="O24" s="26">
        <f>O23/J23</f>
        <v>0.20994475138121546</v>
      </c>
      <c r="P24" s="27">
        <f>P23/J23</f>
        <v>1.1049723756906077E-2</v>
      </c>
    </row>
    <row r="25" spans="1:16">
      <c r="A25" s="4" t="s">
        <v>27</v>
      </c>
      <c r="B25" s="5">
        <v>244</v>
      </c>
      <c r="C25" s="5">
        <v>53</v>
      </c>
      <c r="D25" s="5">
        <v>128</v>
      </c>
      <c r="E25" s="5">
        <v>20</v>
      </c>
      <c r="F25" s="5">
        <v>10</v>
      </c>
      <c r="G25" s="5">
        <v>19</v>
      </c>
      <c r="H25" s="3">
        <f>B25-SUM(C25:G25)</f>
        <v>14</v>
      </c>
      <c r="J25" s="4">
        <v>244</v>
      </c>
      <c r="K25" s="5">
        <v>39</v>
      </c>
      <c r="L25" s="5">
        <v>134</v>
      </c>
      <c r="M25" s="5">
        <v>13</v>
      </c>
      <c r="N25" s="5">
        <v>3</v>
      </c>
      <c r="O25" s="5">
        <v>43</v>
      </c>
      <c r="P25" s="3">
        <f>J25-SUM(K25:O25)</f>
        <v>12</v>
      </c>
    </row>
    <row r="26" spans="1:16" s="28" customFormat="1">
      <c r="A26" s="25" t="s">
        <v>3</v>
      </c>
      <c r="B26" s="26"/>
      <c r="C26" s="26">
        <f>C25/B25</f>
        <v>0.21721311475409835</v>
      </c>
      <c r="D26" s="26">
        <f>D25/B25</f>
        <v>0.52459016393442626</v>
      </c>
      <c r="E26" s="26">
        <f>E25/B25</f>
        <v>8.1967213114754092E-2</v>
      </c>
      <c r="F26" s="26">
        <f>F25/B25</f>
        <v>4.0983606557377046E-2</v>
      </c>
      <c r="G26" s="26">
        <f>G25/B25</f>
        <v>7.7868852459016397E-2</v>
      </c>
      <c r="H26" s="27">
        <f>H25/B25</f>
        <v>5.737704918032787E-2</v>
      </c>
      <c r="J26" s="25"/>
      <c r="K26" s="26">
        <f>K25/J25</f>
        <v>0.1598360655737705</v>
      </c>
      <c r="L26" s="26">
        <f>L25/J25</f>
        <v>0.54918032786885251</v>
      </c>
      <c r="M26" s="26">
        <f>M25/J25</f>
        <v>5.3278688524590161E-2</v>
      </c>
      <c r="N26" s="26">
        <f>N25/J25</f>
        <v>1.2295081967213115E-2</v>
      </c>
      <c r="O26" s="26">
        <f>O25/J25</f>
        <v>0.17622950819672131</v>
      </c>
      <c r="P26" s="27">
        <f>P25/J25</f>
        <v>4.9180327868852458E-2</v>
      </c>
    </row>
    <row r="27" spans="1:16">
      <c r="A27" s="4" t="s">
        <v>28</v>
      </c>
      <c r="B27" s="5">
        <v>262</v>
      </c>
      <c r="C27" s="5">
        <v>40</v>
      </c>
      <c r="D27" s="5">
        <v>127</v>
      </c>
      <c r="E27" s="5">
        <v>38</v>
      </c>
      <c r="F27" s="5">
        <v>7</v>
      </c>
      <c r="G27" s="5">
        <v>26</v>
      </c>
      <c r="H27" s="3">
        <f>B27-SUM(C27:G27)</f>
        <v>24</v>
      </c>
      <c r="J27" s="4">
        <v>262</v>
      </c>
      <c r="K27" s="5">
        <v>40</v>
      </c>
      <c r="L27" s="5">
        <v>108</v>
      </c>
      <c r="M27" s="5">
        <v>20</v>
      </c>
      <c r="N27" s="5">
        <v>4</v>
      </c>
      <c r="O27" s="5">
        <v>66</v>
      </c>
      <c r="P27" s="3">
        <f>J27-SUM(K27:O27)</f>
        <v>24</v>
      </c>
    </row>
    <row r="28" spans="1:16" s="28" customFormat="1">
      <c r="A28" s="29" t="s">
        <v>3</v>
      </c>
      <c r="B28" s="30"/>
      <c r="C28" s="30">
        <f>C27/B27</f>
        <v>0.15267175572519084</v>
      </c>
      <c r="D28" s="30">
        <f>D27/B27</f>
        <v>0.48473282442748089</v>
      </c>
      <c r="E28" s="30">
        <f>E27/B27</f>
        <v>0.14503816793893129</v>
      </c>
      <c r="F28" s="30">
        <f>F27/B27</f>
        <v>2.6717557251908396E-2</v>
      </c>
      <c r="G28" s="30">
        <f>G27/B27</f>
        <v>9.9236641221374045E-2</v>
      </c>
      <c r="H28" s="31">
        <f>H27/B27</f>
        <v>9.1603053435114504E-2</v>
      </c>
      <c r="J28" s="29"/>
      <c r="K28" s="30">
        <f>K27/J27</f>
        <v>0.15267175572519084</v>
      </c>
      <c r="L28" s="30">
        <f>L27/J27</f>
        <v>0.41221374045801529</v>
      </c>
      <c r="M28" s="30">
        <f>M27/J27</f>
        <v>7.6335877862595422E-2</v>
      </c>
      <c r="N28" s="30">
        <f>N27/J27</f>
        <v>1.5267175572519083E-2</v>
      </c>
      <c r="O28" s="30">
        <f>O27/J27</f>
        <v>0.25190839694656486</v>
      </c>
      <c r="P28" s="31">
        <f>P27/J27</f>
        <v>9.1603053435114504E-2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V28"/>
  <sheetViews>
    <sheetView tabSelected="1" view="pageBreakPreview" zoomScale="60" zoomScaleNormal="95"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293</v>
      </c>
      <c r="J2" s="20" t="s">
        <v>296</v>
      </c>
    </row>
    <row r="3" spans="1:22" s="15" customFormat="1" ht="10.5">
      <c r="A3" s="15" t="s">
        <v>294</v>
      </c>
      <c r="J3" s="15" t="s">
        <v>295</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97</v>
      </c>
      <c r="D6" s="5">
        <v>571</v>
      </c>
      <c r="E6" s="5">
        <v>153</v>
      </c>
      <c r="F6" s="5">
        <v>31</v>
      </c>
      <c r="G6" s="5">
        <v>251</v>
      </c>
      <c r="H6" s="3">
        <f>B6-SUM(C6:G6)</f>
        <v>67</v>
      </c>
      <c r="J6" s="4">
        <v>1170</v>
      </c>
      <c r="K6" s="5">
        <v>165</v>
      </c>
      <c r="L6" s="5">
        <v>562</v>
      </c>
      <c r="M6" s="5">
        <v>135</v>
      </c>
      <c r="N6" s="5">
        <v>28</v>
      </c>
      <c r="O6" s="5">
        <v>212</v>
      </c>
      <c r="P6" s="3">
        <f>J6-SUM(K6:O6)</f>
        <v>68</v>
      </c>
    </row>
    <row r="7" spans="1:22" s="28" customFormat="1">
      <c r="A7" s="25" t="s">
        <v>3</v>
      </c>
      <c r="B7" s="26"/>
      <c r="C7" s="26">
        <f>C6/$B$6</f>
        <v>8.2905982905982903E-2</v>
      </c>
      <c r="D7" s="26">
        <f t="shared" ref="D7:H7" si="0">D6/$B$6</f>
        <v>0.48803418803418802</v>
      </c>
      <c r="E7" s="26">
        <f t="shared" si="0"/>
        <v>0.13076923076923078</v>
      </c>
      <c r="F7" s="26">
        <f t="shared" si="0"/>
        <v>2.6495726495726495E-2</v>
      </c>
      <c r="G7" s="26">
        <f t="shared" si="0"/>
        <v>0.21452991452991452</v>
      </c>
      <c r="H7" s="27">
        <f t="shared" si="0"/>
        <v>5.7264957264957263E-2</v>
      </c>
      <c r="J7" s="25"/>
      <c r="K7" s="26">
        <f>K6/$J$6</f>
        <v>0.14102564102564102</v>
      </c>
      <c r="L7" s="26">
        <f t="shared" ref="L7:P7" si="1">L6/$J$6</f>
        <v>0.48034188034188036</v>
      </c>
      <c r="M7" s="26">
        <f t="shared" si="1"/>
        <v>0.11538461538461539</v>
      </c>
      <c r="N7" s="26">
        <f t="shared" si="1"/>
        <v>2.3931623931623933E-2</v>
      </c>
      <c r="O7" s="26">
        <f t="shared" si="1"/>
        <v>0.18119658119658119</v>
      </c>
      <c r="P7" s="27">
        <f t="shared" si="1"/>
        <v>5.8119658119658121E-2</v>
      </c>
    </row>
    <row r="8" spans="1:22">
      <c r="A8" s="4" t="s">
        <v>19</v>
      </c>
      <c r="B8" s="5">
        <v>551</v>
      </c>
      <c r="C8" s="5">
        <v>32</v>
      </c>
      <c r="D8" s="5">
        <v>270</v>
      </c>
      <c r="E8" s="5">
        <v>93</v>
      </c>
      <c r="F8" s="5">
        <v>24</v>
      </c>
      <c r="G8" s="5">
        <v>105</v>
      </c>
      <c r="H8" s="3">
        <f>B8-SUM(C8:G8)</f>
        <v>27</v>
      </c>
      <c r="J8" s="4">
        <v>551</v>
      </c>
      <c r="K8" s="5">
        <v>82</v>
      </c>
      <c r="L8" s="5">
        <v>262</v>
      </c>
      <c r="M8" s="5">
        <v>73</v>
      </c>
      <c r="N8" s="5">
        <v>25</v>
      </c>
      <c r="O8" s="5">
        <v>81</v>
      </c>
      <c r="P8" s="3">
        <f>J8-SUM(K8:O8)</f>
        <v>28</v>
      </c>
    </row>
    <row r="9" spans="1:22" s="28" customFormat="1">
      <c r="A9" s="25" t="s">
        <v>3</v>
      </c>
      <c r="B9" s="26"/>
      <c r="C9" s="26">
        <f>C8/$B$8</f>
        <v>5.8076225045372049E-2</v>
      </c>
      <c r="D9" s="26">
        <f t="shared" ref="D9:H9" si="2">D8/$B$8</f>
        <v>0.49001814882032668</v>
      </c>
      <c r="E9" s="26">
        <f t="shared" si="2"/>
        <v>0.16878402903811252</v>
      </c>
      <c r="F9" s="26">
        <f t="shared" si="2"/>
        <v>4.3557168784029036E-2</v>
      </c>
      <c r="G9" s="26">
        <f t="shared" si="2"/>
        <v>0.19056261343012704</v>
      </c>
      <c r="H9" s="27">
        <f t="shared" si="2"/>
        <v>4.9001814882032667E-2</v>
      </c>
      <c r="J9" s="25"/>
      <c r="K9" s="26">
        <f>K8/$J$8</f>
        <v>0.14882032667876588</v>
      </c>
      <c r="L9" s="26">
        <f t="shared" ref="L9:P9" si="3">L8/$J$8</f>
        <v>0.47549909255898365</v>
      </c>
      <c r="M9" s="26">
        <f t="shared" si="3"/>
        <v>0.13248638838475499</v>
      </c>
      <c r="N9" s="26">
        <f t="shared" si="3"/>
        <v>4.5372050816696916E-2</v>
      </c>
      <c r="O9" s="26">
        <f t="shared" si="3"/>
        <v>0.14700544464609799</v>
      </c>
      <c r="P9" s="27">
        <f t="shared" si="3"/>
        <v>5.0816696914700546E-2</v>
      </c>
    </row>
    <row r="10" spans="1:22">
      <c r="A10" s="4" t="s">
        <v>20</v>
      </c>
      <c r="B10" s="5">
        <v>611</v>
      </c>
      <c r="C10" s="5">
        <v>65</v>
      </c>
      <c r="D10" s="5">
        <v>298</v>
      </c>
      <c r="E10" s="5">
        <v>60</v>
      </c>
      <c r="F10" s="5">
        <v>7</v>
      </c>
      <c r="G10" s="5">
        <v>145</v>
      </c>
      <c r="H10" s="3">
        <f>B10-SUM(C10:G10)</f>
        <v>36</v>
      </c>
      <c r="J10" s="4">
        <v>611</v>
      </c>
      <c r="K10" s="5">
        <v>82</v>
      </c>
      <c r="L10" s="5">
        <v>299</v>
      </c>
      <c r="M10" s="5">
        <v>62</v>
      </c>
      <c r="N10" s="5">
        <v>3</v>
      </c>
      <c r="O10" s="5">
        <v>130</v>
      </c>
      <c r="P10" s="3">
        <f>J10-SUM(K10:O10)</f>
        <v>35</v>
      </c>
    </row>
    <row r="11" spans="1:22" s="28" customFormat="1">
      <c r="A11" s="25" t="s">
        <v>3</v>
      </c>
      <c r="B11" s="26"/>
      <c r="C11" s="26">
        <f>C10/B10</f>
        <v>0.10638297872340426</v>
      </c>
      <c r="D11" s="26">
        <f>D10/B10</f>
        <v>0.48772504091653029</v>
      </c>
      <c r="E11" s="26">
        <f>E10/B10</f>
        <v>9.8199672667757767E-2</v>
      </c>
      <c r="F11" s="26">
        <f>F10/B10</f>
        <v>1.1456628477905073E-2</v>
      </c>
      <c r="G11" s="26">
        <f>G10/B10</f>
        <v>0.23731587561374795</v>
      </c>
      <c r="H11" s="27">
        <f>H10/B10</f>
        <v>5.8919803600654665E-2</v>
      </c>
      <c r="J11" s="25"/>
      <c r="K11" s="26">
        <f>K10/J10</f>
        <v>0.13420621931260229</v>
      </c>
      <c r="L11" s="26">
        <f>L10/J10</f>
        <v>0.48936170212765956</v>
      </c>
      <c r="M11" s="26">
        <f>M10/J10</f>
        <v>0.10147299509001637</v>
      </c>
      <c r="N11" s="26">
        <f>N10/J10</f>
        <v>4.9099836333878887E-3</v>
      </c>
      <c r="O11" s="26">
        <f>O10/J10</f>
        <v>0.21276595744680851</v>
      </c>
      <c r="P11" s="27">
        <f>P10/J10</f>
        <v>5.7283142389525366E-2</v>
      </c>
    </row>
    <row r="12" spans="1:22">
      <c r="A12" s="4" t="s">
        <v>21</v>
      </c>
      <c r="B12" s="5">
        <v>2</v>
      </c>
      <c r="C12" s="57" t="s">
        <v>395</v>
      </c>
      <c r="D12" s="5">
        <v>2</v>
      </c>
      <c r="E12" s="57" t="s">
        <v>395</v>
      </c>
      <c r="F12" s="57" t="s">
        <v>395</v>
      </c>
      <c r="G12" s="57" t="s">
        <v>395</v>
      </c>
      <c r="H12" s="60" t="s">
        <v>395</v>
      </c>
      <c r="J12" s="4">
        <v>2</v>
      </c>
      <c r="K12" s="5">
        <v>1</v>
      </c>
      <c r="L12" s="57" t="s">
        <v>395</v>
      </c>
      <c r="M12" s="57" t="s">
        <v>395</v>
      </c>
      <c r="N12" s="57" t="s">
        <v>395</v>
      </c>
      <c r="O12" s="5">
        <v>1</v>
      </c>
      <c r="P12" s="60" t="s">
        <v>395</v>
      </c>
      <c r="V12" s="19"/>
    </row>
    <row r="13" spans="1:22" s="28" customFormat="1">
      <c r="A13" s="29" t="s">
        <v>3</v>
      </c>
      <c r="B13" s="30"/>
      <c r="C13" s="59" t="s">
        <v>395</v>
      </c>
      <c r="D13" s="85">
        <v>1</v>
      </c>
      <c r="E13" s="59" t="s">
        <v>395</v>
      </c>
      <c r="F13" s="59" t="s">
        <v>395</v>
      </c>
      <c r="G13" s="59" t="s">
        <v>395</v>
      </c>
      <c r="H13" s="62" t="s">
        <v>395</v>
      </c>
      <c r="J13" s="29"/>
      <c r="K13" s="30">
        <f>K12/J12</f>
        <v>0.5</v>
      </c>
      <c r="L13" s="59" t="s">
        <v>395</v>
      </c>
      <c r="M13" s="59" t="s">
        <v>395</v>
      </c>
      <c r="N13" s="59" t="s">
        <v>395</v>
      </c>
      <c r="O13" s="30">
        <f>O12/J12</f>
        <v>0.5</v>
      </c>
      <c r="P13" s="62" t="s">
        <v>395</v>
      </c>
    </row>
    <row r="14" spans="1:22">
      <c r="A14" s="1" t="s">
        <v>2</v>
      </c>
    </row>
    <row r="15" spans="1:22">
      <c r="A15" s="9" t="s">
        <v>22</v>
      </c>
      <c r="B15" s="51">
        <v>17</v>
      </c>
      <c r="C15" s="10">
        <v>1</v>
      </c>
      <c r="D15" s="10">
        <v>7</v>
      </c>
      <c r="E15" s="10">
        <v>4</v>
      </c>
      <c r="F15" s="10">
        <v>1</v>
      </c>
      <c r="G15" s="10">
        <v>4</v>
      </c>
      <c r="H15" s="64" t="s">
        <v>395</v>
      </c>
      <c r="J15" s="9">
        <v>17</v>
      </c>
      <c r="K15" s="10">
        <v>2</v>
      </c>
      <c r="L15" s="10">
        <v>8</v>
      </c>
      <c r="M15" s="10">
        <v>2</v>
      </c>
      <c r="N15" s="82" t="s">
        <v>395</v>
      </c>
      <c r="O15" s="10">
        <v>5</v>
      </c>
      <c r="P15" s="64" t="s">
        <v>395</v>
      </c>
    </row>
    <row r="16" spans="1:22" s="28" customFormat="1">
      <c r="A16" s="25" t="s">
        <v>3</v>
      </c>
      <c r="B16" s="26"/>
      <c r="C16" s="49">
        <f>C15/B15</f>
        <v>5.8823529411764705E-2</v>
      </c>
      <c r="D16" s="49">
        <f>D15/B15</f>
        <v>0.41176470588235292</v>
      </c>
      <c r="E16" s="49">
        <f>E15/B15</f>
        <v>0.23529411764705882</v>
      </c>
      <c r="F16" s="49">
        <f>F15/B15</f>
        <v>5.8823529411764705E-2</v>
      </c>
      <c r="G16" s="49">
        <f>G15/B15</f>
        <v>0.23529411764705882</v>
      </c>
      <c r="H16" s="63" t="s">
        <v>395</v>
      </c>
      <c r="J16" s="25"/>
      <c r="K16" s="49">
        <f>K15/J15</f>
        <v>0.11764705882352941</v>
      </c>
      <c r="L16" s="49">
        <f>L15/J15</f>
        <v>0.47058823529411764</v>
      </c>
      <c r="M16" s="49">
        <f>M15/J15</f>
        <v>0.11764705882352941</v>
      </c>
      <c r="N16" s="58" t="s">
        <v>395</v>
      </c>
      <c r="O16" s="49">
        <f>O15/J15</f>
        <v>0.29411764705882354</v>
      </c>
      <c r="P16" s="63" t="s">
        <v>395</v>
      </c>
    </row>
    <row r="17" spans="1:16">
      <c r="A17" s="4" t="s">
        <v>23</v>
      </c>
      <c r="B17" s="5">
        <v>122</v>
      </c>
      <c r="C17" s="5">
        <v>19</v>
      </c>
      <c r="D17" s="5">
        <v>53</v>
      </c>
      <c r="E17" s="5">
        <v>22</v>
      </c>
      <c r="F17" s="5">
        <v>4</v>
      </c>
      <c r="G17" s="5">
        <v>21</v>
      </c>
      <c r="H17" s="3">
        <f>B17-SUM(C17:G17)</f>
        <v>3</v>
      </c>
      <c r="J17" s="4">
        <v>122</v>
      </c>
      <c r="K17" s="5">
        <v>26</v>
      </c>
      <c r="L17" s="5">
        <v>46</v>
      </c>
      <c r="M17" s="5">
        <v>11</v>
      </c>
      <c r="N17" s="5">
        <v>7</v>
      </c>
      <c r="O17" s="5">
        <v>27</v>
      </c>
      <c r="P17" s="3">
        <f>J17-SUM(K17:O17)</f>
        <v>5</v>
      </c>
    </row>
    <row r="18" spans="1:16" s="28" customFormat="1">
      <c r="A18" s="25" t="s">
        <v>3</v>
      </c>
      <c r="B18" s="26"/>
      <c r="C18" s="26">
        <f>C17/B17</f>
        <v>0.15573770491803279</v>
      </c>
      <c r="D18" s="26">
        <f>D17/B17</f>
        <v>0.4344262295081967</v>
      </c>
      <c r="E18" s="26">
        <f>E17/B17</f>
        <v>0.18032786885245902</v>
      </c>
      <c r="F18" s="26">
        <f>F17/B17</f>
        <v>3.2786885245901641E-2</v>
      </c>
      <c r="G18" s="26">
        <f>G17/B17</f>
        <v>0.1721311475409836</v>
      </c>
      <c r="H18" s="27">
        <f>H17/B17</f>
        <v>2.4590163934426229E-2</v>
      </c>
      <c r="J18" s="25"/>
      <c r="K18" s="26">
        <f>K17/J17</f>
        <v>0.21311475409836064</v>
      </c>
      <c r="L18" s="26">
        <f>L17/J17</f>
        <v>0.37704918032786883</v>
      </c>
      <c r="M18" s="26">
        <f>M17/J17</f>
        <v>9.0163934426229511E-2</v>
      </c>
      <c r="N18" s="26">
        <f>N17/J17</f>
        <v>5.737704918032787E-2</v>
      </c>
      <c r="O18" s="26">
        <f>O17/J17</f>
        <v>0.22131147540983606</v>
      </c>
      <c r="P18" s="27">
        <f>P17/J17</f>
        <v>4.0983606557377046E-2</v>
      </c>
    </row>
    <row r="19" spans="1:16">
      <c r="A19" s="4" t="s">
        <v>24</v>
      </c>
      <c r="B19" s="5">
        <v>169</v>
      </c>
      <c r="C19" s="5">
        <v>13</v>
      </c>
      <c r="D19" s="5">
        <v>75</v>
      </c>
      <c r="E19" s="5">
        <v>25</v>
      </c>
      <c r="F19" s="5">
        <v>8</v>
      </c>
      <c r="G19" s="5">
        <v>42</v>
      </c>
      <c r="H19" s="3">
        <f>B19-SUM(C19:G19)</f>
        <v>6</v>
      </c>
      <c r="J19" s="4">
        <v>169</v>
      </c>
      <c r="K19" s="5">
        <v>25</v>
      </c>
      <c r="L19" s="5">
        <v>74</v>
      </c>
      <c r="M19" s="5">
        <v>22</v>
      </c>
      <c r="N19" s="5">
        <v>9</v>
      </c>
      <c r="O19" s="5">
        <v>33</v>
      </c>
      <c r="P19" s="3">
        <f>J19-SUM(K19:O19)</f>
        <v>6</v>
      </c>
    </row>
    <row r="20" spans="1:16" s="28" customFormat="1">
      <c r="A20" s="25" t="s">
        <v>3</v>
      </c>
      <c r="B20" s="26"/>
      <c r="C20" s="26">
        <f>C19/B19</f>
        <v>7.6923076923076927E-2</v>
      </c>
      <c r="D20" s="26">
        <f>D19/B19</f>
        <v>0.4437869822485207</v>
      </c>
      <c r="E20" s="26">
        <f>E19/B19</f>
        <v>0.14792899408284024</v>
      </c>
      <c r="F20" s="26">
        <f>F19/B19</f>
        <v>4.7337278106508875E-2</v>
      </c>
      <c r="G20" s="26">
        <f>G19/B19</f>
        <v>0.24852071005917159</v>
      </c>
      <c r="H20" s="27">
        <f>H19/B19</f>
        <v>3.5502958579881658E-2</v>
      </c>
      <c r="J20" s="25"/>
      <c r="K20" s="26">
        <f>K19/J19</f>
        <v>0.14792899408284024</v>
      </c>
      <c r="L20" s="26">
        <f>L19/J19</f>
        <v>0.43786982248520712</v>
      </c>
      <c r="M20" s="26">
        <f>M19/J19</f>
        <v>0.13017751479289941</v>
      </c>
      <c r="N20" s="26">
        <f>N19/J19</f>
        <v>5.3254437869822487E-2</v>
      </c>
      <c r="O20" s="26">
        <f>O19/J19</f>
        <v>0.19526627218934911</v>
      </c>
      <c r="P20" s="27">
        <f>P19/J19</f>
        <v>3.5502958579881658E-2</v>
      </c>
    </row>
    <row r="21" spans="1:16">
      <c r="A21" s="4" t="s">
        <v>25</v>
      </c>
      <c r="B21" s="5">
        <v>160</v>
      </c>
      <c r="C21" s="5">
        <v>10</v>
      </c>
      <c r="D21" s="5">
        <v>77</v>
      </c>
      <c r="E21" s="5">
        <v>27</v>
      </c>
      <c r="F21" s="5">
        <v>7</v>
      </c>
      <c r="G21" s="5">
        <v>34</v>
      </c>
      <c r="H21" s="3">
        <f>B21-SUM(C21:G21)</f>
        <v>5</v>
      </c>
      <c r="J21" s="4">
        <v>160</v>
      </c>
      <c r="K21" s="5">
        <v>26</v>
      </c>
      <c r="L21" s="5">
        <v>76</v>
      </c>
      <c r="M21" s="5">
        <v>29</v>
      </c>
      <c r="N21" s="5">
        <v>3</v>
      </c>
      <c r="O21" s="5">
        <v>21</v>
      </c>
      <c r="P21" s="3">
        <f>J21-SUM(K21:O21)</f>
        <v>5</v>
      </c>
    </row>
    <row r="22" spans="1:16" s="28" customFormat="1">
      <c r="A22" s="25" t="s">
        <v>3</v>
      </c>
      <c r="B22" s="26"/>
      <c r="C22" s="26">
        <f>C21/B21</f>
        <v>6.25E-2</v>
      </c>
      <c r="D22" s="26">
        <f>D21/B21</f>
        <v>0.48125000000000001</v>
      </c>
      <c r="E22" s="26">
        <f>E21/B21</f>
        <v>0.16875000000000001</v>
      </c>
      <c r="F22" s="26">
        <f>F21/B21</f>
        <v>4.3749999999999997E-2</v>
      </c>
      <c r="G22" s="26">
        <f>G21/B21</f>
        <v>0.21249999999999999</v>
      </c>
      <c r="H22" s="27">
        <f>H21/B21</f>
        <v>3.125E-2</v>
      </c>
      <c r="J22" s="25"/>
      <c r="K22" s="26">
        <f>K21/J21</f>
        <v>0.16250000000000001</v>
      </c>
      <c r="L22" s="26">
        <f>L21/J21</f>
        <v>0.47499999999999998</v>
      </c>
      <c r="M22" s="26">
        <f>M21/J21</f>
        <v>0.18124999999999999</v>
      </c>
      <c r="N22" s="26">
        <f>N21/J21</f>
        <v>1.8749999999999999E-2</v>
      </c>
      <c r="O22" s="26">
        <f>O21/J21</f>
        <v>0.13125000000000001</v>
      </c>
      <c r="P22" s="27">
        <f>P21/J21</f>
        <v>3.125E-2</v>
      </c>
    </row>
    <row r="23" spans="1:16">
      <c r="A23" s="4" t="s">
        <v>26</v>
      </c>
      <c r="B23" s="5">
        <v>181</v>
      </c>
      <c r="C23" s="5">
        <v>21</v>
      </c>
      <c r="D23" s="5">
        <v>90</v>
      </c>
      <c r="E23" s="5">
        <v>19</v>
      </c>
      <c r="F23" s="5">
        <v>4</v>
      </c>
      <c r="G23" s="5">
        <v>43</v>
      </c>
      <c r="H23" s="3">
        <f>B23-SUM(C23:G23)</f>
        <v>4</v>
      </c>
      <c r="J23" s="4">
        <v>181</v>
      </c>
      <c r="K23" s="5">
        <v>31</v>
      </c>
      <c r="L23" s="5">
        <v>95</v>
      </c>
      <c r="M23" s="5">
        <v>21</v>
      </c>
      <c r="N23" s="5">
        <v>2</v>
      </c>
      <c r="O23" s="5">
        <v>29</v>
      </c>
      <c r="P23" s="3">
        <f>J23-SUM(K23:O23)</f>
        <v>3</v>
      </c>
    </row>
    <row r="24" spans="1:16" s="28" customFormat="1">
      <c r="A24" s="25" t="s">
        <v>3</v>
      </c>
      <c r="B24" s="26"/>
      <c r="C24" s="26">
        <f>C23/B23</f>
        <v>0.11602209944751381</v>
      </c>
      <c r="D24" s="26">
        <f>D23/B23</f>
        <v>0.49723756906077349</v>
      </c>
      <c r="E24" s="26">
        <f>E23/B23</f>
        <v>0.10497237569060773</v>
      </c>
      <c r="F24" s="26">
        <f>F23/B23</f>
        <v>2.2099447513812154E-2</v>
      </c>
      <c r="G24" s="26">
        <f>G23/B23</f>
        <v>0.23756906077348067</v>
      </c>
      <c r="H24" s="27">
        <f>H23/B23</f>
        <v>2.2099447513812154E-2</v>
      </c>
      <c r="J24" s="25"/>
      <c r="K24" s="26">
        <f>K23/J23</f>
        <v>0.17127071823204421</v>
      </c>
      <c r="L24" s="26">
        <f>L23/J23</f>
        <v>0.52486187845303867</v>
      </c>
      <c r="M24" s="26">
        <f>M23/J23</f>
        <v>0.11602209944751381</v>
      </c>
      <c r="N24" s="26">
        <f>N23/J23</f>
        <v>1.1049723756906077E-2</v>
      </c>
      <c r="O24" s="26">
        <f>O23/J23</f>
        <v>0.16022099447513813</v>
      </c>
      <c r="P24" s="27">
        <f>P23/J23</f>
        <v>1.6574585635359115E-2</v>
      </c>
    </row>
    <row r="25" spans="1:16">
      <c r="A25" s="4" t="s">
        <v>27</v>
      </c>
      <c r="B25" s="5">
        <v>244</v>
      </c>
      <c r="C25" s="5">
        <v>10</v>
      </c>
      <c r="D25" s="5">
        <v>135</v>
      </c>
      <c r="E25" s="5">
        <v>29</v>
      </c>
      <c r="F25" s="5">
        <v>3</v>
      </c>
      <c r="G25" s="5">
        <v>52</v>
      </c>
      <c r="H25" s="3">
        <f>B25-SUM(C25:G25)</f>
        <v>15</v>
      </c>
      <c r="J25" s="4">
        <v>244</v>
      </c>
      <c r="K25" s="5">
        <v>28</v>
      </c>
      <c r="L25" s="5">
        <v>131</v>
      </c>
      <c r="M25" s="5">
        <v>22</v>
      </c>
      <c r="N25" s="5">
        <v>3</v>
      </c>
      <c r="O25" s="5">
        <v>44</v>
      </c>
      <c r="P25" s="3">
        <f>J25-SUM(K25:O25)</f>
        <v>16</v>
      </c>
    </row>
    <row r="26" spans="1:16" s="28" customFormat="1">
      <c r="A26" s="25" t="s">
        <v>3</v>
      </c>
      <c r="B26" s="26"/>
      <c r="C26" s="26">
        <f>C25/B25</f>
        <v>4.0983606557377046E-2</v>
      </c>
      <c r="D26" s="26">
        <f>D25/B25</f>
        <v>0.55327868852459017</v>
      </c>
      <c r="E26" s="26">
        <f>E25/B25</f>
        <v>0.11885245901639344</v>
      </c>
      <c r="F26" s="26">
        <f>F25/B25</f>
        <v>1.2295081967213115E-2</v>
      </c>
      <c r="G26" s="26">
        <f>G25/B25</f>
        <v>0.21311475409836064</v>
      </c>
      <c r="H26" s="27">
        <f>H25/B25</f>
        <v>6.1475409836065573E-2</v>
      </c>
      <c r="J26" s="25"/>
      <c r="K26" s="26">
        <f>K25/J25</f>
        <v>0.11475409836065574</v>
      </c>
      <c r="L26" s="26">
        <f>L25/J25</f>
        <v>0.53688524590163933</v>
      </c>
      <c r="M26" s="26">
        <f>M25/J25</f>
        <v>9.0163934426229511E-2</v>
      </c>
      <c r="N26" s="26">
        <f>N25/J25</f>
        <v>1.2295081967213115E-2</v>
      </c>
      <c r="O26" s="26">
        <f>O25/J25</f>
        <v>0.18032786885245902</v>
      </c>
      <c r="P26" s="27">
        <f>P25/J25</f>
        <v>6.5573770491803282E-2</v>
      </c>
    </row>
    <row r="27" spans="1:16">
      <c r="A27" s="4" t="s">
        <v>28</v>
      </c>
      <c r="B27" s="5">
        <v>262</v>
      </c>
      <c r="C27" s="5">
        <v>19</v>
      </c>
      <c r="D27" s="5">
        <v>132</v>
      </c>
      <c r="E27" s="5">
        <v>27</v>
      </c>
      <c r="F27" s="5">
        <v>4</v>
      </c>
      <c r="G27" s="5">
        <v>51</v>
      </c>
      <c r="H27" s="3">
        <f>B27-SUM(C27:G27)</f>
        <v>29</v>
      </c>
      <c r="J27" s="4">
        <v>262</v>
      </c>
      <c r="K27" s="5">
        <v>25</v>
      </c>
      <c r="L27" s="5">
        <v>127</v>
      </c>
      <c r="M27" s="5">
        <v>28</v>
      </c>
      <c r="N27" s="5">
        <v>4</v>
      </c>
      <c r="O27" s="5">
        <v>51</v>
      </c>
      <c r="P27" s="3">
        <f>J27-SUM(K27:O27)</f>
        <v>27</v>
      </c>
    </row>
    <row r="28" spans="1:16" s="28" customFormat="1">
      <c r="A28" s="29" t="s">
        <v>3</v>
      </c>
      <c r="B28" s="30"/>
      <c r="C28" s="30">
        <f>C27/B27</f>
        <v>7.2519083969465645E-2</v>
      </c>
      <c r="D28" s="30">
        <f>D27/B27</f>
        <v>0.50381679389312972</v>
      </c>
      <c r="E28" s="30">
        <f>E27/B27</f>
        <v>0.10305343511450382</v>
      </c>
      <c r="F28" s="30">
        <f>F27/B27</f>
        <v>1.5267175572519083E-2</v>
      </c>
      <c r="G28" s="30">
        <f>G27/B27</f>
        <v>0.19465648854961831</v>
      </c>
      <c r="H28" s="31">
        <f>H27/B27</f>
        <v>0.11068702290076336</v>
      </c>
      <c r="J28" s="29"/>
      <c r="K28" s="30">
        <f>K27/J27</f>
        <v>9.5419847328244281E-2</v>
      </c>
      <c r="L28" s="30">
        <f>L27/J27</f>
        <v>0.48473282442748089</v>
      </c>
      <c r="M28" s="30">
        <f>M27/J27</f>
        <v>0.10687022900763359</v>
      </c>
      <c r="N28" s="30">
        <f>N27/J27</f>
        <v>1.5267175572519083E-2</v>
      </c>
      <c r="O28" s="30">
        <f>O27/J27</f>
        <v>0.19465648854961831</v>
      </c>
      <c r="P28" s="31">
        <f>P27/J27</f>
        <v>0.10305343511450382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143</v>
      </c>
      <c r="J2" s="20" t="s">
        <v>297</v>
      </c>
    </row>
    <row r="3" spans="1:22" s="15" customFormat="1" ht="10.5">
      <c r="J3" s="15" t="s">
        <v>270</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112</v>
      </c>
      <c r="D6" s="5">
        <v>589</v>
      </c>
      <c r="E6" s="5">
        <v>275</v>
      </c>
      <c r="F6" s="5">
        <v>58</v>
      </c>
      <c r="G6" s="5">
        <v>81</v>
      </c>
      <c r="H6" s="3">
        <f>B6-SUM(C6:G6)</f>
        <v>55</v>
      </c>
      <c r="J6" s="4">
        <v>1170</v>
      </c>
      <c r="K6" s="5">
        <v>144</v>
      </c>
      <c r="L6" s="5">
        <v>558</v>
      </c>
      <c r="M6" s="5">
        <v>179</v>
      </c>
      <c r="N6" s="5">
        <v>29</v>
      </c>
      <c r="O6" s="5">
        <v>201</v>
      </c>
      <c r="P6" s="3">
        <f>J6-SUM(K6:O6)</f>
        <v>59</v>
      </c>
    </row>
    <row r="7" spans="1:22" s="28" customFormat="1">
      <c r="A7" s="25" t="s">
        <v>3</v>
      </c>
      <c r="B7" s="26"/>
      <c r="C7" s="26">
        <f>C6/$B$6</f>
        <v>9.5726495726495733E-2</v>
      </c>
      <c r="D7" s="26">
        <f t="shared" ref="D7:H7" si="0">D6/$B$6</f>
        <v>0.50341880341880341</v>
      </c>
      <c r="E7" s="26">
        <f t="shared" si="0"/>
        <v>0.23504273504273504</v>
      </c>
      <c r="F7" s="26">
        <f t="shared" si="0"/>
        <v>4.957264957264957E-2</v>
      </c>
      <c r="G7" s="26">
        <f t="shared" si="0"/>
        <v>6.9230769230769235E-2</v>
      </c>
      <c r="H7" s="27">
        <f t="shared" si="0"/>
        <v>4.7008547008547008E-2</v>
      </c>
      <c r="J7" s="25"/>
      <c r="K7" s="26">
        <f>K6/$J$6</f>
        <v>0.12307692307692308</v>
      </c>
      <c r="L7" s="26">
        <f t="shared" ref="L7:P7" si="1">L6/$J$6</f>
        <v>0.47692307692307695</v>
      </c>
      <c r="M7" s="26">
        <f t="shared" si="1"/>
        <v>0.152991452991453</v>
      </c>
      <c r="N7" s="26">
        <f t="shared" si="1"/>
        <v>2.4786324786324785E-2</v>
      </c>
      <c r="O7" s="26">
        <f t="shared" si="1"/>
        <v>0.1717948717948718</v>
      </c>
      <c r="P7" s="27">
        <f t="shared" si="1"/>
        <v>5.0427350427350429E-2</v>
      </c>
    </row>
    <row r="8" spans="1:22">
      <c r="A8" s="4" t="s">
        <v>19</v>
      </c>
      <c r="B8" s="5">
        <v>551</v>
      </c>
      <c r="C8" s="5">
        <v>54</v>
      </c>
      <c r="D8" s="5">
        <v>259</v>
      </c>
      <c r="E8" s="5">
        <v>147</v>
      </c>
      <c r="F8" s="5">
        <v>36</v>
      </c>
      <c r="G8" s="5">
        <v>34</v>
      </c>
      <c r="H8" s="3">
        <f>B8-SUM(C8:G8)</f>
        <v>21</v>
      </c>
      <c r="J8" s="4">
        <v>551</v>
      </c>
      <c r="K8" s="5">
        <v>75</v>
      </c>
      <c r="L8" s="5">
        <v>244</v>
      </c>
      <c r="M8" s="5">
        <v>108</v>
      </c>
      <c r="N8" s="5">
        <v>22</v>
      </c>
      <c r="O8" s="5">
        <v>78</v>
      </c>
      <c r="P8" s="3">
        <f>J8-SUM(K8:O8)</f>
        <v>24</v>
      </c>
    </row>
    <row r="9" spans="1:22" s="28" customFormat="1">
      <c r="A9" s="25" t="s">
        <v>3</v>
      </c>
      <c r="B9" s="26"/>
      <c r="C9" s="26">
        <f>C8/$B$8</f>
        <v>9.8003629764065334E-2</v>
      </c>
      <c r="D9" s="26">
        <f t="shared" ref="D9:H9" si="2">D8/$B$8</f>
        <v>0.47005444646098005</v>
      </c>
      <c r="E9" s="26">
        <f t="shared" si="2"/>
        <v>0.26678765880217786</v>
      </c>
      <c r="F9" s="26">
        <f t="shared" si="2"/>
        <v>6.5335753176043551E-2</v>
      </c>
      <c r="G9" s="26">
        <f t="shared" si="2"/>
        <v>6.1705989110707807E-2</v>
      </c>
      <c r="H9" s="27">
        <f t="shared" si="2"/>
        <v>3.8112522686025406E-2</v>
      </c>
      <c r="J9" s="25"/>
      <c r="K9" s="26">
        <f>K8/$J$8</f>
        <v>0.13611615245009073</v>
      </c>
      <c r="L9" s="26">
        <f t="shared" ref="L9:P9" si="3">L8/$J$8</f>
        <v>0.44283121597096187</v>
      </c>
      <c r="M9" s="26">
        <f t="shared" si="3"/>
        <v>0.19600725952813067</v>
      </c>
      <c r="N9" s="26">
        <f t="shared" si="3"/>
        <v>3.9927404718693285E-2</v>
      </c>
      <c r="O9" s="26">
        <f t="shared" si="3"/>
        <v>0.14156079854809436</v>
      </c>
      <c r="P9" s="27">
        <f t="shared" si="3"/>
        <v>4.3557168784029036E-2</v>
      </c>
    </row>
    <row r="10" spans="1:22">
      <c r="A10" s="4" t="s">
        <v>20</v>
      </c>
      <c r="B10" s="5">
        <v>611</v>
      </c>
      <c r="C10" s="5">
        <v>58</v>
      </c>
      <c r="D10" s="5">
        <v>328</v>
      </c>
      <c r="E10" s="5">
        <v>126</v>
      </c>
      <c r="F10" s="5">
        <v>21</v>
      </c>
      <c r="G10" s="5">
        <v>47</v>
      </c>
      <c r="H10" s="3">
        <f>B10-SUM(C10:G10)</f>
        <v>31</v>
      </c>
      <c r="J10" s="4">
        <v>611</v>
      </c>
      <c r="K10" s="5">
        <v>69</v>
      </c>
      <c r="L10" s="5">
        <v>313</v>
      </c>
      <c r="M10" s="5">
        <v>69</v>
      </c>
      <c r="N10" s="5">
        <v>7</v>
      </c>
      <c r="O10" s="5">
        <v>122</v>
      </c>
      <c r="P10" s="3">
        <f>J10-SUM(K10:O10)</f>
        <v>31</v>
      </c>
    </row>
    <row r="11" spans="1:22" s="28" customFormat="1">
      <c r="A11" s="25" t="s">
        <v>3</v>
      </c>
      <c r="B11" s="26"/>
      <c r="C11" s="26">
        <f>C10/B10</f>
        <v>9.4926350245499183E-2</v>
      </c>
      <c r="D11" s="26">
        <f>D10/B10</f>
        <v>0.53682487725040917</v>
      </c>
      <c r="E11" s="26">
        <f>E10/B10</f>
        <v>0.20621931260229132</v>
      </c>
      <c r="F11" s="26">
        <f>F10/B10</f>
        <v>3.4369885433715219E-2</v>
      </c>
      <c r="G11" s="26">
        <f>G10/B10</f>
        <v>7.6923076923076927E-2</v>
      </c>
      <c r="H11" s="27">
        <f>H10/B10</f>
        <v>5.0736497545008183E-2</v>
      </c>
      <c r="J11" s="25"/>
      <c r="K11" s="26">
        <f>K10/J10</f>
        <v>0.11292962356792144</v>
      </c>
      <c r="L11" s="26">
        <f>L10/J10</f>
        <v>0.51227495908346976</v>
      </c>
      <c r="M11" s="26">
        <f>M10/J10</f>
        <v>0.11292962356792144</v>
      </c>
      <c r="N11" s="26">
        <f>N10/J10</f>
        <v>1.1456628477905073E-2</v>
      </c>
      <c r="O11" s="26">
        <f>O10/J10</f>
        <v>0.19967266775777415</v>
      </c>
      <c r="P11" s="27">
        <f>P10/J10</f>
        <v>5.0736497545008183E-2</v>
      </c>
    </row>
    <row r="12" spans="1:22">
      <c r="A12" s="4" t="s">
        <v>21</v>
      </c>
      <c r="B12" s="5">
        <v>2</v>
      </c>
      <c r="C12" s="57" t="s">
        <v>395</v>
      </c>
      <c r="D12" s="57" t="s">
        <v>395</v>
      </c>
      <c r="E12" s="5">
        <v>1</v>
      </c>
      <c r="F12" s="5">
        <v>1</v>
      </c>
      <c r="G12" s="57" t="s">
        <v>395</v>
      </c>
      <c r="H12" s="60" t="s">
        <v>395</v>
      </c>
      <c r="J12" s="4">
        <v>2</v>
      </c>
      <c r="K12" s="57" t="s">
        <v>395</v>
      </c>
      <c r="L12" s="57" t="s">
        <v>395</v>
      </c>
      <c r="M12" s="5">
        <v>2</v>
      </c>
      <c r="N12" s="57" t="s">
        <v>395</v>
      </c>
      <c r="O12" s="57" t="s">
        <v>395</v>
      </c>
      <c r="P12" s="60" t="s">
        <v>395</v>
      </c>
      <c r="V12" s="19"/>
    </row>
    <row r="13" spans="1:22" s="28" customFormat="1">
      <c r="A13" s="29" t="s">
        <v>3</v>
      </c>
      <c r="B13" s="30"/>
      <c r="C13" s="59" t="s">
        <v>395</v>
      </c>
      <c r="D13" s="59" t="s">
        <v>395</v>
      </c>
      <c r="E13" s="30">
        <f>E12/B12</f>
        <v>0.5</v>
      </c>
      <c r="F13" s="30">
        <f>F12/B12</f>
        <v>0.5</v>
      </c>
      <c r="G13" s="59" t="s">
        <v>395</v>
      </c>
      <c r="H13" s="62" t="s">
        <v>395</v>
      </c>
      <c r="J13" s="29"/>
      <c r="K13" s="59" t="s">
        <v>395</v>
      </c>
      <c r="L13" s="59" t="s">
        <v>395</v>
      </c>
      <c r="M13" s="85">
        <v>1</v>
      </c>
      <c r="N13" s="59" t="s">
        <v>395</v>
      </c>
      <c r="O13" s="59" t="s">
        <v>395</v>
      </c>
      <c r="P13" s="62" t="s">
        <v>395</v>
      </c>
    </row>
    <row r="14" spans="1:22">
      <c r="A14" s="1" t="s">
        <v>2</v>
      </c>
    </row>
    <row r="15" spans="1:22">
      <c r="A15" s="9" t="s">
        <v>22</v>
      </c>
      <c r="B15" s="51">
        <v>17</v>
      </c>
      <c r="C15" s="82" t="s">
        <v>395</v>
      </c>
      <c r="D15" s="10">
        <v>7</v>
      </c>
      <c r="E15" s="10">
        <v>7</v>
      </c>
      <c r="F15" s="82" t="s">
        <v>395</v>
      </c>
      <c r="G15" s="10">
        <v>3</v>
      </c>
      <c r="H15" s="64" t="s">
        <v>395</v>
      </c>
      <c r="J15" s="9">
        <v>17</v>
      </c>
      <c r="K15" s="82" t="s">
        <v>395</v>
      </c>
      <c r="L15" s="10">
        <v>8</v>
      </c>
      <c r="M15" s="10">
        <v>4</v>
      </c>
      <c r="N15" s="82" t="s">
        <v>395</v>
      </c>
      <c r="O15" s="10">
        <v>5</v>
      </c>
      <c r="P15" s="64" t="s">
        <v>395</v>
      </c>
    </row>
    <row r="16" spans="1:22" s="28" customFormat="1">
      <c r="A16" s="25" t="s">
        <v>3</v>
      </c>
      <c r="B16" s="26"/>
      <c r="C16" s="58" t="s">
        <v>395</v>
      </c>
      <c r="D16" s="49">
        <f>D15/B15</f>
        <v>0.41176470588235292</v>
      </c>
      <c r="E16" s="49">
        <f>E15/B15</f>
        <v>0.41176470588235292</v>
      </c>
      <c r="F16" s="58" t="s">
        <v>395</v>
      </c>
      <c r="G16" s="49">
        <f>G15/B15</f>
        <v>0.17647058823529413</v>
      </c>
      <c r="H16" s="63" t="s">
        <v>395</v>
      </c>
      <c r="J16" s="25"/>
      <c r="K16" s="58" t="s">
        <v>395</v>
      </c>
      <c r="L16" s="49">
        <f>L15/J15</f>
        <v>0.47058823529411764</v>
      </c>
      <c r="M16" s="49">
        <f>M15/J15</f>
        <v>0.23529411764705882</v>
      </c>
      <c r="N16" s="58" t="s">
        <v>395</v>
      </c>
      <c r="O16" s="49">
        <f>O15/J15</f>
        <v>0.29411764705882354</v>
      </c>
      <c r="P16" s="63" t="s">
        <v>395</v>
      </c>
    </row>
    <row r="17" spans="1:16">
      <c r="A17" s="4" t="s">
        <v>23</v>
      </c>
      <c r="B17" s="5">
        <v>122</v>
      </c>
      <c r="C17" s="5">
        <v>23</v>
      </c>
      <c r="D17" s="5">
        <v>55</v>
      </c>
      <c r="E17" s="5">
        <v>24</v>
      </c>
      <c r="F17" s="5">
        <v>12</v>
      </c>
      <c r="G17" s="5">
        <v>5</v>
      </c>
      <c r="H17" s="3">
        <f>B17-SUM(C17:G17)</f>
        <v>3</v>
      </c>
      <c r="J17" s="4">
        <v>122</v>
      </c>
      <c r="K17" s="5">
        <v>27</v>
      </c>
      <c r="L17" s="5">
        <v>54</v>
      </c>
      <c r="M17" s="5">
        <v>16</v>
      </c>
      <c r="N17" s="5">
        <v>2</v>
      </c>
      <c r="O17" s="5">
        <v>20</v>
      </c>
      <c r="P17" s="3">
        <f>J17-SUM(K17:O17)</f>
        <v>3</v>
      </c>
    </row>
    <row r="18" spans="1:16" s="28" customFormat="1">
      <c r="A18" s="25" t="s">
        <v>3</v>
      </c>
      <c r="B18" s="26"/>
      <c r="C18" s="26">
        <f>C17/B17</f>
        <v>0.18852459016393441</v>
      </c>
      <c r="D18" s="26">
        <f>D17/B17</f>
        <v>0.45081967213114754</v>
      </c>
      <c r="E18" s="26">
        <f>E17/B17</f>
        <v>0.19672131147540983</v>
      </c>
      <c r="F18" s="26">
        <f>F17/B17</f>
        <v>9.8360655737704916E-2</v>
      </c>
      <c r="G18" s="26">
        <f>G17/B17</f>
        <v>4.0983606557377046E-2</v>
      </c>
      <c r="H18" s="27">
        <f>H17/B17</f>
        <v>2.4590163934426229E-2</v>
      </c>
      <c r="J18" s="25"/>
      <c r="K18" s="26">
        <f>K17/J17</f>
        <v>0.22131147540983606</v>
      </c>
      <c r="L18" s="26">
        <f>L17/J17</f>
        <v>0.44262295081967212</v>
      </c>
      <c r="M18" s="26">
        <f>M17/J17</f>
        <v>0.13114754098360656</v>
      </c>
      <c r="N18" s="26">
        <f>N17/J17</f>
        <v>1.6393442622950821E-2</v>
      </c>
      <c r="O18" s="26">
        <f>O17/J17</f>
        <v>0.16393442622950818</v>
      </c>
      <c r="P18" s="27">
        <f>P17/J17</f>
        <v>2.4590163934426229E-2</v>
      </c>
    </row>
    <row r="19" spans="1:16">
      <c r="A19" s="4" t="s">
        <v>24</v>
      </c>
      <c r="B19" s="5">
        <v>169</v>
      </c>
      <c r="C19" s="5">
        <v>21</v>
      </c>
      <c r="D19" s="5">
        <v>89</v>
      </c>
      <c r="E19" s="5">
        <v>40</v>
      </c>
      <c r="F19" s="5">
        <v>8</v>
      </c>
      <c r="G19" s="5">
        <v>7</v>
      </c>
      <c r="H19" s="3">
        <f>B19-SUM(C19:G19)</f>
        <v>4</v>
      </c>
      <c r="J19" s="4">
        <v>169</v>
      </c>
      <c r="K19" s="5">
        <v>20</v>
      </c>
      <c r="L19" s="5">
        <v>87</v>
      </c>
      <c r="M19" s="5">
        <v>28</v>
      </c>
      <c r="N19" s="5">
        <v>3</v>
      </c>
      <c r="O19" s="5">
        <v>27</v>
      </c>
      <c r="P19" s="3">
        <f>J19-SUM(K19:O19)</f>
        <v>4</v>
      </c>
    </row>
    <row r="20" spans="1:16" s="28" customFormat="1">
      <c r="A20" s="25" t="s">
        <v>3</v>
      </c>
      <c r="B20" s="26"/>
      <c r="C20" s="26">
        <f>C19/B19</f>
        <v>0.1242603550295858</v>
      </c>
      <c r="D20" s="26">
        <f>D19/B19</f>
        <v>0.52662721893491127</v>
      </c>
      <c r="E20" s="26">
        <f>E19/B19</f>
        <v>0.23668639053254437</v>
      </c>
      <c r="F20" s="26">
        <f>F19/B19</f>
        <v>4.7337278106508875E-2</v>
      </c>
      <c r="G20" s="26">
        <f>G19/B19</f>
        <v>4.142011834319527E-2</v>
      </c>
      <c r="H20" s="27">
        <f>H19/B19</f>
        <v>2.3668639053254437E-2</v>
      </c>
      <c r="J20" s="25"/>
      <c r="K20" s="26">
        <f>K19/J19</f>
        <v>0.11834319526627218</v>
      </c>
      <c r="L20" s="26">
        <f>L19/J19</f>
        <v>0.51479289940828399</v>
      </c>
      <c r="M20" s="26">
        <f>M19/J19</f>
        <v>0.16568047337278108</v>
      </c>
      <c r="N20" s="26">
        <f>N19/J19</f>
        <v>1.7751479289940829E-2</v>
      </c>
      <c r="O20" s="26">
        <f>O19/J19</f>
        <v>0.15976331360946747</v>
      </c>
      <c r="P20" s="27">
        <f>P19/J19</f>
        <v>2.3668639053254437E-2</v>
      </c>
    </row>
    <row r="21" spans="1:16">
      <c r="A21" s="4" t="s">
        <v>25</v>
      </c>
      <c r="B21" s="5">
        <v>160</v>
      </c>
      <c r="C21" s="5">
        <v>20</v>
      </c>
      <c r="D21" s="5">
        <v>81</v>
      </c>
      <c r="E21" s="5">
        <v>42</v>
      </c>
      <c r="F21" s="5">
        <v>5</v>
      </c>
      <c r="G21" s="5">
        <v>9</v>
      </c>
      <c r="H21" s="3">
        <f>B21-SUM(C21:G21)</f>
        <v>3</v>
      </c>
      <c r="J21" s="4">
        <v>160</v>
      </c>
      <c r="K21" s="5">
        <v>26</v>
      </c>
      <c r="L21" s="5">
        <v>80</v>
      </c>
      <c r="M21" s="5">
        <v>24</v>
      </c>
      <c r="N21" s="5">
        <v>7</v>
      </c>
      <c r="O21" s="5">
        <v>21</v>
      </c>
      <c r="P21" s="3">
        <f>J21-SUM(K21:O21)</f>
        <v>2</v>
      </c>
    </row>
    <row r="22" spans="1:16" s="28" customFormat="1">
      <c r="A22" s="25" t="s">
        <v>3</v>
      </c>
      <c r="B22" s="26"/>
      <c r="C22" s="26">
        <f>C21/B21</f>
        <v>0.125</v>
      </c>
      <c r="D22" s="26">
        <f>D21/B21</f>
        <v>0.50624999999999998</v>
      </c>
      <c r="E22" s="26">
        <f>E21/B21</f>
        <v>0.26250000000000001</v>
      </c>
      <c r="F22" s="26">
        <f>F21/B21</f>
        <v>3.125E-2</v>
      </c>
      <c r="G22" s="26">
        <f>G21/B21</f>
        <v>5.6250000000000001E-2</v>
      </c>
      <c r="H22" s="27">
        <f>H21/B21</f>
        <v>1.8749999999999999E-2</v>
      </c>
      <c r="J22" s="25"/>
      <c r="K22" s="26">
        <f>K21/J21</f>
        <v>0.16250000000000001</v>
      </c>
      <c r="L22" s="26">
        <f>L21/J21</f>
        <v>0.5</v>
      </c>
      <c r="M22" s="26">
        <f>M21/J21</f>
        <v>0.15</v>
      </c>
      <c r="N22" s="26">
        <f>N21/J21</f>
        <v>4.3749999999999997E-2</v>
      </c>
      <c r="O22" s="26">
        <f>O21/J21</f>
        <v>0.13125000000000001</v>
      </c>
      <c r="P22" s="27">
        <f>P21/J21</f>
        <v>1.2500000000000001E-2</v>
      </c>
    </row>
    <row r="23" spans="1:16">
      <c r="A23" s="4" t="s">
        <v>26</v>
      </c>
      <c r="B23" s="5">
        <v>181</v>
      </c>
      <c r="C23" s="5">
        <v>11</v>
      </c>
      <c r="D23" s="5">
        <v>90</v>
      </c>
      <c r="E23" s="5">
        <v>51</v>
      </c>
      <c r="F23" s="5">
        <v>15</v>
      </c>
      <c r="G23" s="5">
        <v>11</v>
      </c>
      <c r="H23" s="3">
        <f>B23-SUM(C23:G23)</f>
        <v>3</v>
      </c>
      <c r="J23" s="4">
        <v>181</v>
      </c>
      <c r="K23" s="5">
        <v>23</v>
      </c>
      <c r="L23" s="5">
        <v>91</v>
      </c>
      <c r="M23" s="5">
        <v>25</v>
      </c>
      <c r="N23" s="5">
        <v>10</v>
      </c>
      <c r="O23" s="5">
        <v>27</v>
      </c>
      <c r="P23" s="3">
        <f>J23-SUM(K23:O23)</f>
        <v>5</v>
      </c>
    </row>
    <row r="24" spans="1:16" s="28" customFormat="1">
      <c r="A24" s="25" t="s">
        <v>3</v>
      </c>
      <c r="B24" s="26"/>
      <c r="C24" s="26">
        <f>C23/B23</f>
        <v>6.0773480662983423E-2</v>
      </c>
      <c r="D24" s="26">
        <f>D23/B23</f>
        <v>0.49723756906077349</v>
      </c>
      <c r="E24" s="26">
        <f>E23/B23</f>
        <v>0.28176795580110497</v>
      </c>
      <c r="F24" s="26">
        <f>F23/B23</f>
        <v>8.2872928176795577E-2</v>
      </c>
      <c r="G24" s="26">
        <f>G23/B23</f>
        <v>6.0773480662983423E-2</v>
      </c>
      <c r="H24" s="27">
        <f>H23/B23</f>
        <v>1.6574585635359115E-2</v>
      </c>
      <c r="J24" s="25"/>
      <c r="K24" s="26">
        <f>K23/J23</f>
        <v>0.1270718232044199</v>
      </c>
      <c r="L24" s="26">
        <f>L23/J23</f>
        <v>0.50276243093922657</v>
      </c>
      <c r="M24" s="26">
        <f>M23/J23</f>
        <v>0.13812154696132597</v>
      </c>
      <c r="N24" s="26">
        <f>N23/J23</f>
        <v>5.5248618784530384E-2</v>
      </c>
      <c r="O24" s="26">
        <f>O23/J23</f>
        <v>0.14917127071823205</v>
      </c>
      <c r="P24" s="27">
        <f>P23/J23</f>
        <v>2.7624309392265192E-2</v>
      </c>
    </row>
    <row r="25" spans="1:16">
      <c r="A25" s="4" t="s">
        <v>27</v>
      </c>
      <c r="B25" s="5">
        <v>244</v>
      </c>
      <c r="C25" s="5">
        <v>18</v>
      </c>
      <c r="D25" s="5">
        <v>128</v>
      </c>
      <c r="E25" s="5">
        <v>58</v>
      </c>
      <c r="F25" s="5">
        <v>7</v>
      </c>
      <c r="G25" s="5">
        <v>20</v>
      </c>
      <c r="H25" s="3">
        <f>B25-SUM(C25:G25)</f>
        <v>13</v>
      </c>
      <c r="J25" s="4">
        <v>244</v>
      </c>
      <c r="K25" s="5">
        <v>20</v>
      </c>
      <c r="L25" s="5">
        <v>123</v>
      </c>
      <c r="M25" s="5">
        <v>39</v>
      </c>
      <c r="N25" s="5">
        <v>3</v>
      </c>
      <c r="O25" s="5">
        <v>41</v>
      </c>
      <c r="P25" s="3">
        <f>J25-SUM(K25:O25)</f>
        <v>18</v>
      </c>
    </row>
    <row r="26" spans="1:16" s="28" customFormat="1">
      <c r="A26" s="25" t="s">
        <v>3</v>
      </c>
      <c r="B26" s="26"/>
      <c r="C26" s="26">
        <f>C25/B25</f>
        <v>7.3770491803278687E-2</v>
      </c>
      <c r="D26" s="26">
        <f>D25/B25</f>
        <v>0.52459016393442626</v>
      </c>
      <c r="E26" s="26">
        <f>E25/B25</f>
        <v>0.23770491803278687</v>
      </c>
      <c r="F26" s="26">
        <f>F25/B25</f>
        <v>2.8688524590163935E-2</v>
      </c>
      <c r="G26" s="26">
        <f>G25/B25</f>
        <v>8.1967213114754092E-2</v>
      </c>
      <c r="H26" s="27">
        <f>H25/B25</f>
        <v>5.3278688524590161E-2</v>
      </c>
      <c r="J26" s="25"/>
      <c r="K26" s="26">
        <f>K25/J25</f>
        <v>8.1967213114754092E-2</v>
      </c>
      <c r="L26" s="26">
        <f>L25/J25</f>
        <v>0.50409836065573765</v>
      </c>
      <c r="M26" s="26">
        <f>M25/J25</f>
        <v>0.1598360655737705</v>
      </c>
      <c r="N26" s="26">
        <f>N25/J25</f>
        <v>1.2295081967213115E-2</v>
      </c>
      <c r="O26" s="26">
        <f>O25/J25</f>
        <v>0.16803278688524589</v>
      </c>
      <c r="P26" s="27">
        <f>P25/J25</f>
        <v>7.3770491803278687E-2</v>
      </c>
    </row>
    <row r="27" spans="1:16">
      <c r="A27" s="4" t="s">
        <v>28</v>
      </c>
      <c r="B27" s="5">
        <v>262</v>
      </c>
      <c r="C27" s="5">
        <v>18</v>
      </c>
      <c r="D27" s="5">
        <v>132</v>
      </c>
      <c r="E27" s="5">
        <v>52</v>
      </c>
      <c r="F27" s="5">
        <v>11</v>
      </c>
      <c r="G27" s="5">
        <v>24</v>
      </c>
      <c r="H27" s="3">
        <f>B27-SUM(C27:G27)</f>
        <v>25</v>
      </c>
      <c r="J27" s="4">
        <v>262</v>
      </c>
      <c r="K27" s="5">
        <v>27</v>
      </c>
      <c r="L27" s="5">
        <v>110</v>
      </c>
      <c r="M27" s="5">
        <v>43</v>
      </c>
      <c r="N27" s="5">
        <v>4</v>
      </c>
      <c r="O27" s="5">
        <v>56</v>
      </c>
      <c r="P27" s="3">
        <f>J27-SUM(K27:O27)</f>
        <v>22</v>
      </c>
    </row>
    <row r="28" spans="1:16" s="28" customFormat="1">
      <c r="A28" s="29" t="s">
        <v>3</v>
      </c>
      <c r="B28" s="30"/>
      <c r="C28" s="30">
        <f>C27/B27</f>
        <v>6.8702290076335881E-2</v>
      </c>
      <c r="D28" s="30">
        <f>D27/B27</f>
        <v>0.50381679389312972</v>
      </c>
      <c r="E28" s="30">
        <f>E27/B27</f>
        <v>0.19847328244274809</v>
      </c>
      <c r="F28" s="30">
        <f>F27/B27</f>
        <v>4.1984732824427481E-2</v>
      </c>
      <c r="G28" s="30">
        <f>G27/B27</f>
        <v>9.1603053435114504E-2</v>
      </c>
      <c r="H28" s="31">
        <f>H27/B27</f>
        <v>9.5419847328244281E-2</v>
      </c>
      <c r="J28" s="29"/>
      <c r="K28" s="30">
        <f>K27/J27</f>
        <v>0.10305343511450382</v>
      </c>
      <c r="L28" s="30">
        <f>L27/J27</f>
        <v>0.41984732824427479</v>
      </c>
      <c r="M28" s="30">
        <f>M27/J27</f>
        <v>0.16412213740458015</v>
      </c>
      <c r="N28" s="30">
        <f>N27/J27</f>
        <v>1.5267175572519083E-2</v>
      </c>
      <c r="O28" s="30">
        <f>O27/J27</f>
        <v>0.21374045801526717</v>
      </c>
      <c r="P28" s="31">
        <f>P27/J27</f>
        <v>8.3969465648854963E-2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144</v>
      </c>
      <c r="J2" s="20" t="s">
        <v>381</v>
      </c>
    </row>
    <row r="3" spans="1:22" s="15" customFormat="1" ht="10.5">
      <c r="J3" s="15" t="s">
        <v>380</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76</v>
      </c>
      <c r="D6" s="5">
        <v>511</v>
      </c>
      <c r="E6" s="5">
        <v>259</v>
      </c>
      <c r="F6" s="5">
        <v>57</v>
      </c>
      <c r="G6" s="5">
        <v>210</v>
      </c>
      <c r="H6" s="3">
        <f>B6-SUM(C6:G6)</f>
        <v>57</v>
      </c>
      <c r="J6" s="4">
        <v>1170</v>
      </c>
      <c r="K6" s="5">
        <v>158</v>
      </c>
      <c r="L6" s="5">
        <v>603</v>
      </c>
      <c r="M6" s="5">
        <v>203</v>
      </c>
      <c r="N6" s="5">
        <v>36</v>
      </c>
      <c r="O6" s="5">
        <v>111</v>
      </c>
      <c r="P6" s="3">
        <f>J6-SUM(K6:O6)</f>
        <v>59</v>
      </c>
    </row>
    <row r="7" spans="1:22" s="28" customFormat="1">
      <c r="A7" s="25" t="s">
        <v>3</v>
      </c>
      <c r="B7" s="26"/>
      <c r="C7" s="26">
        <f>C6/$B$6</f>
        <v>6.4957264957264962E-2</v>
      </c>
      <c r="D7" s="26">
        <f t="shared" ref="D7:H7" si="0">D6/$B$6</f>
        <v>0.43675213675213675</v>
      </c>
      <c r="E7" s="26">
        <f t="shared" si="0"/>
        <v>0.22136752136752136</v>
      </c>
      <c r="F7" s="26">
        <f t="shared" si="0"/>
        <v>4.8717948717948718E-2</v>
      </c>
      <c r="G7" s="26">
        <f t="shared" si="0"/>
        <v>0.17948717948717949</v>
      </c>
      <c r="H7" s="27">
        <f t="shared" si="0"/>
        <v>4.8717948717948718E-2</v>
      </c>
      <c r="J7" s="25"/>
      <c r="K7" s="26">
        <f>K6/$J$6</f>
        <v>0.13504273504273503</v>
      </c>
      <c r="L7" s="26">
        <f t="shared" ref="L7:P7" si="1">L6/$J$6</f>
        <v>0.51538461538461533</v>
      </c>
      <c r="M7" s="26">
        <f t="shared" si="1"/>
        <v>0.1735042735042735</v>
      </c>
      <c r="N7" s="26">
        <f t="shared" si="1"/>
        <v>3.0769230769230771E-2</v>
      </c>
      <c r="O7" s="26">
        <f t="shared" si="1"/>
        <v>9.4871794871794868E-2</v>
      </c>
      <c r="P7" s="27">
        <f t="shared" si="1"/>
        <v>5.0427350427350429E-2</v>
      </c>
    </row>
    <row r="8" spans="1:22">
      <c r="A8" s="4" t="s">
        <v>19</v>
      </c>
      <c r="B8" s="5">
        <v>551</v>
      </c>
      <c r="C8" s="5">
        <v>44</v>
      </c>
      <c r="D8" s="5">
        <v>245</v>
      </c>
      <c r="E8" s="5">
        <v>140</v>
      </c>
      <c r="F8" s="5">
        <v>33</v>
      </c>
      <c r="G8" s="5">
        <v>65</v>
      </c>
      <c r="H8" s="3">
        <f>B8-SUM(C8:G8)</f>
        <v>24</v>
      </c>
      <c r="J8" s="4">
        <v>551</v>
      </c>
      <c r="K8" s="5">
        <v>77</v>
      </c>
      <c r="L8" s="5">
        <v>257</v>
      </c>
      <c r="M8" s="5">
        <v>122</v>
      </c>
      <c r="N8" s="5">
        <v>23</v>
      </c>
      <c r="O8" s="5">
        <v>46</v>
      </c>
      <c r="P8" s="3">
        <f>J8-SUM(K8:O8)</f>
        <v>26</v>
      </c>
    </row>
    <row r="9" spans="1:22" s="28" customFormat="1">
      <c r="A9" s="25" t="s">
        <v>3</v>
      </c>
      <c r="B9" s="26"/>
      <c r="C9" s="26">
        <f>C8/$B$8</f>
        <v>7.985480943738657E-2</v>
      </c>
      <c r="D9" s="26">
        <f t="shared" ref="D9:H9" si="2">D8/$B$8</f>
        <v>0.44464609800362975</v>
      </c>
      <c r="E9" s="26">
        <f t="shared" si="2"/>
        <v>0.25408348457350272</v>
      </c>
      <c r="F9" s="26">
        <f t="shared" si="2"/>
        <v>5.9891107078039928E-2</v>
      </c>
      <c r="G9" s="26">
        <f t="shared" si="2"/>
        <v>0.11796733212341198</v>
      </c>
      <c r="H9" s="27">
        <f t="shared" si="2"/>
        <v>4.3557168784029036E-2</v>
      </c>
      <c r="J9" s="25"/>
      <c r="K9" s="26">
        <f>K8/$J$8</f>
        <v>0.1397459165154265</v>
      </c>
      <c r="L9" s="26">
        <f t="shared" ref="L9:P9" si="3">L8/$J$8</f>
        <v>0.46642468239564427</v>
      </c>
      <c r="M9" s="26">
        <f t="shared" si="3"/>
        <v>0.22141560798548093</v>
      </c>
      <c r="N9" s="26">
        <f t="shared" si="3"/>
        <v>4.1742286751361164E-2</v>
      </c>
      <c r="O9" s="26">
        <f t="shared" si="3"/>
        <v>8.3484573502722328E-2</v>
      </c>
      <c r="P9" s="27">
        <f t="shared" si="3"/>
        <v>4.7186932849364795E-2</v>
      </c>
    </row>
    <row r="10" spans="1:22">
      <c r="A10" s="4" t="s">
        <v>20</v>
      </c>
      <c r="B10" s="5">
        <v>611</v>
      </c>
      <c r="C10" s="5">
        <v>32</v>
      </c>
      <c r="D10" s="5">
        <v>264</v>
      </c>
      <c r="E10" s="5">
        <v>117</v>
      </c>
      <c r="F10" s="5">
        <v>24</v>
      </c>
      <c r="G10" s="5">
        <v>144</v>
      </c>
      <c r="H10" s="3">
        <f>B10-SUM(C10:G10)</f>
        <v>30</v>
      </c>
      <c r="J10" s="4">
        <v>611</v>
      </c>
      <c r="K10" s="5">
        <v>80</v>
      </c>
      <c r="L10" s="5">
        <v>344</v>
      </c>
      <c r="M10" s="5">
        <v>79</v>
      </c>
      <c r="N10" s="5">
        <v>13</v>
      </c>
      <c r="O10" s="5">
        <v>65</v>
      </c>
      <c r="P10" s="3">
        <f>J10-SUM(K10:O10)</f>
        <v>30</v>
      </c>
    </row>
    <row r="11" spans="1:22" s="28" customFormat="1">
      <c r="A11" s="25" t="s">
        <v>3</v>
      </c>
      <c r="B11" s="26"/>
      <c r="C11" s="26">
        <f>C10/B10</f>
        <v>5.2373158756137482E-2</v>
      </c>
      <c r="D11" s="26">
        <f>D10/B10</f>
        <v>0.43207855973813419</v>
      </c>
      <c r="E11" s="26">
        <f>E10/B10</f>
        <v>0.19148936170212766</v>
      </c>
      <c r="F11" s="26">
        <f>F10/B10</f>
        <v>3.927986906710311E-2</v>
      </c>
      <c r="G11" s="26">
        <f>G10/B10</f>
        <v>0.23567921440261866</v>
      </c>
      <c r="H11" s="27">
        <f>H10/B10</f>
        <v>4.9099836333878884E-2</v>
      </c>
      <c r="J11" s="25"/>
      <c r="K11" s="26">
        <f>K10/J10</f>
        <v>0.13093289689034371</v>
      </c>
      <c r="L11" s="26">
        <f>L10/J10</f>
        <v>0.56301145662847796</v>
      </c>
      <c r="M11" s="26">
        <f>M10/J10</f>
        <v>0.12929623567921442</v>
      </c>
      <c r="N11" s="26">
        <f>N10/J10</f>
        <v>2.1276595744680851E-2</v>
      </c>
      <c r="O11" s="26">
        <f>O10/J10</f>
        <v>0.10638297872340426</v>
      </c>
      <c r="P11" s="27">
        <f>P10/J10</f>
        <v>4.9099836333878884E-2</v>
      </c>
    </row>
    <row r="12" spans="1:22">
      <c r="A12" s="4" t="s">
        <v>21</v>
      </c>
      <c r="B12" s="5">
        <v>2</v>
      </c>
      <c r="C12" s="57" t="s">
        <v>395</v>
      </c>
      <c r="D12" s="5">
        <v>1</v>
      </c>
      <c r="E12" s="5">
        <v>1</v>
      </c>
      <c r="F12" s="57" t="s">
        <v>395</v>
      </c>
      <c r="G12" s="57" t="s">
        <v>395</v>
      </c>
      <c r="H12" s="60" t="s">
        <v>395</v>
      </c>
      <c r="J12" s="4">
        <v>2</v>
      </c>
      <c r="K12" s="5">
        <v>1</v>
      </c>
      <c r="L12" s="57" t="s">
        <v>395</v>
      </c>
      <c r="M12" s="5">
        <v>1</v>
      </c>
      <c r="N12" s="57" t="s">
        <v>395</v>
      </c>
      <c r="O12" s="57" t="s">
        <v>395</v>
      </c>
      <c r="P12" s="60" t="s">
        <v>395</v>
      </c>
      <c r="V12" s="19"/>
    </row>
    <row r="13" spans="1:22" s="28" customFormat="1">
      <c r="A13" s="29" t="s">
        <v>3</v>
      </c>
      <c r="B13" s="30"/>
      <c r="C13" s="59" t="s">
        <v>395</v>
      </c>
      <c r="D13" s="30">
        <f>D12/B12</f>
        <v>0.5</v>
      </c>
      <c r="E13" s="30">
        <f>E12/B12</f>
        <v>0.5</v>
      </c>
      <c r="F13" s="59" t="s">
        <v>395</v>
      </c>
      <c r="G13" s="59" t="s">
        <v>395</v>
      </c>
      <c r="H13" s="62" t="s">
        <v>395</v>
      </c>
      <c r="J13" s="29"/>
      <c r="K13" s="30">
        <f>K12/J12</f>
        <v>0.5</v>
      </c>
      <c r="L13" s="59" t="s">
        <v>395</v>
      </c>
      <c r="M13" s="30">
        <f>M12/J12</f>
        <v>0.5</v>
      </c>
      <c r="N13" s="59" t="s">
        <v>395</v>
      </c>
      <c r="O13" s="59" t="s">
        <v>395</v>
      </c>
      <c r="P13" s="62" t="s">
        <v>395</v>
      </c>
    </row>
    <row r="14" spans="1:22">
      <c r="A14" s="1" t="s">
        <v>2</v>
      </c>
    </row>
    <row r="15" spans="1:22">
      <c r="A15" s="9" t="s">
        <v>22</v>
      </c>
      <c r="B15" s="51">
        <v>17</v>
      </c>
      <c r="C15" s="10">
        <v>1</v>
      </c>
      <c r="D15" s="10">
        <v>6</v>
      </c>
      <c r="E15" s="10">
        <v>6</v>
      </c>
      <c r="F15" s="82" t="s">
        <v>395</v>
      </c>
      <c r="G15" s="10">
        <v>4</v>
      </c>
      <c r="H15" s="64" t="s">
        <v>395</v>
      </c>
      <c r="J15" s="9">
        <v>17</v>
      </c>
      <c r="K15" s="10">
        <v>4</v>
      </c>
      <c r="L15" s="10">
        <v>6</v>
      </c>
      <c r="M15" s="10">
        <v>5</v>
      </c>
      <c r="N15" s="82" t="s">
        <v>395</v>
      </c>
      <c r="O15" s="10">
        <v>2</v>
      </c>
      <c r="P15" s="64" t="s">
        <v>395</v>
      </c>
    </row>
    <row r="16" spans="1:22" s="28" customFormat="1">
      <c r="A16" s="25" t="s">
        <v>3</v>
      </c>
      <c r="B16" s="26"/>
      <c r="C16" s="49">
        <f>C15/B15</f>
        <v>5.8823529411764705E-2</v>
      </c>
      <c r="D16" s="49">
        <f>D15/B15</f>
        <v>0.35294117647058826</v>
      </c>
      <c r="E16" s="49">
        <f>E15/B15</f>
        <v>0.35294117647058826</v>
      </c>
      <c r="F16" s="58" t="s">
        <v>395</v>
      </c>
      <c r="G16" s="49">
        <f>G15/B15</f>
        <v>0.23529411764705882</v>
      </c>
      <c r="H16" s="63" t="s">
        <v>395</v>
      </c>
      <c r="J16" s="25"/>
      <c r="K16" s="49">
        <f>K15/J15</f>
        <v>0.23529411764705882</v>
      </c>
      <c r="L16" s="49">
        <f>L15/J15</f>
        <v>0.35294117647058826</v>
      </c>
      <c r="M16" s="49">
        <f>M15/J15</f>
        <v>0.29411764705882354</v>
      </c>
      <c r="N16" s="58" t="s">
        <v>395</v>
      </c>
      <c r="O16" s="49">
        <f>O15/J15</f>
        <v>0.11764705882352941</v>
      </c>
      <c r="P16" s="63" t="s">
        <v>395</v>
      </c>
    </row>
    <row r="17" spans="1:16">
      <c r="A17" s="4" t="s">
        <v>23</v>
      </c>
      <c r="B17" s="5">
        <v>122</v>
      </c>
      <c r="C17" s="5">
        <v>11</v>
      </c>
      <c r="D17" s="5">
        <v>55</v>
      </c>
      <c r="E17" s="5">
        <v>19</v>
      </c>
      <c r="F17" s="5">
        <v>7</v>
      </c>
      <c r="G17" s="5">
        <v>27</v>
      </c>
      <c r="H17" s="3">
        <f>B17-SUM(C17:G17)</f>
        <v>3</v>
      </c>
      <c r="J17" s="4">
        <v>122</v>
      </c>
      <c r="K17" s="5">
        <v>25</v>
      </c>
      <c r="L17" s="5">
        <v>60</v>
      </c>
      <c r="M17" s="5">
        <v>19</v>
      </c>
      <c r="N17" s="5">
        <v>5</v>
      </c>
      <c r="O17" s="5">
        <v>9</v>
      </c>
      <c r="P17" s="3">
        <f>J17-SUM(K17:O17)</f>
        <v>4</v>
      </c>
    </row>
    <row r="18" spans="1:16" s="28" customFormat="1">
      <c r="A18" s="25" t="s">
        <v>3</v>
      </c>
      <c r="B18" s="26"/>
      <c r="C18" s="26">
        <f>C17/B17</f>
        <v>9.0163934426229511E-2</v>
      </c>
      <c r="D18" s="26">
        <f>D17/B17</f>
        <v>0.45081967213114754</v>
      </c>
      <c r="E18" s="26">
        <f>E17/B17</f>
        <v>0.15573770491803279</v>
      </c>
      <c r="F18" s="26">
        <f>F17/B17</f>
        <v>5.737704918032787E-2</v>
      </c>
      <c r="G18" s="26">
        <f>G17/B17</f>
        <v>0.22131147540983606</v>
      </c>
      <c r="H18" s="27">
        <f>H17/B17</f>
        <v>2.4590163934426229E-2</v>
      </c>
      <c r="J18" s="25"/>
      <c r="K18" s="26">
        <f>K17/J17</f>
        <v>0.20491803278688525</v>
      </c>
      <c r="L18" s="26">
        <f>L17/J17</f>
        <v>0.49180327868852458</v>
      </c>
      <c r="M18" s="26">
        <f>M17/J17</f>
        <v>0.15573770491803279</v>
      </c>
      <c r="N18" s="26">
        <f>N17/J17</f>
        <v>4.0983606557377046E-2</v>
      </c>
      <c r="O18" s="26">
        <f>O17/J17</f>
        <v>7.3770491803278687E-2</v>
      </c>
      <c r="P18" s="27">
        <f>P17/J17</f>
        <v>3.2786885245901641E-2</v>
      </c>
    </row>
    <row r="19" spans="1:16">
      <c r="A19" s="4" t="s">
        <v>24</v>
      </c>
      <c r="B19" s="5">
        <v>169</v>
      </c>
      <c r="C19" s="5">
        <v>8</v>
      </c>
      <c r="D19" s="5">
        <v>80</v>
      </c>
      <c r="E19" s="5">
        <v>41</v>
      </c>
      <c r="F19" s="5">
        <v>9</v>
      </c>
      <c r="G19" s="5">
        <v>27</v>
      </c>
      <c r="H19" s="3">
        <f>B19-SUM(C19:G19)</f>
        <v>4</v>
      </c>
      <c r="J19" s="4">
        <v>169</v>
      </c>
      <c r="K19" s="5">
        <v>24</v>
      </c>
      <c r="L19" s="5">
        <v>94</v>
      </c>
      <c r="M19" s="5">
        <v>29</v>
      </c>
      <c r="N19" s="5">
        <v>2</v>
      </c>
      <c r="O19" s="5">
        <v>16</v>
      </c>
      <c r="P19" s="3">
        <f>J19-SUM(K19:O19)</f>
        <v>4</v>
      </c>
    </row>
    <row r="20" spans="1:16" s="28" customFormat="1">
      <c r="A20" s="25" t="s">
        <v>3</v>
      </c>
      <c r="B20" s="26"/>
      <c r="C20" s="26">
        <f>C19/B19</f>
        <v>4.7337278106508875E-2</v>
      </c>
      <c r="D20" s="26">
        <f>D19/B19</f>
        <v>0.47337278106508873</v>
      </c>
      <c r="E20" s="26">
        <f>E19/B19</f>
        <v>0.24260355029585798</v>
      </c>
      <c r="F20" s="26">
        <f>F19/B19</f>
        <v>5.3254437869822487E-2</v>
      </c>
      <c r="G20" s="26">
        <f>G19/B19</f>
        <v>0.15976331360946747</v>
      </c>
      <c r="H20" s="27">
        <f>H19/B19</f>
        <v>2.3668639053254437E-2</v>
      </c>
      <c r="J20" s="25"/>
      <c r="K20" s="26">
        <f>K19/J19</f>
        <v>0.14201183431952663</v>
      </c>
      <c r="L20" s="26">
        <f>L19/J19</f>
        <v>0.55621301775147924</v>
      </c>
      <c r="M20" s="26">
        <f>M19/J19</f>
        <v>0.17159763313609466</v>
      </c>
      <c r="N20" s="26">
        <f>N19/J19</f>
        <v>1.1834319526627219E-2</v>
      </c>
      <c r="O20" s="26">
        <f>O19/J19</f>
        <v>9.4674556213017749E-2</v>
      </c>
      <c r="P20" s="27">
        <f>P19/J19</f>
        <v>2.3668639053254437E-2</v>
      </c>
    </row>
    <row r="21" spans="1:16">
      <c r="A21" s="4" t="s">
        <v>25</v>
      </c>
      <c r="B21" s="5">
        <v>160</v>
      </c>
      <c r="C21" s="5">
        <v>16</v>
      </c>
      <c r="D21" s="5">
        <v>72</v>
      </c>
      <c r="E21" s="5">
        <v>40</v>
      </c>
      <c r="F21" s="5">
        <v>8</v>
      </c>
      <c r="G21" s="5">
        <v>23</v>
      </c>
      <c r="H21" s="3">
        <f>B21-SUM(C21:G21)</f>
        <v>1</v>
      </c>
      <c r="J21" s="4">
        <v>160</v>
      </c>
      <c r="K21" s="5">
        <v>29</v>
      </c>
      <c r="L21" s="5">
        <v>74</v>
      </c>
      <c r="M21" s="5">
        <v>35</v>
      </c>
      <c r="N21" s="5">
        <v>6</v>
      </c>
      <c r="O21" s="5">
        <v>13</v>
      </c>
      <c r="P21" s="3">
        <f>J21-SUM(K21:O21)</f>
        <v>3</v>
      </c>
    </row>
    <row r="22" spans="1:16" s="28" customFormat="1">
      <c r="A22" s="25" t="s">
        <v>3</v>
      </c>
      <c r="B22" s="26"/>
      <c r="C22" s="26">
        <f>C21/B21</f>
        <v>0.1</v>
      </c>
      <c r="D22" s="26">
        <f>D21/B21</f>
        <v>0.45</v>
      </c>
      <c r="E22" s="26">
        <f>E21/B21</f>
        <v>0.25</v>
      </c>
      <c r="F22" s="26">
        <f>F21/B21</f>
        <v>0.05</v>
      </c>
      <c r="G22" s="26">
        <f>G21/B21</f>
        <v>0.14374999999999999</v>
      </c>
      <c r="H22" s="27">
        <f>H21/B21</f>
        <v>6.2500000000000003E-3</v>
      </c>
      <c r="J22" s="25"/>
      <c r="K22" s="26">
        <f>K21/J21</f>
        <v>0.18124999999999999</v>
      </c>
      <c r="L22" s="26">
        <f>L21/J21</f>
        <v>0.46250000000000002</v>
      </c>
      <c r="M22" s="26">
        <f>M21/J21</f>
        <v>0.21875</v>
      </c>
      <c r="N22" s="26">
        <f>N21/J21</f>
        <v>3.7499999999999999E-2</v>
      </c>
      <c r="O22" s="26">
        <f>O21/J21</f>
        <v>8.1250000000000003E-2</v>
      </c>
      <c r="P22" s="27">
        <f>P21/J21</f>
        <v>1.8749999999999999E-2</v>
      </c>
    </row>
    <row r="23" spans="1:16">
      <c r="A23" s="4" t="s">
        <v>26</v>
      </c>
      <c r="B23" s="5">
        <v>181</v>
      </c>
      <c r="C23" s="5">
        <v>6</v>
      </c>
      <c r="D23" s="5">
        <v>79</v>
      </c>
      <c r="E23" s="5">
        <v>47</v>
      </c>
      <c r="F23" s="5">
        <v>13</v>
      </c>
      <c r="G23" s="5">
        <v>33</v>
      </c>
      <c r="H23" s="3">
        <f>B23-SUM(C23:G23)</f>
        <v>3</v>
      </c>
      <c r="J23" s="4">
        <v>181</v>
      </c>
      <c r="K23" s="5">
        <v>27</v>
      </c>
      <c r="L23" s="5">
        <v>104</v>
      </c>
      <c r="M23" s="5">
        <v>26</v>
      </c>
      <c r="N23" s="5">
        <v>8</v>
      </c>
      <c r="O23" s="5">
        <v>12</v>
      </c>
      <c r="P23" s="3">
        <f>J23-SUM(K23:O23)</f>
        <v>4</v>
      </c>
    </row>
    <row r="24" spans="1:16" s="28" customFormat="1">
      <c r="A24" s="25" t="s">
        <v>3</v>
      </c>
      <c r="B24" s="26"/>
      <c r="C24" s="26">
        <f>C23/B23</f>
        <v>3.3149171270718231E-2</v>
      </c>
      <c r="D24" s="26">
        <f>D23/B23</f>
        <v>0.43646408839779005</v>
      </c>
      <c r="E24" s="26">
        <f>E23/B23</f>
        <v>0.25966850828729282</v>
      </c>
      <c r="F24" s="26">
        <f>F23/B23</f>
        <v>7.18232044198895E-2</v>
      </c>
      <c r="G24" s="26">
        <f>G23/B23</f>
        <v>0.18232044198895028</v>
      </c>
      <c r="H24" s="27">
        <f>H23/B23</f>
        <v>1.6574585635359115E-2</v>
      </c>
      <c r="J24" s="25"/>
      <c r="K24" s="26">
        <f>K23/J23</f>
        <v>0.14917127071823205</v>
      </c>
      <c r="L24" s="26">
        <f>L23/J23</f>
        <v>0.574585635359116</v>
      </c>
      <c r="M24" s="26">
        <f>M23/J23</f>
        <v>0.143646408839779</v>
      </c>
      <c r="N24" s="26">
        <f>N23/J23</f>
        <v>4.4198895027624308E-2</v>
      </c>
      <c r="O24" s="26">
        <f>O23/J23</f>
        <v>6.6298342541436461E-2</v>
      </c>
      <c r="P24" s="27">
        <f>P23/J23</f>
        <v>2.2099447513812154E-2</v>
      </c>
    </row>
    <row r="25" spans="1:16">
      <c r="A25" s="4" t="s">
        <v>27</v>
      </c>
      <c r="B25" s="5">
        <v>244</v>
      </c>
      <c r="C25" s="5">
        <v>15</v>
      </c>
      <c r="D25" s="5">
        <v>105</v>
      </c>
      <c r="E25" s="5">
        <v>56</v>
      </c>
      <c r="F25" s="5">
        <v>9</v>
      </c>
      <c r="G25" s="5">
        <v>42</v>
      </c>
      <c r="H25" s="3">
        <f>B25-SUM(C25:G25)</f>
        <v>17</v>
      </c>
      <c r="J25" s="4">
        <v>244</v>
      </c>
      <c r="K25" s="5">
        <v>22</v>
      </c>
      <c r="L25" s="5">
        <v>124</v>
      </c>
      <c r="M25" s="5">
        <v>44</v>
      </c>
      <c r="N25" s="5">
        <v>7</v>
      </c>
      <c r="O25" s="5">
        <v>33</v>
      </c>
      <c r="P25" s="3">
        <f>J25-SUM(K25:O25)</f>
        <v>14</v>
      </c>
    </row>
    <row r="26" spans="1:16" s="28" customFormat="1">
      <c r="A26" s="25" t="s">
        <v>3</v>
      </c>
      <c r="B26" s="26"/>
      <c r="C26" s="26">
        <f>C25/B25</f>
        <v>6.1475409836065573E-2</v>
      </c>
      <c r="D26" s="26">
        <f>D25/B25</f>
        <v>0.43032786885245899</v>
      </c>
      <c r="E26" s="26">
        <f>E25/B25</f>
        <v>0.22950819672131148</v>
      </c>
      <c r="F26" s="26">
        <f>F25/B25</f>
        <v>3.6885245901639344E-2</v>
      </c>
      <c r="G26" s="26">
        <f>G25/B25</f>
        <v>0.1721311475409836</v>
      </c>
      <c r="H26" s="27">
        <f>H25/B25</f>
        <v>6.9672131147540978E-2</v>
      </c>
      <c r="J26" s="25"/>
      <c r="K26" s="26">
        <f>K25/J25</f>
        <v>9.0163934426229511E-2</v>
      </c>
      <c r="L26" s="26">
        <f>L25/J25</f>
        <v>0.50819672131147542</v>
      </c>
      <c r="M26" s="26">
        <f>M25/J25</f>
        <v>0.18032786885245902</v>
      </c>
      <c r="N26" s="26">
        <f>N25/J25</f>
        <v>2.8688524590163935E-2</v>
      </c>
      <c r="O26" s="26">
        <f>O25/J25</f>
        <v>0.13524590163934427</v>
      </c>
      <c r="P26" s="27">
        <f>P25/J25</f>
        <v>5.737704918032787E-2</v>
      </c>
    </row>
    <row r="27" spans="1:16">
      <c r="A27" s="4" t="s">
        <v>28</v>
      </c>
      <c r="B27" s="5">
        <v>262</v>
      </c>
      <c r="C27" s="5">
        <v>18</v>
      </c>
      <c r="D27" s="5">
        <v>108</v>
      </c>
      <c r="E27" s="5">
        <v>48</v>
      </c>
      <c r="F27" s="5">
        <v>11</v>
      </c>
      <c r="G27" s="5">
        <v>52</v>
      </c>
      <c r="H27" s="3">
        <f>B27-SUM(C27:G27)</f>
        <v>25</v>
      </c>
      <c r="J27" s="4">
        <v>262</v>
      </c>
      <c r="K27" s="5">
        <v>25</v>
      </c>
      <c r="L27" s="5">
        <v>133</v>
      </c>
      <c r="M27" s="5">
        <v>44</v>
      </c>
      <c r="N27" s="5">
        <v>8</v>
      </c>
      <c r="O27" s="5">
        <v>26</v>
      </c>
      <c r="P27" s="3">
        <f>J27-SUM(K27:O27)</f>
        <v>26</v>
      </c>
    </row>
    <row r="28" spans="1:16" s="28" customFormat="1">
      <c r="A28" s="29" t="s">
        <v>3</v>
      </c>
      <c r="B28" s="30"/>
      <c r="C28" s="30">
        <f>C27/B27</f>
        <v>6.8702290076335881E-2</v>
      </c>
      <c r="D28" s="30">
        <f>D27/B27</f>
        <v>0.41221374045801529</v>
      </c>
      <c r="E28" s="30">
        <f>E27/B27</f>
        <v>0.18320610687022901</v>
      </c>
      <c r="F28" s="30">
        <f>F27/B27</f>
        <v>4.1984732824427481E-2</v>
      </c>
      <c r="G28" s="30">
        <f>G27/B27</f>
        <v>0.19847328244274809</v>
      </c>
      <c r="H28" s="31">
        <f>H27/B27</f>
        <v>9.5419847328244281E-2</v>
      </c>
      <c r="J28" s="29"/>
      <c r="K28" s="30">
        <f>K27/J27</f>
        <v>9.5419847328244281E-2</v>
      </c>
      <c r="L28" s="30">
        <f>L27/J27</f>
        <v>0.50763358778625955</v>
      </c>
      <c r="M28" s="30">
        <f>M27/J27</f>
        <v>0.16793893129770993</v>
      </c>
      <c r="N28" s="30">
        <f>N27/J27</f>
        <v>3.0534351145038167E-2</v>
      </c>
      <c r="O28" s="30">
        <f>O27/J27</f>
        <v>9.9236641221374045E-2</v>
      </c>
      <c r="P28" s="31">
        <f>P27/J27</f>
        <v>9.9236641221374045E-2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14" width="5" style="1" customWidth="1"/>
    <col min="15" max="16384" width="5" style="1"/>
  </cols>
  <sheetData>
    <row r="1" spans="1:14">
      <c r="A1" s="1" t="s">
        <v>54</v>
      </c>
    </row>
    <row r="2" spans="1:14">
      <c r="A2" s="1" t="s">
        <v>0</v>
      </c>
    </row>
    <row r="3" spans="1:14" s="2" customFormat="1" ht="127.5" customHeight="1">
      <c r="A3" s="6" t="s">
        <v>3</v>
      </c>
      <c r="B3" s="7" t="s">
        <v>4</v>
      </c>
      <c r="C3" s="7" t="s">
        <v>55</v>
      </c>
      <c r="D3" s="7" t="s">
        <v>56</v>
      </c>
      <c r="E3" s="7" t="s">
        <v>57</v>
      </c>
      <c r="F3" s="7" t="s">
        <v>58</v>
      </c>
      <c r="G3" s="7" t="s">
        <v>59</v>
      </c>
      <c r="H3" s="7" t="s">
        <v>60</v>
      </c>
      <c r="I3" s="7" t="s">
        <v>61</v>
      </c>
      <c r="J3" s="7" t="s">
        <v>62</v>
      </c>
      <c r="K3" s="7" t="s">
        <v>63</v>
      </c>
      <c r="L3" s="7" t="s">
        <v>64</v>
      </c>
      <c r="M3" s="7" t="s">
        <v>7</v>
      </c>
      <c r="N3" s="8" t="s">
        <v>8</v>
      </c>
    </row>
    <row r="4" spans="1:14">
      <c r="A4" s="4" t="s">
        <v>18</v>
      </c>
      <c r="B4" s="5">
        <f>'3'!M4</f>
        <v>821</v>
      </c>
      <c r="C4" s="5">
        <v>422</v>
      </c>
      <c r="D4" s="5">
        <v>18</v>
      </c>
      <c r="E4" s="5">
        <v>56</v>
      </c>
      <c r="F4" s="5">
        <v>19</v>
      </c>
      <c r="G4" s="5">
        <v>65</v>
      </c>
      <c r="H4" s="5">
        <v>50</v>
      </c>
      <c r="I4" s="5">
        <v>54</v>
      </c>
      <c r="J4" s="5">
        <v>18</v>
      </c>
      <c r="K4" s="5">
        <v>39</v>
      </c>
      <c r="L4" s="5">
        <v>18</v>
      </c>
      <c r="M4" s="5">
        <v>6</v>
      </c>
      <c r="N4" s="3">
        <f>B4-SUM(C4:M4)</f>
        <v>56</v>
      </c>
    </row>
    <row r="5" spans="1:14" s="28" customFormat="1">
      <c r="A5" s="25" t="s">
        <v>3</v>
      </c>
      <c r="B5" s="26"/>
      <c r="C5" s="26">
        <f>C4/$B$4</f>
        <v>0.51400730816077955</v>
      </c>
      <c r="D5" s="26">
        <f t="shared" ref="D5:N5" si="0">D4/$B$4</f>
        <v>2.192448233861145E-2</v>
      </c>
      <c r="E5" s="26">
        <f t="shared" si="0"/>
        <v>6.8209500609013402E-2</v>
      </c>
      <c r="F5" s="26">
        <f t="shared" si="0"/>
        <v>2.3142509135200974E-2</v>
      </c>
      <c r="G5" s="26">
        <f t="shared" si="0"/>
        <v>7.9171741778319121E-2</v>
      </c>
      <c r="H5" s="26">
        <f t="shared" si="0"/>
        <v>6.090133982947625E-2</v>
      </c>
      <c r="I5" s="26">
        <f t="shared" si="0"/>
        <v>6.5773447015834346E-2</v>
      </c>
      <c r="J5" s="26">
        <f t="shared" si="0"/>
        <v>2.192448233861145E-2</v>
      </c>
      <c r="K5" s="26">
        <f t="shared" si="0"/>
        <v>4.7503045066991476E-2</v>
      </c>
      <c r="L5" s="26">
        <f t="shared" si="0"/>
        <v>2.192448233861145E-2</v>
      </c>
      <c r="M5" s="26">
        <f t="shared" si="0"/>
        <v>7.3081607795371494E-3</v>
      </c>
      <c r="N5" s="27">
        <f t="shared" si="0"/>
        <v>6.8209500609013402E-2</v>
      </c>
    </row>
    <row r="6" spans="1:14">
      <c r="A6" s="4" t="s">
        <v>19</v>
      </c>
      <c r="B6" s="5">
        <f>'3'!M6</f>
        <v>428</v>
      </c>
      <c r="C6" s="5">
        <v>194</v>
      </c>
      <c r="D6" s="5">
        <v>15</v>
      </c>
      <c r="E6" s="5">
        <v>35</v>
      </c>
      <c r="F6" s="5">
        <v>13</v>
      </c>
      <c r="G6" s="5">
        <v>23</v>
      </c>
      <c r="H6" s="5">
        <v>26</v>
      </c>
      <c r="I6" s="5">
        <v>35</v>
      </c>
      <c r="J6" s="5">
        <v>9</v>
      </c>
      <c r="K6" s="5">
        <v>26</v>
      </c>
      <c r="L6" s="5">
        <v>11</v>
      </c>
      <c r="M6" s="5">
        <v>3</v>
      </c>
      <c r="N6" s="3">
        <f>B6-SUM(C6:M6)</f>
        <v>38</v>
      </c>
    </row>
    <row r="7" spans="1:14" s="28" customFormat="1">
      <c r="A7" s="25" t="s">
        <v>3</v>
      </c>
      <c r="B7" s="26"/>
      <c r="C7" s="26">
        <f>C6/$B$6</f>
        <v>0.45327102803738317</v>
      </c>
      <c r="D7" s="26">
        <f t="shared" ref="D7:N7" si="1">D6/$B$6</f>
        <v>3.5046728971962614E-2</v>
      </c>
      <c r="E7" s="26">
        <f t="shared" si="1"/>
        <v>8.1775700934579434E-2</v>
      </c>
      <c r="F7" s="26">
        <f t="shared" si="1"/>
        <v>3.0373831775700934E-2</v>
      </c>
      <c r="G7" s="26">
        <f t="shared" si="1"/>
        <v>5.3738317757009345E-2</v>
      </c>
      <c r="H7" s="26">
        <f t="shared" si="1"/>
        <v>6.0747663551401869E-2</v>
      </c>
      <c r="I7" s="26">
        <f t="shared" si="1"/>
        <v>8.1775700934579434E-2</v>
      </c>
      <c r="J7" s="26">
        <f t="shared" si="1"/>
        <v>2.1028037383177569E-2</v>
      </c>
      <c r="K7" s="26">
        <f t="shared" si="1"/>
        <v>6.0747663551401869E-2</v>
      </c>
      <c r="L7" s="26">
        <f t="shared" si="1"/>
        <v>2.5700934579439252E-2</v>
      </c>
      <c r="M7" s="26">
        <f t="shared" si="1"/>
        <v>7.0093457943925233E-3</v>
      </c>
      <c r="N7" s="27">
        <f t="shared" si="1"/>
        <v>8.8785046728971959E-2</v>
      </c>
    </row>
    <row r="8" spans="1:14">
      <c r="A8" s="4" t="s">
        <v>20</v>
      </c>
      <c r="B8" s="5">
        <f>'3'!M8</f>
        <v>392</v>
      </c>
      <c r="C8" s="5">
        <v>228</v>
      </c>
      <c r="D8" s="5">
        <v>3</v>
      </c>
      <c r="E8" s="5">
        <v>21</v>
      </c>
      <c r="F8" s="5">
        <v>6</v>
      </c>
      <c r="G8" s="5">
        <v>42</v>
      </c>
      <c r="H8" s="5">
        <v>24</v>
      </c>
      <c r="I8" s="5">
        <v>18</v>
      </c>
      <c r="J8" s="5">
        <v>9</v>
      </c>
      <c r="K8" s="5">
        <v>13</v>
      </c>
      <c r="L8" s="5">
        <v>7</v>
      </c>
      <c r="M8" s="5">
        <v>3</v>
      </c>
      <c r="N8" s="3">
        <f>B8-SUM(C8:M8)</f>
        <v>18</v>
      </c>
    </row>
    <row r="9" spans="1:14" s="28" customFormat="1">
      <c r="A9" s="25" t="s">
        <v>3</v>
      </c>
      <c r="B9" s="26"/>
      <c r="C9" s="26">
        <f>C8/$B$8</f>
        <v>0.58163265306122447</v>
      </c>
      <c r="D9" s="26">
        <f t="shared" ref="D9:N9" si="2">D8/$B$8</f>
        <v>7.6530612244897957E-3</v>
      </c>
      <c r="E9" s="26">
        <f t="shared" si="2"/>
        <v>5.3571428571428568E-2</v>
      </c>
      <c r="F9" s="26">
        <f t="shared" si="2"/>
        <v>1.5306122448979591E-2</v>
      </c>
      <c r="G9" s="26">
        <f t="shared" si="2"/>
        <v>0.10714285714285714</v>
      </c>
      <c r="H9" s="26">
        <f t="shared" si="2"/>
        <v>6.1224489795918366E-2</v>
      </c>
      <c r="I9" s="26">
        <f t="shared" si="2"/>
        <v>4.5918367346938778E-2</v>
      </c>
      <c r="J9" s="26">
        <f t="shared" si="2"/>
        <v>2.2959183673469389E-2</v>
      </c>
      <c r="K9" s="26">
        <f t="shared" si="2"/>
        <v>3.3163265306122451E-2</v>
      </c>
      <c r="L9" s="26">
        <f t="shared" si="2"/>
        <v>1.7857142857142856E-2</v>
      </c>
      <c r="M9" s="26">
        <f t="shared" si="2"/>
        <v>7.6530612244897957E-3</v>
      </c>
      <c r="N9" s="27">
        <f t="shared" si="2"/>
        <v>4.5918367346938778E-2</v>
      </c>
    </row>
    <row r="10" spans="1:14">
      <c r="A10" s="4" t="s">
        <v>21</v>
      </c>
      <c r="B10" s="5">
        <f>'3'!M10</f>
        <v>1</v>
      </c>
      <c r="C10" s="57" t="s">
        <v>395</v>
      </c>
      <c r="D10" s="57" t="s">
        <v>395</v>
      </c>
      <c r="E10" s="57" t="s">
        <v>395</v>
      </c>
      <c r="F10" s="57" t="s">
        <v>395</v>
      </c>
      <c r="G10" s="57" t="s">
        <v>395</v>
      </c>
      <c r="H10" s="57" t="s">
        <v>395</v>
      </c>
      <c r="I10" s="5">
        <v>1</v>
      </c>
      <c r="J10" s="57" t="s">
        <v>395</v>
      </c>
      <c r="K10" s="57" t="s">
        <v>395</v>
      </c>
      <c r="L10" s="57" t="s">
        <v>395</v>
      </c>
      <c r="M10" s="57" t="s">
        <v>395</v>
      </c>
      <c r="N10" s="60" t="s">
        <v>395</v>
      </c>
    </row>
    <row r="11" spans="1:14" s="28" customFormat="1">
      <c r="A11" s="29" t="s">
        <v>3</v>
      </c>
      <c r="B11" s="30"/>
      <c r="C11" s="59" t="s">
        <v>395</v>
      </c>
      <c r="D11" s="59" t="s">
        <v>395</v>
      </c>
      <c r="E11" s="59" t="s">
        <v>395</v>
      </c>
      <c r="F11" s="59" t="s">
        <v>395</v>
      </c>
      <c r="G11" s="59" t="s">
        <v>395</v>
      </c>
      <c r="H11" s="59" t="s">
        <v>395</v>
      </c>
      <c r="I11" s="65">
        <f t="shared" ref="I11" si="3">I10/$B$10</f>
        <v>1</v>
      </c>
      <c r="J11" s="59" t="s">
        <v>395</v>
      </c>
      <c r="K11" s="59" t="s">
        <v>395</v>
      </c>
      <c r="L11" s="59" t="s">
        <v>395</v>
      </c>
      <c r="M11" s="59" t="s">
        <v>395</v>
      </c>
      <c r="N11" s="62" t="s">
        <v>395</v>
      </c>
    </row>
    <row r="12" spans="1:14">
      <c r="A12" s="1" t="s">
        <v>2</v>
      </c>
    </row>
    <row r="13" spans="1:14" s="42" customFormat="1">
      <c r="A13" s="39" t="s">
        <v>22</v>
      </c>
      <c r="B13" s="48">
        <f>'3'!M13</f>
        <v>15</v>
      </c>
      <c r="C13" s="78" t="s">
        <v>395</v>
      </c>
      <c r="D13" s="78" t="s">
        <v>395</v>
      </c>
      <c r="E13" s="78" t="s">
        <v>395</v>
      </c>
      <c r="F13" s="78" t="s">
        <v>395</v>
      </c>
      <c r="G13" s="78" t="s">
        <v>395</v>
      </c>
      <c r="H13" s="78" t="s">
        <v>395</v>
      </c>
      <c r="I13" s="40">
        <v>5</v>
      </c>
      <c r="J13" s="40">
        <v>3</v>
      </c>
      <c r="K13" s="40">
        <v>3</v>
      </c>
      <c r="L13" s="40">
        <v>4</v>
      </c>
      <c r="M13" s="78" t="s">
        <v>395</v>
      </c>
      <c r="N13" s="79" t="s">
        <v>395</v>
      </c>
    </row>
    <row r="14" spans="1:14" s="28" customFormat="1">
      <c r="A14" s="25" t="s">
        <v>3</v>
      </c>
      <c r="B14" s="26"/>
      <c r="C14" s="58" t="s">
        <v>395</v>
      </c>
      <c r="D14" s="58" t="s">
        <v>395</v>
      </c>
      <c r="E14" s="58" t="s">
        <v>395</v>
      </c>
      <c r="F14" s="58" t="s">
        <v>395</v>
      </c>
      <c r="G14" s="58" t="s">
        <v>395</v>
      </c>
      <c r="H14" s="58" t="s">
        <v>395</v>
      </c>
      <c r="I14" s="26">
        <f t="shared" ref="I14:L14" si="4">I13/$B$13</f>
        <v>0.33333333333333331</v>
      </c>
      <c r="J14" s="26">
        <f t="shared" si="4"/>
        <v>0.2</v>
      </c>
      <c r="K14" s="26">
        <f t="shared" si="4"/>
        <v>0.2</v>
      </c>
      <c r="L14" s="26">
        <f t="shared" si="4"/>
        <v>0.26666666666666666</v>
      </c>
      <c r="M14" s="58" t="s">
        <v>395</v>
      </c>
      <c r="N14" s="63" t="s">
        <v>395</v>
      </c>
    </row>
    <row r="15" spans="1:14">
      <c r="A15" s="4" t="s">
        <v>23</v>
      </c>
      <c r="B15" s="5">
        <f>'3'!M15</f>
        <v>109</v>
      </c>
      <c r="C15" s="5">
        <v>37</v>
      </c>
      <c r="D15" s="5">
        <v>6</v>
      </c>
      <c r="E15" s="5">
        <v>12</v>
      </c>
      <c r="F15" s="5">
        <v>3</v>
      </c>
      <c r="G15" s="5">
        <v>3</v>
      </c>
      <c r="H15" s="5">
        <v>9</v>
      </c>
      <c r="I15" s="5">
        <v>13</v>
      </c>
      <c r="J15" s="5">
        <v>8</v>
      </c>
      <c r="K15" s="5">
        <v>6</v>
      </c>
      <c r="L15" s="5">
        <v>9</v>
      </c>
      <c r="M15" s="57" t="s">
        <v>395</v>
      </c>
      <c r="N15" s="3">
        <f>B15-SUM(C15:M15)</f>
        <v>3</v>
      </c>
    </row>
    <row r="16" spans="1:14" s="28" customFormat="1">
      <c r="A16" s="25" t="s">
        <v>3</v>
      </c>
      <c r="B16" s="26"/>
      <c r="C16" s="26">
        <f>C15/$B$15</f>
        <v>0.33944954128440369</v>
      </c>
      <c r="D16" s="26">
        <f t="shared" ref="D16:N16" si="5">D15/$B$15</f>
        <v>5.5045871559633031E-2</v>
      </c>
      <c r="E16" s="26">
        <f t="shared" si="5"/>
        <v>0.11009174311926606</v>
      </c>
      <c r="F16" s="26">
        <f t="shared" si="5"/>
        <v>2.7522935779816515E-2</v>
      </c>
      <c r="G16" s="26">
        <f t="shared" si="5"/>
        <v>2.7522935779816515E-2</v>
      </c>
      <c r="H16" s="26">
        <f t="shared" si="5"/>
        <v>8.2568807339449546E-2</v>
      </c>
      <c r="I16" s="26">
        <f t="shared" si="5"/>
        <v>0.11926605504587157</v>
      </c>
      <c r="J16" s="26">
        <f t="shared" si="5"/>
        <v>7.3394495412844041E-2</v>
      </c>
      <c r="K16" s="26">
        <f t="shared" si="5"/>
        <v>5.5045871559633031E-2</v>
      </c>
      <c r="L16" s="26">
        <f t="shared" si="5"/>
        <v>8.2568807339449546E-2</v>
      </c>
      <c r="M16" s="58" t="s">
        <v>395</v>
      </c>
      <c r="N16" s="27">
        <f t="shared" si="5"/>
        <v>2.7522935779816515E-2</v>
      </c>
    </row>
    <row r="17" spans="1:14">
      <c r="A17" s="4" t="s">
        <v>24</v>
      </c>
      <c r="B17" s="5">
        <f>'3'!M17</f>
        <v>142</v>
      </c>
      <c r="C17" s="5">
        <v>57</v>
      </c>
      <c r="D17" s="5">
        <v>4</v>
      </c>
      <c r="E17" s="5">
        <v>15</v>
      </c>
      <c r="F17" s="5">
        <v>4</v>
      </c>
      <c r="G17" s="5">
        <v>19</v>
      </c>
      <c r="H17" s="5">
        <v>11</v>
      </c>
      <c r="I17" s="5">
        <v>17</v>
      </c>
      <c r="J17" s="57" t="s">
        <v>395</v>
      </c>
      <c r="K17" s="5">
        <v>8</v>
      </c>
      <c r="L17" s="57" t="s">
        <v>395</v>
      </c>
      <c r="M17" s="57" t="s">
        <v>395</v>
      </c>
      <c r="N17" s="3">
        <f>B17-SUM(C17:M17)</f>
        <v>7</v>
      </c>
    </row>
    <row r="18" spans="1:14" s="28" customFormat="1">
      <c r="A18" s="25" t="s">
        <v>3</v>
      </c>
      <c r="B18" s="26"/>
      <c r="C18" s="26">
        <f>C17/$B$17</f>
        <v>0.40140845070422537</v>
      </c>
      <c r="D18" s="26">
        <f t="shared" ref="D18:N18" si="6">D17/$B$17</f>
        <v>2.8169014084507043E-2</v>
      </c>
      <c r="E18" s="26">
        <f t="shared" si="6"/>
        <v>0.10563380281690141</v>
      </c>
      <c r="F18" s="26">
        <f t="shared" si="6"/>
        <v>2.8169014084507043E-2</v>
      </c>
      <c r="G18" s="26">
        <f t="shared" si="6"/>
        <v>0.13380281690140844</v>
      </c>
      <c r="H18" s="26">
        <f t="shared" si="6"/>
        <v>7.746478873239436E-2</v>
      </c>
      <c r="I18" s="26">
        <f t="shared" si="6"/>
        <v>0.11971830985915492</v>
      </c>
      <c r="J18" s="58" t="s">
        <v>395</v>
      </c>
      <c r="K18" s="26">
        <f t="shared" si="6"/>
        <v>5.6338028169014086E-2</v>
      </c>
      <c r="L18" s="58" t="s">
        <v>395</v>
      </c>
      <c r="M18" s="58" t="s">
        <v>395</v>
      </c>
      <c r="N18" s="27">
        <f t="shared" si="6"/>
        <v>4.9295774647887321E-2</v>
      </c>
    </row>
    <row r="19" spans="1:14">
      <c r="A19" s="4" t="s">
        <v>25</v>
      </c>
      <c r="B19" s="5">
        <f>'3'!M19</f>
        <v>149</v>
      </c>
      <c r="C19" s="5">
        <v>78</v>
      </c>
      <c r="D19" s="5">
        <v>3</v>
      </c>
      <c r="E19" s="5">
        <v>11</v>
      </c>
      <c r="F19" s="5">
        <v>3</v>
      </c>
      <c r="G19" s="5">
        <v>9</v>
      </c>
      <c r="H19" s="5">
        <v>11</v>
      </c>
      <c r="I19" s="5">
        <v>6</v>
      </c>
      <c r="J19" s="5">
        <v>3</v>
      </c>
      <c r="K19" s="5">
        <v>10</v>
      </c>
      <c r="L19" s="5">
        <v>1</v>
      </c>
      <c r="M19" s="5">
        <v>2</v>
      </c>
      <c r="N19" s="3">
        <f>B19-SUM(C19:M19)</f>
        <v>12</v>
      </c>
    </row>
    <row r="20" spans="1:14" s="28" customFormat="1">
      <c r="A20" s="25" t="s">
        <v>3</v>
      </c>
      <c r="B20" s="26"/>
      <c r="C20" s="26">
        <f>C19/$B$19</f>
        <v>0.52348993288590606</v>
      </c>
      <c r="D20" s="26">
        <f t="shared" ref="D20:N20" si="7">D19/$B$19</f>
        <v>2.0134228187919462E-2</v>
      </c>
      <c r="E20" s="26">
        <f t="shared" si="7"/>
        <v>7.3825503355704702E-2</v>
      </c>
      <c r="F20" s="26">
        <f t="shared" si="7"/>
        <v>2.0134228187919462E-2</v>
      </c>
      <c r="G20" s="26">
        <f t="shared" si="7"/>
        <v>6.0402684563758392E-2</v>
      </c>
      <c r="H20" s="26">
        <f t="shared" si="7"/>
        <v>7.3825503355704702E-2</v>
      </c>
      <c r="I20" s="26">
        <f t="shared" si="7"/>
        <v>4.0268456375838924E-2</v>
      </c>
      <c r="J20" s="26">
        <f t="shared" si="7"/>
        <v>2.0134228187919462E-2</v>
      </c>
      <c r="K20" s="26">
        <f t="shared" si="7"/>
        <v>6.7114093959731544E-2</v>
      </c>
      <c r="L20" s="26">
        <f t="shared" si="7"/>
        <v>6.7114093959731542E-3</v>
      </c>
      <c r="M20" s="26">
        <f t="shared" si="7"/>
        <v>1.3422818791946308E-2</v>
      </c>
      <c r="N20" s="27">
        <f t="shared" si="7"/>
        <v>8.0536912751677847E-2</v>
      </c>
    </row>
    <row r="21" spans="1:14">
      <c r="A21" s="4" t="s">
        <v>26</v>
      </c>
      <c r="B21" s="5">
        <f>'3'!M21</f>
        <v>156</v>
      </c>
      <c r="C21" s="5">
        <v>91</v>
      </c>
      <c r="D21" s="5">
        <v>1</v>
      </c>
      <c r="E21" s="5">
        <v>8</v>
      </c>
      <c r="F21" s="5">
        <v>4</v>
      </c>
      <c r="G21" s="5">
        <v>15</v>
      </c>
      <c r="H21" s="5">
        <v>9</v>
      </c>
      <c r="I21" s="5">
        <v>7</v>
      </c>
      <c r="J21" s="5">
        <v>3</v>
      </c>
      <c r="K21" s="5">
        <v>6</v>
      </c>
      <c r="L21" s="5">
        <v>2</v>
      </c>
      <c r="M21" s="5">
        <v>1</v>
      </c>
      <c r="N21" s="3">
        <f>B21-SUM(C21:M21)</f>
        <v>9</v>
      </c>
    </row>
    <row r="22" spans="1:14" s="28" customFormat="1">
      <c r="A22" s="25" t="s">
        <v>3</v>
      </c>
      <c r="B22" s="26"/>
      <c r="C22" s="26">
        <f>C21/$B$21</f>
        <v>0.58333333333333337</v>
      </c>
      <c r="D22" s="26">
        <f t="shared" ref="D22:N22" si="8">D21/$B$21</f>
        <v>6.41025641025641E-3</v>
      </c>
      <c r="E22" s="26">
        <f t="shared" si="8"/>
        <v>5.128205128205128E-2</v>
      </c>
      <c r="F22" s="26">
        <f t="shared" si="8"/>
        <v>2.564102564102564E-2</v>
      </c>
      <c r="G22" s="26">
        <f t="shared" si="8"/>
        <v>9.6153846153846159E-2</v>
      </c>
      <c r="H22" s="26">
        <f t="shared" si="8"/>
        <v>5.7692307692307696E-2</v>
      </c>
      <c r="I22" s="26">
        <f t="shared" si="8"/>
        <v>4.4871794871794872E-2</v>
      </c>
      <c r="J22" s="26">
        <f t="shared" si="8"/>
        <v>1.9230769230769232E-2</v>
      </c>
      <c r="K22" s="26">
        <f t="shared" si="8"/>
        <v>3.8461538461538464E-2</v>
      </c>
      <c r="L22" s="26">
        <f t="shared" si="8"/>
        <v>1.282051282051282E-2</v>
      </c>
      <c r="M22" s="26">
        <f t="shared" si="8"/>
        <v>6.41025641025641E-3</v>
      </c>
      <c r="N22" s="27">
        <f t="shared" si="8"/>
        <v>5.7692307692307696E-2</v>
      </c>
    </row>
    <row r="23" spans="1:14">
      <c r="A23" s="4" t="s">
        <v>27</v>
      </c>
      <c r="B23" s="5">
        <f>'3'!M23</f>
        <v>155</v>
      </c>
      <c r="C23" s="5">
        <v>103</v>
      </c>
      <c r="D23" s="5">
        <v>3</v>
      </c>
      <c r="E23" s="5">
        <v>7</v>
      </c>
      <c r="F23" s="5">
        <v>1</v>
      </c>
      <c r="G23" s="5">
        <v>14</v>
      </c>
      <c r="H23" s="5">
        <v>8</v>
      </c>
      <c r="I23" s="5">
        <v>4</v>
      </c>
      <c r="J23" s="5">
        <v>1</v>
      </c>
      <c r="K23" s="5">
        <v>6</v>
      </c>
      <c r="L23" s="57" t="s">
        <v>395</v>
      </c>
      <c r="M23" s="5">
        <v>2</v>
      </c>
      <c r="N23" s="3">
        <f>B23-SUM(C23:M23)</f>
        <v>6</v>
      </c>
    </row>
    <row r="24" spans="1:14" s="28" customFormat="1">
      <c r="A24" s="25" t="s">
        <v>3</v>
      </c>
      <c r="B24" s="26"/>
      <c r="C24" s="26">
        <f>C23/$B$23</f>
        <v>0.6645161290322581</v>
      </c>
      <c r="D24" s="26">
        <f t="shared" ref="D24:N24" si="9">D23/$B$23</f>
        <v>1.935483870967742E-2</v>
      </c>
      <c r="E24" s="26">
        <f t="shared" si="9"/>
        <v>4.5161290322580643E-2</v>
      </c>
      <c r="F24" s="26">
        <f t="shared" si="9"/>
        <v>6.4516129032258064E-3</v>
      </c>
      <c r="G24" s="26">
        <f t="shared" si="9"/>
        <v>9.0322580645161285E-2</v>
      </c>
      <c r="H24" s="26">
        <f t="shared" si="9"/>
        <v>5.1612903225806452E-2</v>
      </c>
      <c r="I24" s="26">
        <f t="shared" si="9"/>
        <v>2.5806451612903226E-2</v>
      </c>
      <c r="J24" s="26">
        <f t="shared" si="9"/>
        <v>6.4516129032258064E-3</v>
      </c>
      <c r="K24" s="26">
        <f t="shared" si="9"/>
        <v>3.870967741935484E-2</v>
      </c>
      <c r="L24" s="58" t="s">
        <v>395</v>
      </c>
      <c r="M24" s="26">
        <f t="shared" si="9"/>
        <v>1.2903225806451613E-2</v>
      </c>
      <c r="N24" s="27">
        <f t="shared" si="9"/>
        <v>3.870967741935484E-2</v>
      </c>
    </row>
    <row r="25" spans="1:14">
      <c r="A25" s="4" t="s">
        <v>28</v>
      </c>
      <c r="B25" s="5">
        <f>'3'!M25</f>
        <v>89</v>
      </c>
      <c r="C25" s="5">
        <v>54</v>
      </c>
      <c r="D25" s="5">
        <v>1</v>
      </c>
      <c r="E25" s="5">
        <v>3</v>
      </c>
      <c r="F25" s="5">
        <v>2</v>
      </c>
      <c r="G25" s="5">
        <v>4</v>
      </c>
      <c r="H25" s="5">
        <v>2</v>
      </c>
      <c r="I25" s="5">
        <v>2</v>
      </c>
      <c r="J25" s="57" t="s">
        <v>395</v>
      </c>
      <c r="K25" s="57" t="s">
        <v>395</v>
      </c>
      <c r="L25" s="5">
        <v>1</v>
      </c>
      <c r="M25" s="5">
        <v>1</v>
      </c>
      <c r="N25" s="3">
        <f>B25-SUM(C25:M25)</f>
        <v>19</v>
      </c>
    </row>
    <row r="26" spans="1:14" s="28" customFormat="1">
      <c r="A26" s="29" t="s">
        <v>3</v>
      </c>
      <c r="B26" s="30"/>
      <c r="C26" s="30">
        <f>C25/$B$25</f>
        <v>0.6067415730337079</v>
      </c>
      <c r="D26" s="30">
        <f t="shared" ref="D26:N26" si="10">D25/$B$25</f>
        <v>1.1235955056179775E-2</v>
      </c>
      <c r="E26" s="30">
        <f t="shared" si="10"/>
        <v>3.3707865168539325E-2</v>
      </c>
      <c r="F26" s="30">
        <f t="shared" si="10"/>
        <v>2.247191011235955E-2</v>
      </c>
      <c r="G26" s="30">
        <f t="shared" si="10"/>
        <v>4.49438202247191E-2</v>
      </c>
      <c r="H26" s="30">
        <f t="shared" si="10"/>
        <v>2.247191011235955E-2</v>
      </c>
      <c r="I26" s="30">
        <f t="shared" si="10"/>
        <v>2.247191011235955E-2</v>
      </c>
      <c r="J26" s="59" t="s">
        <v>395</v>
      </c>
      <c r="K26" s="59" t="s">
        <v>395</v>
      </c>
      <c r="L26" s="30">
        <f t="shared" si="10"/>
        <v>1.1235955056179775E-2</v>
      </c>
      <c r="M26" s="30">
        <f t="shared" si="10"/>
        <v>1.1235955056179775E-2</v>
      </c>
      <c r="N26" s="31">
        <f t="shared" si="10"/>
        <v>0.21348314606741572</v>
      </c>
    </row>
    <row r="28" spans="1:14" s="28" customFormat="1"/>
  </sheetData>
  <phoneticPr fontId="2"/>
  <pageMargins left="0.78740157480314965" right="0.78740157480314965" top="0.78740157480314965" bottom="0.78740157480314965"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145</v>
      </c>
      <c r="J2" s="20" t="s">
        <v>209</v>
      </c>
    </row>
    <row r="3" spans="1:22" s="15" customFormat="1" ht="10.5"/>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441</v>
      </c>
      <c r="D6" s="5">
        <v>474</v>
      </c>
      <c r="E6" s="5">
        <v>108</v>
      </c>
      <c r="F6" s="5">
        <v>29</v>
      </c>
      <c r="G6" s="5">
        <v>65</v>
      </c>
      <c r="H6" s="3">
        <f>B6-SUM(C6:G6)</f>
        <v>53</v>
      </c>
      <c r="J6" s="4">
        <v>1170</v>
      </c>
      <c r="K6" s="5">
        <v>258</v>
      </c>
      <c r="L6" s="5">
        <v>570</v>
      </c>
      <c r="M6" s="5">
        <v>127</v>
      </c>
      <c r="N6" s="5">
        <v>16</v>
      </c>
      <c r="O6" s="5">
        <v>148</v>
      </c>
      <c r="P6" s="3">
        <f>J6-SUM(K6:O6)</f>
        <v>51</v>
      </c>
    </row>
    <row r="7" spans="1:22" s="28" customFormat="1">
      <c r="A7" s="25" t="s">
        <v>3</v>
      </c>
      <c r="B7" s="26"/>
      <c r="C7" s="26">
        <f>C6/$B$6</f>
        <v>0.37692307692307692</v>
      </c>
      <c r="D7" s="26">
        <f t="shared" ref="D7:H7" si="0">D6/$B$6</f>
        <v>0.40512820512820513</v>
      </c>
      <c r="E7" s="26">
        <f t="shared" si="0"/>
        <v>9.2307692307692313E-2</v>
      </c>
      <c r="F7" s="26">
        <f t="shared" si="0"/>
        <v>2.4786324786324785E-2</v>
      </c>
      <c r="G7" s="26">
        <f t="shared" si="0"/>
        <v>5.5555555555555552E-2</v>
      </c>
      <c r="H7" s="27">
        <f t="shared" si="0"/>
        <v>4.5299145299145298E-2</v>
      </c>
      <c r="J7" s="25"/>
      <c r="K7" s="26">
        <f>K6/$J$6</f>
        <v>0.22051282051282051</v>
      </c>
      <c r="L7" s="26">
        <f t="shared" ref="L7:P7" si="1">L6/$J$6</f>
        <v>0.48717948717948717</v>
      </c>
      <c r="M7" s="26">
        <f t="shared" si="1"/>
        <v>0.10854700854700855</v>
      </c>
      <c r="N7" s="26">
        <f t="shared" si="1"/>
        <v>1.3675213675213675E-2</v>
      </c>
      <c r="O7" s="26">
        <f t="shared" si="1"/>
        <v>0.12649572649572649</v>
      </c>
      <c r="P7" s="27">
        <f t="shared" si="1"/>
        <v>4.3589743589743588E-2</v>
      </c>
    </row>
    <row r="8" spans="1:22">
      <c r="A8" s="4" t="s">
        <v>19</v>
      </c>
      <c r="B8" s="5">
        <v>551</v>
      </c>
      <c r="C8" s="5">
        <v>204</v>
      </c>
      <c r="D8" s="5">
        <v>220</v>
      </c>
      <c r="E8" s="5">
        <v>58</v>
      </c>
      <c r="F8" s="5">
        <v>18</v>
      </c>
      <c r="G8" s="5">
        <v>29</v>
      </c>
      <c r="H8" s="3">
        <f>B8-SUM(C8:G8)</f>
        <v>22</v>
      </c>
      <c r="J8" s="4">
        <v>551</v>
      </c>
      <c r="K8" s="5">
        <v>119</v>
      </c>
      <c r="L8" s="5">
        <v>261</v>
      </c>
      <c r="M8" s="5">
        <v>80</v>
      </c>
      <c r="N8" s="5">
        <v>10</v>
      </c>
      <c r="O8" s="5">
        <v>61</v>
      </c>
      <c r="P8" s="3">
        <f>J8-SUM(K8:O8)</f>
        <v>20</v>
      </c>
    </row>
    <row r="9" spans="1:22" s="28" customFormat="1">
      <c r="A9" s="25" t="s">
        <v>3</v>
      </c>
      <c r="B9" s="26"/>
      <c r="C9" s="26">
        <f>C8/$B$8</f>
        <v>0.37023593466424681</v>
      </c>
      <c r="D9" s="26">
        <f t="shared" ref="D9:H9" si="2">D8/$B$8</f>
        <v>0.39927404718693282</v>
      </c>
      <c r="E9" s="26">
        <f t="shared" si="2"/>
        <v>0.10526315789473684</v>
      </c>
      <c r="F9" s="26">
        <f t="shared" si="2"/>
        <v>3.2667876588021776E-2</v>
      </c>
      <c r="G9" s="26">
        <f t="shared" si="2"/>
        <v>5.2631578947368418E-2</v>
      </c>
      <c r="H9" s="27">
        <f t="shared" si="2"/>
        <v>3.9927404718693285E-2</v>
      </c>
      <c r="J9" s="25"/>
      <c r="K9" s="26">
        <f>K8/$J$8</f>
        <v>0.2159709618874773</v>
      </c>
      <c r="L9" s="26">
        <f t="shared" ref="L9:P9" si="3">L8/$J$8</f>
        <v>0.47368421052631576</v>
      </c>
      <c r="M9" s="26">
        <f t="shared" si="3"/>
        <v>0.14519056261343014</v>
      </c>
      <c r="N9" s="26">
        <f t="shared" si="3"/>
        <v>1.8148820326678767E-2</v>
      </c>
      <c r="O9" s="26">
        <f t="shared" si="3"/>
        <v>0.11070780399274047</v>
      </c>
      <c r="P9" s="27">
        <f t="shared" si="3"/>
        <v>3.6297640653357534E-2</v>
      </c>
    </row>
    <row r="10" spans="1:22">
      <c r="A10" s="4" t="s">
        <v>20</v>
      </c>
      <c r="B10" s="5">
        <v>611</v>
      </c>
      <c r="C10" s="5">
        <v>236</v>
      </c>
      <c r="D10" s="5">
        <v>252</v>
      </c>
      <c r="E10" s="5">
        <v>49</v>
      </c>
      <c r="F10" s="5">
        <v>10</v>
      </c>
      <c r="G10" s="5">
        <v>36</v>
      </c>
      <c r="H10" s="3">
        <f>B10-SUM(C10:G10)</f>
        <v>28</v>
      </c>
      <c r="J10" s="4">
        <v>611</v>
      </c>
      <c r="K10" s="5">
        <v>137</v>
      </c>
      <c r="L10" s="5">
        <v>307</v>
      </c>
      <c r="M10" s="5">
        <v>47</v>
      </c>
      <c r="N10" s="5">
        <v>6</v>
      </c>
      <c r="O10" s="5">
        <v>86</v>
      </c>
      <c r="P10" s="3">
        <f>J10-SUM(K10:O10)</f>
        <v>28</v>
      </c>
    </row>
    <row r="11" spans="1:22" s="28" customFormat="1">
      <c r="A11" s="25" t="s">
        <v>3</v>
      </c>
      <c r="B11" s="26"/>
      <c r="C11" s="26">
        <f>C10/B10</f>
        <v>0.3862520458265139</v>
      </c>
      <c r="D11" s="26">
        <f>D10/B10</f>
        <v>0.41243862520458263</v>
      </c>
      <c r="E11" s="26">
        <f>E10/B10</f>
        <v>8.0196399345335512E-2</v>
      </c>
      <c r="F11" s="26">
        <f>F10/B10</f>
        <v>1.6366612111292964E-2</v>
      </c>
      <c r="G11" s="26">
        <f>G10/B10</f>
        <v>5.8919803600654665E-2</v>
      </c>
      <c r="H11" s="27">
        <f>H10/B10</f>
        <v>4.5826513911620292E-2</v>
      </c>
      <c r="J11" s="25"/>
      <c r="K11" s="26">
        <f>K10/J10</f>
        <v>0.22422258592471359</v>
      </c>
      <c r="L11" s="26">
        <f>L10/J10</f>
        <v>0.50245499181669395</v>
      </c>
      <c r="M11" s="26">
        <f>M10/J10</f>
        <v>7.6923076923076927E-2</v>
      </c>
      <c r="N11" s="26">
        <f>N10/J10</f>
        <v>9.8199672667757774E-3</v>
      </c>
      <c r="O11" s="26">
        <f>O10/J10</f>
        <v>0.14075286415711949</v>
      </c>
      <c r="P11" s="27">
        <f>P10/J10</f>
        <v>4.5826513911620292E-2</v>
      </c>
    </row>
    <row r="12" spans="1:22">
      <c r="A12" s="4" t="s">
        <v>21</v>
      </c>
      <c r="B12" s="5">
        <v>2</v>
      </c>
      <c r="C12" s="57" t="s">
        <v>395</v>
      </c>
      <c r="D12" s="57" t="s">
        <v>395</v>
      </c>
      <c r="E12" s="5">
        <v>1</v>
      </c>
      <c r="F12" s="5">
        <v>1</v>
      </c>
      <c r="G12" s="57" t="s">
        <v>395</v>
      </c>
      <c r="H12" s="60" t="s">
        <v>395</v>
      </c>
      <c r="J12" s="4">
        <v>2</v>
      </c>
      <c r="K12" s="5">
        <v>2</v>
      </c>
      <c r="L12" s="57" t="s">
        <v>395</v>
      </c>
      <c r="M12" s="57" t="s">
        <v>395</v>
      </c>
      <c r="N12" s="57" t="s">
        <v>395</v>
      </c>
      <c r="O12" s="57" t="s">
        <v>395</v>
      </c>
      <c r="P12" s="60" t="s">
        <v>395</v>
      </c>
      <c r="V12" s="19"/>
    </row>
    <row r="13" spans="1:22" s="28" customFormat="1">
      <c r="A13" s="29" t="s">
        <v>3</v>
      </c>
      <c r="B13" s="30"/>
      <c r="C13" s="59" t="s">
        <v>395</v>
      </c>
      <c r="D13" s="59" t="s">
        <v>395</v>
      </c>
      <c r="E13" s="30">
        <f>E12/B12</f>
        <v>0.5</v>
      </c>
      <c r="F13" s="30">
        <f>F12/B12</f>
        <v>0.5</v>
      </c>
      <c r="G13" s="59" t="s">
        <v>395</v>
      </c>
      <c r="H13" s="62" t="s">
        <v>395</v>
      </c>
      <c r="J13" s="29"/>
      <c r="K13" s="85">
        <v>1</v>
      </c>
      <c r="L13" s="59" t="s">
        <v>395</v>
      </c>
      <c r="M13" s="59" t="s">
        <v>395</v>
      </c>
      <c r="N13" s="59" t="s">
        <v>395</v>
      </c>
      <c r="O13" s="59" t="s">
        <v>395</v>
      </c>
      <c r="P13" s="62" t="s">
        <v>395</v>
      </c>
    </row>
    <row r="14" spans="1:22">
      <c r="A14" s="1" t="s">
        <v>2</v>
      </c>
    </row>
    <row r="15" spans="1:22">
      <c r="A15" s="9" t="s">
        <v>22</v>
      </c>
      <c r="B15" s="51">
        <v>17</v>
      </c>
      <c r="C15" s="10">
        <v>8</v>
      </c>
      <c r="D15" s="10">
        <v>5</v>
      </c>
      <c r="E15" s="10">
        <v>3</v>
      </c>
      <c r="F15" s="82" t="s">
        <v>395</v>
      </c>
      <c r="G15" s="10">
        <v>1</v>
      </c>
      <c r="H15" s="64" t="s">
        <v>395</v>
      </c>
      <c r="J15" s="9">
        <v>17</v>
      </c>
      <c r="K15" s="10">
        <v>5</v>
      </c>
      <c r="L15" s="10">
        <v>6</v>
      </c>
      <c r="M15" s="10">
        <v>2</v>
      </c>
      <c r="N15" s="82" t="s">
        <v>395</v>
      </c>
      <c r="O15" s="10">
        <v>4</v>
      </c>
      <c r="P15" s="64" t="s">
        <v>395</v>
      </c>
    </row>
    <row r="16" spans="1:22" s="28" customFormat="1">
      <c r="A16" s="25" t="s">
        <v>3</v>
      </c>
      <c r="B16" s="26"/>
      <c r="C16" s="49">
        <f>C15/B15</f>
        <v>0.47058823529411764</v>
      </c>
      <c r="D16" s="49">
        <f>D15/B15</f>
        <v>0.29411764705882354</v>
      </c>
      <c r="E16" s="49">
        <f>E15/B15</f>
        <v>0.17647058823529413</v>
      </c>
      <c r="F16" s="58" t="s">
        <v>395</v>
      </c>
      <c r="G16" s="49">
        <f>G15/B15</f>
        <v>5.8823529411764705E-2</v>
      </c>
      <c r="H16" s="63" t="s">
        <v>395</v>
      </c>
      <c r="J16" s="25"/>
      <c r="K16" s="49">
        <f>K15/J15</f>
        <v>0.29411764705882354</v>
      </c>
      <c r="L16" s="49">
        <f>L15/J15</f>
        <v>0.35294117647058826</v>
      </c>
      <c r="M16" s="49">
        <f>M15/J15</f>
        <v>0.11764705882352941</v>
      </c>
      <c r="N16" s="58" t="s">
        <v>395</v>
      </c>
      <c r="O16" s="49">
        <f>O15/J15</f>
        <v>0.23529411764705882</v>
      </c>
      <c r="P16" s="63" t="s">
        <v>395</v>
      </c>
    </row>
    <row r="17" spans="1:16">
      <c r="A17" s="4" t="s">
        <v>23</v>
      </c>
      <c r="B17" s="5">
        <v>122</v>
      </c>
      <c r="C17" s="5">
        <v>46</v>
      </c>
      <c r="D17" s="5">
        <v>46</v>
      </c>
      <c r="E17" s="5">
        <v>12</v>
      </c>
      <c r="F17" s="5">
        <v>6</v>
      </c>
      <c r="G17" s="5">
        <v>9</v>
      </c>
      <c r="H17" s="3">
        <f>B17-SUM(C17:G17)</f>
        <v>3</v>
      </c>
      <c r="J17" s="4">
        <v>122</v>
      </c>
      <c r="K17" s="5">
        <v>44</v>
      </c>
      <c r="L17" s="5">
        <v>48</v>
      </c>
      <c r="M17" s="5">
        <v>13</v>
      </c>
      <c r="N17" s="5">
        <v>5</v>
      </c>
      <c r="O17" s="5">
        <v>9</v>
      </c>
      <c r="P17" s="3">
        <f>J17-SUM(K17:O17)</f>
        <v>3</v>
      </c>
    </row>
    <row r="18" spans="1:16" s="28" customFormat="1">
      <c r="A18" s="25" t="s">
        <v>3</v>
      </c>
      <c r="B18" s="26"/>
      <c r="C18" s="26">
        <f>C17/B17</f>
        <v>0.37704918032786883</v>
      </c>
      <c r="D18" s="26">
        <f>D17/B17</f>
        <v>0.37704918032786883</v>
      </c>
      <c r="E18" s="26">
        <f>E17/B17</f>
        <v>9.8360655737704916E-2</v>
      </c>
      <c r="F18" s="26">
        <f>F17/B17</f>
        <v>4.9180327868852458E-2</v>
      </c>
      <c r="G18" s="26">
        <f>G17/B17</f>
        <v>7.3770491803278687E-2</v>
      </c>
      <c r="H18" s="27">
        <f>H17/B17</f>
        <v>2.4590163934426229E-2</v>
      </c>
      <c r="J18" s="25"/>
      <c r="K18" s="26">
        <f>K17/J17</f>
        <v>0.36065573770491804</v>
      </c>
      <c r="L18" s="26">
        <f>L17/J17</f>
        <v>0.39344262295081966</v>
      </c>
      <c r="M18" s="26">
        <f>M17/J17</f>
        <v>0.10655737704918032</v>
      </c>
      <c r="N18" s="26">
        <f>N17/J17</f>
        <v>4.0983606557377046E-2</v>
      </c>
      <c r="O18" s="26">
        <f>O17/J17</f>
        <v>7.3770491803278687E-2</v>
      </c>
      <c r="P18" s="27">
        <f>P17/J17</f>
        <v>2.4590163934426229E-2</v>
      </c>
    </row>
    <row r="19" spans="1:16">
      <c r="A19" s="4" t="s">
        <v>24</v>
      </c>
      <c r="B19" s="5">
        <v>169</v>
      </c>
      <c r="C19" s="5">
        <v>61</v>
      </c>
      <c r="D19" s="5">
        <v>69</v>
      </c>
      <c r="E19" s="5">
        <v>21</v>
      </c>
      <c r="F19" s="5">
        <v>4</v>
      </c>
      <c r="G19" s="5">
        <v>10</v>
      </c>
      <c r="H19" s="3">
        <f>B19-SUM(C19:G19)</f>
        <v>4</v>
      </c>
      <c r="J19" s="4">
        <v>169</v>
      </c>
      <c r="K19" s="5">
        <v>52</v>
      </c>
      <c r="L19" s="5">
        <v>72</v>
      </c>
      <c r="M19" s="5">
        <v>25</v>
      </c>
      <c r="N19" s="5">
        <v>2</v>
      </c>
      <c r="O19" s="5">
        <v>15</v>
      </c>
      <c r="P19" s="3">
        <f>J19-SUM(K19:O19)</f>
        <v>3</v>
      </c>
    </row>
    <row r="20" spans="1:16" s="28" customFormat="1">
      <c r="A20" s="25" t="s">
        <v>3</v>
      </c>
      <c r="B20" s="26"/>
      <c r="C20" s="26">
        <f>C19/B19</f>
        <v>0.36094674556213019</v>
      </c>
      <c r="D20" s="26">
        <f>D19/B19</f>
        <v>0.40828402366863903</v>
      </c>
      <c r="E20" s="26">
        <f>E19/B19</f>
        <v>0.1242603550295858</v>
      </c>
      <c r="F20" s="26">
        <f>F19/B19</f>
        <v>2.3668639053254437E-2</v>
      </c>
      <c r="G20" s="26">
        <f>G19/B19</f>
        <v>5.9171597633136092E-2</v>
      </c>
      <c r="H20" s="27">
        <f>H19/B19</f>
        <v>2.3668639053254437E-2</v>
      </c>
      <c r="J20" s="25"/>
      <c r="K20" s="26">
        <f>K19/J19</f>
        <v>0.30769230769230771</v>
      </c>
      <c r="L20" s="26">
        <f>L19/J19</f>
        <v>0.42603550295857989</v>
      </c>
      <c r="M20" s="26">
        <f>M19/J19</f>
        <v>0.14792899408284024</v>
      </c>
      <c r="N20" s="26">
        <f>N19/J19</f>
        <v>1.1834319526627219E-2</v>
      </c>
      <c r="O20" s="26">
        <f>O19/J19</f>
        <v>8.8757396449704137E-2</v>
      </c>
      <c r="P20" s="27">
        <f>P19/J19</f>
        <v>1.7751479289940829E-2</v>
      </c>
    </row>
    <row r="21" spans="1:16">
      <c r="A21" s="4" t="s">
        <v>25</v>
      </c>
      <c r="B21" s="5">
        <v>160</v>
      </c>
      <c r="C21" s="5">
        <v>63</v>
      </c>
      <c r="D21" s="5">
        <v>66</v>
      </c>
      <c r="E21" s="5">
        <v>18</v>
      </c>
      <c r="F21" s="5">
        <v>3</v>
      </c>
      <c r="G21" s="5">
        <v>9</v>
      </c>
      <c r="H21" s="3">
        <f>B21-SUM(C21:G21)</f>
        <v>1</v>
      </c>
      <c r="J21" s="4">
        <v>160</v>
      </c>
      <c r="K21" s="5">
        <v>39</v>
      </c>
      <c r="L21" s="5">
        <v>86</v>
      </c>
      <c r="M21" s="5">
        <v>21</v>
      </c>
      <c r="N21" s="5">
        <v>3</v>
      </c>
      <c r="O21" s="5">
        <v>9</v>
      </c>
      <c r="P21" s="3">
        <f>J21-SUM(K21:O21)</f>
        <v>2</v>
      </c>
    </row>
    <row r="22" spans="1:16" s="28" customFormat="1">
      <c r="A22" s="25" t="s">
        <v>3</v>
      </c>
      <c r="B22" s="26"/>
      <c r="C22" s="26">
        <f>C21/B21</f>
        <v>0.39374999999999999</v>
      </c>
      <c r="D22" s="26">
        <f>D21/B21</f>
        <v>0.41249999999999998</v>
      </c>
      <c r="E22" s="26">
        <f>E21/B21</f>
        <v>0.1125</v>
      </c>
      <c r="F22" s="26">
        <f>F21/B21</f>
        <v>1.8749999999999999E-2</v>
      </c>
      <c r="G22" s="26">
        <f>G21/B21</f>
        <v>5.6250000000000001E-2</v>
      </c>
      <c r="H22" s="27">
        <f>H21/B21</f>
        <v>6.2500000000000003E-3</v>
      </c>
      <c r="J22" s="25"/>
      <c r="K22" s="26">
        <f>K21/J21</f>
        <v>0.24374999999999999</v>
      </c>
      <c r="L22" s="26">
        <f>L21/J21</f>
        <v>0.53749999999999998</v>
      </c>
      <c r="M22" s="26">
        <f>M21/J21</f>
        <v>0.13125000000000001</v>
      </c>
      <c r="N22" s="26">
        <f>N21/J21</f>
        <v>1.8749999999999999E-2</v>
      </c>
      <c r="O22" s="26">
        <f>O21/J21</f>
        <v>5.6250000000000001E-2</v>
      </c>
      <c r="P22" s="27">
        <f>P21/J21</f>
        <v>1.2500000000000001E-2</v>
      </c>
    </row>
    <row r="23" spans="1:16">
      <c r="A23" s="4" t="s">
        <v>26</v>
      </c>
      <c r="B23" s="5">
        <v>181</v>
      </c>
      <c r="C23" s="5">
        <v>68</v>
      </c>
      <c r="D23" s="5">
        <v>77</v>
      </c>
      <c r="E23" s="5">
        <v>14</v>
      </c>
      <c r="F23" s="5">
        <v>8</v>
      </c>
      <c r="G23" s="5">
        <v>11</v>
      </c>
      <c r="H23" s="3">
        <f>B23-SUM(C23:G23)</f>
        <v>3</v>
      </c>
      <c r="J23" s="4">
        <v>181</v>
      </c>
      <c r="K23" s="5">
        <v>45</v>
      </c>
      <c r="L23" s="5">
        <v>98</v>
      </c>
      <c r="M23" s="5">
        <v>21</v>
      </c>
      <c r="N23" s="5">
        <v>3</v>
      </c>
      <c r="O23" s="5">
        <v>11</v>
      </c>
      <c r="P23" s="3">
        <f>J23-SUM(K23:O23)</f>
        <v>3</v>
      </c>
    </row>
    <row r="24" spans="1:16" s="28" customFormat="1">
      <c r="A24" s="25" t="s">
        <v>3</v>
      </c>
      <c r="B24" s="26"/>
      <c r="C24" s="26">
        <f>C23/B23</f>
        <v>0.37569060773480661</v>
      </c>
      <c r="D24" s="26">
        <f>D23/B23</f>
        <v>0.425414364640884</v>
      </c>
      <c r="E24" s="26">
        <f>E23/B23</f>
        <v>7.7348066298342538E-2</v>
      </c>
      <c r="F24" s="26">
        <f>F23/B23</f>
        <v>4.4198895027624308E-2</v>
      </c>
      <c r="G24" s="26">
        <f>G23/B23</f>
        <v>6.0773480662983423E-2</v>
      </c>
      <c r="H24" s="27">
        <f>H23/B23</f>
        <v>1.6574585635359115E-2</v>
      </c>
      <c r="J24" s="25"/>
      <c r="K24" s="26">
        <f>K23/J23</f>
        <v>0.24861878453038674</v>
      </c>
      <c r="L24" s="26">
        <f>L23/J23</f>
        <v>0.54143646408839774</v>
      </c>
      <c r="M24" s="26">
        <f>M23/J23</f>
        <v>0.11602209944751381</v>
      </c>
      <c r="N24" s="26">
        <f>N23/J23</f>
        <v>1.6574585635359115E-2</v>
      </c>
      <c r="O24" s="26">
        <f>O23/J23</f>
        <v>6.0773480662983423E-2</v>
      </c>
      <c r="P24" s="27">
        <f>P23/J23</f>
        <v>1.6574585635359115E-2</v>
      </c>
    </row>
    <row r="25" spans="1:16">
      <c r="A25" s="4" t="s">
        <v>27</v>
      </c>
      <c r="B25" s="5">
        <v>244</v>
      </c>
      <c r="C25" s="5">
        <v>95</v>
      </c>
      <c r="D25" s="5">
        <v>96</v>
      </c>
      <c r="E25" s="5">
        <v>24</v>
      </c>
      <c r="F25" s="5">
        <v>3</v>
      </c>
      <c r="G25" s="5">
        <v>13</v>
      </c>
      <c r="H25" s="3">
        <f>B25-SUM(C25:G25)</f>
        <v>13</v>
      </c>
      <c r="J25" s="4">
        <v>244</v>
      </c>
      <c r="K25" s="5">
        <v>36</v>
      </c>
      <c r="L25" s="5">
        <v>136</v>
      </c>
      <c r="M25" s="5">
        <v>21</v>
      </c>
      <c r="N25" s="5">
        <v>1</v>
      </c>
      <c r="O25" s="5">
        <v>36</v>
      </c>
      <c r="P25" s="3">
        <f>J25-SUM(K25:O25)</f>
        <v>14</v>
      </c>
    </row>
    <row r="26" spans="1:16" s="28" customFormat="1">
      <c r="A26" s="25" t="s">
        <v>3</v>
      </c>
      <c r="B26" s="26"/>
      <c r="C26" s="26">
        <f>C25/B25</f>
        <v>0.38934426229508196</v>
      </c>
      <c r="D26" s="26">
        <f>D25/B25</f>
        <v>0.39344262295081966</v>
      </c>
      <c r="E26" s="26">
        <f>E25/B25</f>
        <v>9.8360655737704916E-2</v>
      </c>
      <c r="F26" s="26">
        <f>F25/B25</f>
        <v>1.2295081967213115E-2</v>
      </c>
      <c r="G26" s="26">
        <f>G25/B25</f>
        <v>5.3278688524590161E-2</v>
      </c>
      <c r="H26" s="27">
        <f>H25/B25</f>
        <v>5.3278688524590161E-2</v>
      </c>
      <c r="J26" s="25"/>
      <c r="K26" s="26">
        <f>K25/J25</f>
        <v>0.14754098360655737</v>
      </c>
      <c r="L26" s="26">
        <f>L25/J25</f>
        <v>0.55737704918032782</v>
      </c>
      <c r="M26" s="26">
        <f>M25/J25</f>
        <v>8.6065573770491802E-2</v>
      </c>
      <c r="N26" s="26">
        <f>N25/J25</f>
        <v>4.0983606557377051E-3</v>
      </c>
      <c r="O26" s="26">
        <f>O25/J25</f>
        <v>0.14754098360655737</v>
      </c>
      <c r="P26" s="27">
        <f>P25/J25</f>
        <v>5.737704918032787E-2</v>
      </c>
    </row>
    <row r="27" spans="1:16">
      <c r="A27" s="4" t="s">
        <v>28</v>
      </c>
      <c r="B27" s="5">
        <v>262</v>
      </c>
      <c r="C27" s="5">
        <v>93</v>
      </c>
      <c r="D27" s="5">
        <v>111</v>
      </c>
      <c r="E27" s="5">
        <v>16</v>
      </c>
      <c r="F27" s="5">
        <v>5</v>
      </c>
      <c r="G27" s="5">
        <v>12</v>
      </c>
      <c r="H27" s="3">
        <f>B27-SUM(C27:G27)</f>
        <v>25</v>
      </c>
      <c r="J27" s="4">
        <v>262</v>
      </c>
      <c r="K27" s="5">
        <v>32</v>
      </c>
      <c r="L27" s="5">
        <v>121</v>
      </c>
      <c r="M27" s="5">
        <v>24</v>
      </c>
      <c r="N27" s="5">
        <v>2</v>
      </c>
      <c r="O27" s="5">
        <v>61</v>
      </c>
      <c r="P27" s="3">
        <f>J27-SUM(K27:O27)</f>
        <v>22</v>
      </c>
    </row>
    <row r="28" spans="1:16" s="28" customFormat="1">
      <c r="A28" s="29" t="s">
        <v>3</v>
      </c>
      <c r="B28" s="30"/>
      <c r="C28" s="30">
        <f>C27/B27</f>
        <v>0.35496183206106868</v>
      </c>
      <c r="D28" s="30">
        <f>D27/B27</f>
        <v>0.42366412213740456</v>
      </c>
      <c r="E28" s="30">
        <f>E27/B27</f>
        <v>6.1068702290076333E-2</v>
      </c>
      <c r="F28" s="30">
        <f>F27/B27</f>
        <v>1.9083969465648856E-2</v>
      </c>
      <c r="G28" s="30">
        <f>G27/B27</f>
        <v>4.5801526717557252E-2</v>
      </c>
      <c r="H28" s="31">
        <f>H27/B27</f>
        <v>9.5419847328244281E-2</v>
      </c>
      <c r="J28" s="29"/>
      <c r="K28" s="30">
        <f>K27/J27</f>
        <v>0.12213740458015267</v>
      </c>
      <c r="L28" s="30">
        <f>L27/J27</f>
        <v>0.46183206106870228</v>
      </c>
      <c r="M28" s="30">
        <f>M27/J27</f>
        <v>9.1603053435114504E-2</v>
      </c>
      <c r="N28" s="30">
        <f>N27/J27</f>
        <v>7.6335877862595417E-3</v>
      </c>
      <c r="O28" s="30">
        <f>O27/J27</f>
        <v>0.23282442748091603</v>
      </c>
      <c r="P28" s="31">
        <f>P27/J27</f>
        <v>8.3969465648854963E-2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215</v>
      </c>
      <c r="J2" s="20" t="s">
        <v>216</v>
      </c>
    </row>
    <row r="3" spans="1:22" s="15" customFormat="1" ht="10.5"/>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196</v>
      </c>
      <c r="D6" s="5">
        <v>545</v>
      </c>
      <c r="E6" s="5">
        <v>145</v>
      </c>
      <c r="F6" s="5">
        <v>35</v>
      </c>
      <c r="G6" s="5">
        <v>196</v>
      </c>
      <c r="H6" s="3">
        <f>B6-SUM(C6:G6)</f>
        <v>53</v>
      </c>
      <c r="J6" s="4">
        <v>1170</v>
      </c>
      <c r="K6" s="5">
        <v>161</v>
      </c>
      <c r="L6" s="5">
        <v>505</v>
      </c>
      <c r="M6" s="5">
        <v>139</v>
      </c>
      <c r="N6" s="5">
        <v>22</v>
      </c>
      <c r="O6" s="5">
        <v>287</v>
      </c>
      <c r="P6" s="3">
        <f>J6-SUM(K6:O6)</f>
        <v>56</v>
      </c>
    </row>
    <row r="7" spans="1:22" s="28" customFormat="1">
      <c r="A7" s="25" t="s">
        <v>3</v>
      </c>
      <c r="B7" s="26"/>
      <c r="C7" s="26">
        <f>C6/$B$6</f>
        <v>0.16752136752136751</v>
      </c>
      <c r="D7" s="26">
        <f t="shared" ref="D7:H7" si="0">D6/$B$6</f>
        <v>0.46581196581196582</v>
      </c>
      <c r="E7" s="26">
        <f t="shared" si="0"/>
        <v>0.12393162393162394</v>
      </c>
      <c r="F7" s="26">
        <f t="shared" si="0"/>
        <v>2.9914529914529916E-2</v>
      </c>
      <c r="G7" s="26">
        <f t="shared" si="0"/>
        <v>0.16752136752136751</v>
      </c>
      <c r="H7" s="27">
        <f t="shared" si="0"/>
        <v>4.5299145299145298E-2</v>
      </c>
      <c r="J7" s="25"/>
      <c r="K7" s="26">
        <f>K6/$J$6</f>
        <v>0.13760683760683762</v>
      </c>
      <c r="L7" s="26">
        <f t="shared" ref="L7:P7" si="1">L6/$J$6</f>
        <v>0.43162393162393164</v>
      </c>
      <c r="M7" s="26">
        <f t="shared" si="1"/>
        <v>0.1188034188034188</v>
      </c>
      <c r="N7" s="26">
        <f t="shared" si="1"/>
        <v>1.8803418803418803E-2</v>
      </c>
      <c r="O7" s="26">
        <f t="shared" si="1"/>
        <v>0.24529914529914529</v>
      </c>
      <c r="P7" s="27">
        <f t="shared" si="1"/>
        <v>4.7863247863247867E-2</v>
      </c>
    </row>
    <row r="8" spans="1:22">
      <c r="A8" s="4" t="s">
        <v>19</v>
      </c>
      <c r="B8" s="5">
        <v>551</v>
      </c>
      <c r="C8" s="5">
        <v>105</v>
      </c>
      <c r="D8" s="5">
        <v>240</v>
      </c>
      <c r="E8" s="5">
        <v>92</v>
      </c>
      <c r="F8" s="5">
        <v>22</v>
      </c>
      <c r="G8" s="5">
        <v>72</v>
      </c>
      <c r="H8" s="3">
        <f>B8-SUM(C8:G8)</f>
        <v>20</v>
      </c>
      <c r="J8" s="4">
        <v>551</v>
      </c>
      <c r="K8" s="5">
        <v>86</v>
      </c>
      <c r="L8" s="5">
        <v>229</v>
      </c>
      <c r="M8" s="5">
        <v>85</v>
      </c>
      <c r="N8" s="5">
        <v>18</v>
      </c>
      <c r="O8" s="5">
        <v>111</v>
      </c>
      <c r="P8" s="3">
        <f>J8-SUM(K8:O8)</f>
        <v>22</v>
      </c>
    </row>
    <row r="9" spans="1:22" s="28" customFormat="1">
      <c r="A9" s="25" t="s">
        <v>3</v>
      </c>
      <c r="B9" s="26"/>
      <c r="C9" s="26">
        <f>C8/$B$8</f>
        <v>0.19056261343012704</v>
      </c>
      <c r="D9" s="26">
        <f t="shared" ref="D9:H9" si="2">D8/$B$8</f>
        <v>0.43557168784029038</v>
      </c>
      <c r="E9" s="26">
        <f t="shared" si="2"/>
        <v>0.16696914700544466</v>
      </c>
      <c r="F9" s="26">
        <f t="shared" si="2"/>
        <v>3.9927404718693285E-2</v>
      </c>
      <c r="G9" s="26">
        <f t="shared" si="2"/>
        <v>0.1306715063520871</v>
      </c>
      <c r="H9" s="27">
        <f t="shared" si="2"/>
        <v>3.6297640653357534E-2</v>
      </c>
      <c r="J9" s="25"/>
      <c r="K9" s="26">
        <f>K8/$J$8</f>
        <v>0.1560798548094374</v>
      </c>
      <c r="L9" s="26">
        <f t="shared" ref="L9:P9" si="3">L8/$J$8</f>
        <v>0.41560798548094374</v>
      </c>
      <c r="M9" s="26">
        <f t="shared" si="3"/>
        <v>0.15426497277676951</v>
      </c>
      <c r="N9" s="26">
        <f t="shared" si="3"/>
        <v>3.2667876588021776E-2</v>
      </c>
      <c r="O9" s="26">
        <f t="shared" si="3"/>
        <v>0.2014519056261343</v>
      </c>
      <c r="P9" s="27">
        <f t="shared" si="3"/>
        <v>3.9927404718693285E-2</v>
      </c>
    </row>
    <row r="10" spans="1:22">
      <c r="A10" s="4" t="s">
        <v>20</v>
      </c>
      <c r="B10" s="5">
        <v>611</v>
      </c>
      <c r="C10" s="5">
        <v>90</v>
      </c>
      <c r="D10" s="5">
        <v>302</v>
      </c>
      <c r="E10" s="5">
        <v>53</v>
      </c>
      <c r="F10" s="5">
        <v>13</v>
      </c>
      <c r="G10" s="5">
        <v>123</v>
      </c>
      <c r="H10" s="3">
        <f>B10-SUM(C10:G10)</f>
        <v>30</v>
      </c>
      <c r="J10" s="4">
        <v>611</v>
      </c>
      <c r="K10" s="5">
        <v>75</v>
      </c>
      <c r="L10" s="5">
        <v>274</v>
      </c>
      <c r="M10" s="5">
        <v>53</v>
      </c>
      <c r="N10" s="5">
        <v>4</v>
      </c>
      <c r="O10" s="5">
        <v>175</v>
      </c>
      <c r="P10" s="3">
        <f>J10-SUM(K10:O10)</f>
        <v>30</v>
      </c>
    </row>
    <row r="11" spans="1:22" s="28" customFormat="1">
      <c r="A11" s="25" t="s">
        <v>3</v>
      </c>
      <c r="B11" s="26"/>
      <c r="C11" s="26">
        <f>C10/B10</f>
        <v>0.14729950900163666</v>
      </c>
      <c r="D11" s="26">
        <f>D10/B10</f>
        <v>0.49427168576104746</v>
      </c>
      <c r="E11" s="26">
        <f>E10/B10</f>
        <v>8.6743044189852694E-2</v>
      </c>
      <c r="F11" s="26">
        <f>F10/B10</f>
        <v>2.1276595744680851E-2</v>
      </c>
      <c r="G11" s="26">
        <f>G10/B10</f>
        <v>0.20130932896890344</v>
      </c>
      <c r="H11" s="27">
        <f>H10/B10</f>
        <v>4.9099836333878884E-2</v>
      </c>
      <c r="J11" s="25"/>
      <c r="K11" s="26">
        <f>K10/J10</f>
        <v>0.12274959083469722</v>
      </c>
      <c r="L11" s="26">
        <f>L10/J10</f>
        <v>0.44844517184942717</v>
      </c>
      <c r="M11" s="26">
        <f>M10/J10</f>
        <v>8.6743044189852694E-2</v>
      </c>
      <c r="N11" s="26">
        <f>N10/J10</f>
        <v>6.5466448445171853E-3</v>
      </c>
      <c r="O11" s="26">
        <f>O10/J10</f>
        <v>0.28641571194762683</v>
      </c>
      <c r="P11" s="27">
        <f>P10/J10</f>
        <v>4.9099836333878884E-2</v>
      </c>
    </row>
    <row r="12" spans="1:22">
      <c r="A12" s="4" t="s">
        <v>21</v>
      </c>
      <c r="B12" s="5">
        <v>2</v>
      </c>
      <c r="C12" s="5">
        <v>1</v>
      </c>
      <c r="D12" s="5">
        <v>1</v>
      </c>
      <c r="E12" s="57" t="s">
        <v>395</v>
      </c>
      <c r="F12" s="57" t="s">
        <v>395</v>
      </c>
      <c r="G12" s="57" t="s">
        <v>395</v>
      </c>
      <c r="H12" s="60" t="s">
        <v>395</v>
      </c>
      <c r="J12" s="4">
        <v>2</v>
      </c>
      <c r="K12" s="57" t="s">
        <v>395</v>
      </c>
      <c r="L12" s="5">
        <v>1</v>
      </c>
      <c r="M12" s="5">
        <v>1</v>
      </c>
      <c r="N12" s="57" t="s">
        <v>395</v>
      </c>
      <c r="O12" s="57" t="s">
        <v>395</v>
      </c>
      <c r="P12" s="60" t="s">
        <v>395</v>
      </c>
      <c r="V12" s="19"/>
    </row>
    <row r="13" spans="1:22" s="28" customFormat="1">
      <c r="A13" s="29" t="s">
        <v>3</v>
      </c>
      <c r="B13" s="30"/>
      <c r="C13" s="30">
        <f>C12/B12</f>
        <v>0.5</v>
      </c>
      <c r="D13" s="30">
        <f>D12/B12</f>
        <v>0.5</v>
      </c>
      <c r="E13" s="59" t="s">
        <v>395</v>
      </c>
      <c r="F13" s="59" t="s">
        <v>395</v>
      </c>
      <c r="G13" s="59" t="s">
        <v>395</v>
      </c>
      <c r="H13" s="62" t="s">
        <v>395</v>
      </c>
      <c r="J13" s="29"/>
      <c r="K13" s="59" t="s">
        <v>395</v>
      </c>
      <c r="L13" s="30">
        <f>L12/J12</f>
        <v>0.5</v>
      </c>
      <c r="M13" s="30">
        <f>M12/J12</f>
        <v>0.5</v>
      </c>
      <c r="N13" s="59" t="s">
        <v>395</v>
      </c>
      <c r="O13" s="59" t="s">
        <v>395</v>
      </c>
      <c r="P13" s="62" t="s">
        <v>395</v>
      </c>
    </row>
    <row r="14" spans="1:22">
      <c r="A14" s="1" t="s">
        <v>2</v>
      </c>
    </row>
    <row r="15" spans="1:22">
      <c r="A15" s="9" t="s">
        <v>22</v>
      </c>
      <c r="B15" s="51">
        <v>17</v>
      </c>
      <c r="C15" s="10">
        <v>2</v>
      </c>
      <c r="D15" s="10">
        <v>10</v>
      </c>
      <c r="E15" s="82" t="s">
        <v>395</v>
      </c>
      <c r="F15" s="82" t="s">
        <v>395</v>
      </c>
      <c r="G15" s="10">
        <v>5</v>
      </c>
      <c r="H15" s="64" t="s">
        <v>395</v>
      </c>
      <c r="J15" s="9">
        <v>17</v>
      </c>
      <c r="K15" s="82" t="s">
        <v>395</v>
      </c>
      <c r="L15" s="10">
        <v>8</v>
      </c>
      <c r="M15" s="10">
        <v>3</v>
      </c>
      <c r="N15" s="82" t="s">
        <v>395</v>
      </c>
      <c r="O15" s="10">
        <v>6</v>
      </c>
      <c r="P15" s="64" t="s">
        <v>395</v>
      </c>
    </row>
    <row r="16" spans="1:22" s="28" customFormat="1">
      <c r="A16" s="25" t="s">
        <v>3</v>
      </c>
      <c r="B16" s="26"/>
      <c r="C16" s="49">
        <f>C15/B15</f>
        <v>0.11764705882352941</v>
      </c>
      <c r="D16" s="49">
        <f>D15/B15</f>
        <v>0.58823529411764708</v>
      </c>
      <c r="E16" s="58" t="s">
        <v>395</v>
      </c>
      <c r="F16" s="58" t="s">
        <v>395</v>
      </c>
      <c r="G16" s="49">
        <f>G15/B15</f>
        <v>0.29411764705882354</v>
      </c>
      <c r="H16" s="63" t="s">
        <v>395</v>
      </c>
      <c r="J16" s="25"/>
      <c r="K16" s="58" t="s">
        <v>395</v>
      </c>
      <c r="L16" s="49">
        <f>L15/J15</f>
        <v>0.47058823529411764</v>
      </c>
      <c r="M16" s="49">
        <f>M15/J15</f>
        <v>0.17647058823529413</v>
      </c>
      <c r="N16" s="58" t="s">
        <v>395</v>
      </c>
      <c r="O16" s="49">
        <f>O15/J15</f>
        <v>0.35294117647058826</v>
      </c>
      <c r="P16" s="63" t="s">
        <v>395</v>
      </c>
    </row>
    <row r="17" spans="1:16">
      <c r="A17" s="4" t="s">
        <v>23</v>
      </c>
      <c r="B17" s="5">
        <v>122</v>
      </c>
      <c r="C17" s="5">
        <v>22</v>
      </c>
      <c r="D17" s="5">
        <v>53</v>
      </c>
      <c r="E17" s="5">
        <v>17</v>
      </c>
      <c r="F17" s="5">
        <v>6</v>
      </c>
      <c r="G17" s="5">
        <v>21</v>
      </c>
      <c r="H17" s="3">
        <f>B17-SUM(C17:G17)</f>
        <v>3</v>
      </c>
      <c r="J17" s="4">
        <v>122</v>
      </c>
      <c r="K17" s="5">
        <v>21</v>
      </c>
      <c r="L17" s="5">
        <v>48</v>
      </c>
      <c r="M17" s="5">
        <v>19</v>
      </c>
      <c r="N17" s="5">
        <v>5</v>
      </c>
      <c r="O17" s="5">
        <v>26</v>
      </c>
      <c r="P17" s="3">
        <f>J17-SUM(K17:O17)</f>
        <v>3</v>
      </c>
    </row>
    <row r="18" spans="1:16" s="28" customFormat="1">
      <c r="A18" s="25" t="s">
        <v>3</v>
      </c>
      <c r="B18" s="26"/>
      <c r="C18" s="26">
        <f>C17/B17</f>
        <v>0.18032786885245902</v>
      </c>
      <c r="D18" s="26">
        <f>D17/B17</f>
        <v>0.4344262295081967</v>
      </c>
      <c r="E18" s="26">
        <f>E17/B17</f>
        <v>0.13934426229508196</v>
      </c>
      <c r="F18" s="26">
        <f>F17/B17</f>
        <v>4.9180327868852458E-2</v>
      </c>
      <c r="G18" s="26">
        <f>G17/B17</f>
        <v>0.1721311475409836</v>
      </c>
      <c r="H18" s="27">
        <f>H17/B17</f>
        <v>2.4590163934426229E-2</v>
      </c>
      <c r="J18" s="25"/>
      <c r="K18" s="26">
        <f>K17/J17</f>
        <v>0.1721311475409836</v>
      </c>
      <c r="L18" s="26">
        <f>L17/J17</f>
        <v>0.39344262295081966</v>
      </c>
      <c r="M18" s="26">
        <f>M17/J17</f>
        <v>0.15573770491803279</v>
      </c>
      <c r="N18" s="26">
        <f>N17/J17</f>
        <v>4.0983606557377046E-2</v>
      </c>
      <c r="O18" s="26">
        <f>O17/J17</f>
        <v>0.21311475409836064</v>
      </c>
      <c r="P18" s="27">
        <f>P17/J17</f>
        <v>2.4590163934426229E-2</v>
      </c>
    </row>
    <row r="19" spans="1:16">
      <c r="A19" s="4" t="s">
        <v>24</v>
      </c>
      <c r="B19" s="5">
        <v>169</v>
      </c>
      <c r="C19" s="5">
        <v>31</v>
      </c>
      <c r="D19" s="5">
        <v>76</v>
      </c>
      <c r="E19" s="5">
        <v>23</v>
      </c>
      <c r="F19" s="5">
        <v>10</v>
      </c>
      <c r="G19" s="5">
        <v>25</v>
      </c>
      <c r="H19" s="3">
        <f>B19-SUM(C19:G19)</f>
        <v>4</v>
      </c>
      <c r="J19" s="4">
        <v>169</v>
      </c>
      <c r="K19" s="5">
        <v>23</v>
      </c>
      <c r="L19" s="5">
        <v>70</v>
      </c>
      <c r="M19" s="5">
        <v>24</v>
      </c>
      <c r="N19" s="5">
        <v>7</v>
      </c>
      <c r="O19" s="5">
        <v>41</v>
      </c>
      <c r="P19" s="3">
        <f>J19-SUM(K19:O19)</f>
        <v>4</v>
      </c>
    </row>
    <row r="20" spans="1:16" s="28" customFormat="1">
      <c r="A20" s="25" t="s">
        <v>3</v>
      </c>
      <c r="B20" s="26"/>
      <c r="C20" s="26">
        <f>C19/B19</f>
        <v>0.18343195266272189</v>
      </c>
      <c r="D20" s="26">
        <f>D19/B19</f>
        <v>0.44970414201183434</v>
      </c>
      <c r="E20" s="26">
        <f>E19/B19</f>
        <v>0.13609467455621302</v>
      </c>
      <c r="F20" s="26">
        <f>F19/B19</f>
        <v>5.9171597633136092E-2</v>
      </c>
      <c r="G20" s="26">
        <f>G19/B19</f>
        <v>0.14792899408284024</v>
      </c>
      <c r="H20" s="27">
        <f>H19/B19</f>
        <v>2.3668639053254437E-2</v>
      </c>
      <c r="J20" s="25"/>
      <c r="K20" s="26">
        <f>K19/J19</f>
        <v>0.13609467455621302</v>
      </c>
      <c r="L20" s="26">
        <f>L19/J19</f>
        <v>0.41420118343195267</v>
      </c>
      <c r="M20" s="26">
        <f>M19/J19</f>
        <v>0.14201183431952663</v>
      </c>
      <c r="N20" s="26">
        <f>N19/J19</f>
        <v>4.142011834319527E-2</v>
      </c>
      <c r="O20" s="26">
        <f>O19/J19</f>
        <v>0.24260355029585798</v>
      </c>
      <c r="P20" s="27">
        <f>P19/J19</f>
        <v>2.3668639053254437E-2</v>
      </c>
    </row>
    <row r="21" spans="1:16">
      <c r="A21" s="4" t="s">
        <v>25</v>
      </c>
      <c r="B21" s="5">
        <v>160</v>
      </c>
      <c r="C21" s="5">
        <v>32</v>
      </c>
      <c r="D21" s="5">
        <v>79</v>
      </c>
      <c r="E21" s="5">
        <v>21</v>
      </c>
      <c r="F21" s="5">
        <v>5</v>
      </c>
      <c r="G21" s="5">
        <v>21</v>
      </c>
      <c r="H21" s="3">
        <f>B21-SUM(C21:G21)</f>
        <v>2</v>
      </c>
      <c r="J21" s="4">
        <v>160</v>
      </c>
      <c r="K21" s="5">
        <v>22</v>
      </c>
      <c r="L21" s="5">
        <v>73</v>
      </c>
      <c r="M21" s="5">
        <v>17</v>
      </c>
      <c r="N21" s="5">
        <v>6</v>
      </c>
      <c r="O21" s="5">
        <v>40</v>
      </c>
      <c r="P21" s="3">
        <f>J21-SUM(K21:O21)</f>
        <v>2</v>
      </c>
    </row>
    <row r="22" spans="1:16" s="28" customFormat="1">
      <c r="A22" s="25" t="s">
        <v>3</v>
      </c>
      <c r="B22" s="26"/>
      <c r="C22" s="26">
        <f>C21/B21</f>
        <v>0.2</v>
      </c>
      <c r="D22" s="26">
        <f>D21/B21</f>
        <v>0.49375000000000002</v>
      </c>
      <c r="E22" s="26">
        <f>E21/B21</f>
        <v>0.13125000000000001</v>
      </c>
      <c r="F22" s="26">
        <f>F21/B21</f>
        <v>3.125E-2</v>
      </c>
      <c r="G22" s="26">
        <f>G21/B21</f>
        <v>0.13125000000000001</v>
      </c>
      <c r="H22" s="27">
        <f>H21/B21</f>
        <v>1.2500000000000001E-2</v>
      </c>
      <c r="J22" s="25"/>
      <c r="K22" s="26">
        <f>K21/J21</f>
        <v>0.13750000000000001</v>
      </c>
      <c r="L22" s="26">
        <f>L21/J21</f>
        <v>0.45624999999999999</v>
      </c>
      <c r="M22" s="26">
        <f>M21/J21</f>
        <v>0.10625</v>
      </c>
      <c r="N22" s="26">
        <f>N21/J21</f>
        <v>3.7499999999999999E-2</v>
      </c>
      <c r="O22" s="26">
        <f>O21/J21</f>
        <v>0.25</v>
      </c>
      <c r="P22" s="27">
        <f>P21/J21</f>
        <v>1.2500000000000001E-2</v>
      </c>
    </row>
    <row r="23" spans="1:16">
      <c r="A23" s="4" t="s">
        <v>26</v>
      </c>
      <c r="B23" s="5">
        <v>181</v>
      </c>
      <c r="C23" s="5">
        <v>38</v>
      </c>
      <c r="D23" s="5">
        <v>83</v>
      </c>
      <c r="E23" s="5">
        <v>25</v>
      </c>
      <c r="F23" s="5">
        <v>4</v>
      </c>
      <c r="G23" s="5">
        <v>28</v>
      </c>
      <c r="H23" s="3">
        <f>B23-SUM(C23:G23)</f>
        <v>3</v>
      </c>
      <c r="J23" s="4">
        <v>181</v>
      </c>
      <c r="K23" s="5">
        <v>30</v>
      </c>
      <c r="L23" s="5">
        <v>86</v>
      </c>
      <c r="M23" s="5">
        <v>17</v>
      </c>
      <c r="N23" s="5">
        <v>2</v>
      </c>
      <c r="O23" s="5">
        <v>43</v>
      </c>
      <c r="P23" s="3">
        <f>J23-SUM(K23:O23)</f>
        <v>3</v>
      </c>
    </row>
    <row r="24" spans="1:16" s="28" customFormat="1">
      <c r="A24" s="25" t="s">
        <v>3</v>
      </c>
      <c r="B24" s="26"/>
      <c r="C24" s="26">
        <f>C23/B23</f>
        <v>0.20994475138121546</v>
      </c>
      <c r="D24" s="26">
        <f>D23/B23</f>
        <v>0.4585635359116022</v>
      </c>
      <c r="E24" s="26">
        <f>E23/B23</f>
        <v>0.13812154696132597</v>
      </c>
      <c r="F24" s="26">
        <f>F23/B23</f>
        <v>2.2099447513812154E-2</v>
      </c>
      <c r="G24" s="26">
        <f>G23/B23</f>
        <v>0.15469613259668508</v>
      </c>
      <c r="H24" s="27">
        <f>H23/B23</f>
        <v>1.6574585635359115E-2</v>
      </c>
      <c r="J24" s="25"/>
      <c r="K24" s="26">
        <f>K23/J23</f>
        <v>0.16574585635359115</v>
      </c>
      <c r="L24" s="26">
        <f>L23/J23</f>
        <v>0.47513812154696133</v>
      </c>
      <c r="M24" s="26">
        <f>M23/J23</f>
        <v>9.3922651933701654E-2</v>
      </c>
      <c r="N24" s="26">
        <f>N23/J23</f>
        <v>1.1049723756906077E-2</v>
      </c>
      <c r="O24" s="26">
        <f>O23/J23</f>
        <v>0.23756906077348067</v>
      </c>
      <c r="P24" s="27">
        <f>P23/J23</f>
        <v>1.6574585635359115E-2</v>
      </c>
    </row>
    <row r="25" spans="1:16">
      <c r="A25" s="4" t="s">
        <v>27</v>
      </c>
      <c r="B25" s="5">
        <v>244</v>
      </c>
      <c r="C25" s="5">
        <v>31</v>
      </c>
      <c r="D25" s="5">
        <v>123</v>
      </c>
      <c r="E25" s="5">
        <v>33</v>
      </c>
      <c r="F25" s="5">
        <v>5</v>
      </c>
      <c r="G25" s="5">
        <v>39</v>
      </c>
      <c r="H25" s="3">
        <f>B25-SUM(C25:G25)</f>
        <v>13</v>
      </c>
      <c r="J25" s="4">
        <v>244</v>
      </c>
      <c r="K25" s="5">
        <v>28</v>
      </c>
      <c r="L25" s="5">
        <v>103</v>
      </c>
      <c r="M25" s="5">
        <v>35</v>
      </c>
      <c r="N25" s="5">
        <v>1</v>
      </c>
      <c r="O25" s="5">
        <v>63</v>
      </c>
      <c r="P25" s="3">
        <f>J25-SUM(K25:O25)</f>
        <v>14</v>
      </c>
    </row>
    <row r="26" spans="1:16" s="28" customFormat="1">
      <c r="A26" s="25" t="s">
        <v>3</v>
      </c>
      <c r="B26" s="26"/>
      <c r="C26" s="26">
        <f>C25/B25</f>
        <v>0.12704918032786885</v>
      </c>
      <c r="D26" s="26">
        <f>D25/B25</f>
        <v>0.50409836065573765</v>
      </c>
      <c r="E26" s="26">
        <f>E25/B25</f>
        <v>0.13524590163934427</v>
      </c>
      <c r="F26" s="26">
        <f>F25/B25</f>
        <v>2.0491803278688523E-2</v>
      </c>
      <c r="G26" s="26">
        <f>G25/B25</f>
        <v>0.1598360655737705</v>
      </c>
      <c r="H26" s="27">
        <f>H25/B25</f>
        <v>5.3278688524590161E-2</v>
      </c>
      <c r="J26" s="25"/>
      <c r="K26" s="26">
        <f>K25/J25</f>
        <v>0.11475409836065574</v>
      </c>
      <c r="L26" s="26">
        <f>L25/J25</f>
        <v>0.42213114754098363</v>
      </c>
      <c r="M26" s="26">
        <f>M25/J25</f>
        <v>0.14344262295081966</v>
      </c>
      <c r="N26" s="26">
        <f>N25/J25</f>
        <v>4.0983606557377051E-3</v>
      </c>
      <c r="O26" s="26">
        <f>O25/J25</f>
        <v>0.25819672131147542</v>
      </c>
      <c r="P26" s="27">
        <f>P25/J25</f>
        <v>5.737704918032787E-2</v>
      </c>
    </row>
    <row r="27" spans="1:16">
      <c r="A27" s="4" t="s">
        <v>28</v>
      </c>
      <c r="B27" s="5">
        <v>262</v>
      </c>
      <c r="C27" s="5">
        <v>39</v>
      </c>
      <c r="D27" s="5">
        <v>114</v>
      </c>
      <c r="E27" s="5">
        <v>26</v>
      </c>
      <c r="F27" s="5">
        <v>5</v>
      </c>
      <c r="G27" s="5">
        <v>54</v>
      </c>
      <c r="H27" s="3">
        <f>B27-SUM(C27:G27)</f>
        <v>24</v>
      </c>
      <c r="J27" s="4">
        <v>262</v>
      </c>
      <c r="K27" s="5">
        <v>36</v>
      </c>
      <c r="L27" s="5">
        <v>109</v>
      </c>
      <c r="M27" s="5">
        <v>24</v>
      </c>
      <c r="N27" s="5">
        <v>1</v>
      </c>
      <c r="O27" s="5">
        <v>67</v>
      </c>
      <c r="P27" s="3">
        <f>J27-SUM(K27:O27)</f>
        <v>25</v>
      </c>
    </row>
    <row r="28" spans="1:16" s="28" customFormat="1">
      <c r="A28" s="29" t="s">
        <v>3</v>
      </c>
      <c r="B28" s="30"/>
      <c r="C28" s="30">
        <f>C27/B27</f>
        <v>0.14885496183206107</v>
      </c>
      <c r="D28" s="30">
        <f>D27/B27</f>
        <v>0.4351145038167939</v>
      </c>
      <c r="E28" s="30">
        <f>E27/B27</f>
        <v>9.9236641221374045E-2</v>
      </c>
      <c r="F28" s="30">
        <f>F27/B27</f>
        <v>1.9083969465648856E-2</v>
      </c>
      <c r="G28" s="30">
        <f>G27/B27</f>
        <v>0.20610687022900764</v>
      </c>
      <c r="H28" s="31">
        <f>H27/B27</f>
        <v>9.1603053435114504E-2</v>
      </c>
      <c r="J28" s="29"/>
      <c r="K28" s="30">
        <f>K27/J27</f>
        <v>0.13740458015267176</v>
      </c>
      <c r="L28" s="30">
        <f>L27/J27</f>
        <v>0.41603053435114506</v>
      </c>
      <c r="M28" s="30">
        <f>M27/J27</f>
        <v>9.1603053435114504E-2</v>
      </c>
      <c r="N28" s="30">
        <f>N27/J27</f>
        <v>3.8167938931297708E-3</v>
      </c>
      <c r="O28" s="30">
        <f>O27/J27</f>
        <v>0.25572519083969464</v>
      </c>
      <c r="P28" s="31">
        <f>P27/J27</f>
        <v>9.5419847328244281E-2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252</v>
      </c>
      <c r="J2" s="22" t="s">
        <v>378</v>
      </c>
    </row>
    <row r="3" spans="1:22" s="15" customFormat="1" ht="10.5">
      <c r="A3" s="15" t="s">
        <v>379</v>
      </c>
      <c r="J3" s="18" t="s">
        <v>377</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133</v>
      </c>
      <c r="D6" s="5">
        <v>468</v>
      </c>
      <c r="E6" s="5">
        <v>223</v>
      </c>
      <c r="F6" s="5">
        <v>53</v>
      </c>
      <c r="G6" s="5">
        <v>237</v>
      </c>
      <c r="H6" s="3">
        <f>B6-SUM(C6:G6)</f>
        <v>56</v>
      </c>
      <c r="J6" s="4">
        <v>1170</v>
      </c>
      <c r="K6" s="5">
        <v>64</v>
      </c>
      <c r="L6" s="5">
        <v>436</v>
      </c>
      <c r="M6" s="5">
        <v>237</v>
      </c>
      <c r="N6" s="5">
        <v>69</v>
      </c>
      <c r="O6" s="5">
        <v>300</v>
      </c>
      <c r="P6" s="3">
        <f>J6-SUM(K6:O6)</f>
        <v>64</v>
      </c>
    </row>
    <row r="7" spans="1:22" s="28" customFormat="1">
      <c r="A7" s="25" t="s">
        <v>3</v>
      </c>
      <c r="B7" s="26"/>
      <c r="C7" s="26">
        <f>C6/$B$6</f>
        <v>0.11367521367521367</v>
      </c>
      <c r="D7" s="26">
        <f t="shared" ref="D7:H7" si="0">D6/$B$6</f>
        <v>0.4</v>
      </c>
      <c r="E7" s="26">
        <f t="shared" si="0"/>
        <v>0.19059829059829059</v>
      </c>
      <c r="F7" s="26">
        <f t="shared" si="0"/>
        <v>4.5299145299145298E-2</v>
      </c>
      <c r="G7" s="26">
        <f t="shared" si="0"/>
        <v>0.20256410256410257</v>
      </c>
      <c r="H7" s="27">
        <f t="shared" si="0"/>
        <v>4.7863247863247867E-2</v>
      </c>
      <c r="J7" s="25"/>
      <c r="K7" s="26">
        <f>K6/$J$6</f>
        <v>5.4700854700854701E-2</v>
      </c>
      <c r="L7" s="26">
        <f t="shared" ref="L7:P7" si="1">L6/$J$6</f>
        <v>0.37264957264957266</v>
      </c>
      <c r="M7" s="26">
        <f t="shared" si="1"/>
        <v>0.20256410256410257</v>
      </c>
      <c r="N7" s="26">
        <f t="shared" si="1"/>
        <v>5.8974358974358973E-2</v>
      </c>
      <c r="O7" s="26">
        <f t="shared" si="1"/>
        <v>0.25641025641025639</v>
      </c>
      <c r="P7" s="27">
        <f t="shared" si="1"/>
        <v>5.4700854700854701E-2</v>
      </c>
    </row>
    <row r="8" spans="1:22">
      <c r="A8" s="4" t="s">
        <v>19</v>
      </c>
      <c r="B8" s="5">
        <v>551</v>
      </c>
      <c r="C8" s="5">
        <v>63</v>
      </c>
      <c r="D8" s="5">
        <v>199</v>
      </c>
      <c r="E8" s="5">
        <v>117</v>
      </c>
      <c r="F8" s="5">
        <v>35</v>
      </c>
      <c r="G8" s="5">
        <v>112</v>
      </c>
      <c r="H8" s="3">
        <f>B8-SUM(C8:G8)</f>
        <v>25</v>
      </c>
      <c r="J8" s="4">
        <v>551</v>
      </c>
      <c r="K8" s="5">
        <v>34</v>
      </c>
      <c r="L8" s="5">
        <v>201</v>
      </c>
      <c r="M8" s="5">
        <v>112</v>
      </c>
      <c r="N8" s="5">
        <v>51</v>
      </c>
      <c r="O8" s="5">
        <v>129</v>
      </c>
      <c r="P8" s="3">
        <f>J8-SUM(K8:O8)</f>
        <v>24</v>
      </c>
    </row>
    <row r="9" spans="1:22" s="28" customFormat="1">
      <c r="A9" s="25" t="s">
        <v>3</v>
      </c>
      <c r="B9" s="26"/>
      <c r="C9" s="26">
        <f>C8/$B$8</f>
        <v>0.11433756805807622</v>
      </c>
      <c r="D9" s="26">
        <f t="shared" ref="D9:H9" si="2">D8/$B$8</f>
        <v>0.36116152450090744</v>
      </c>
      <c r="E9" s="26">
        <f t="shared" si="2"/>
        <v>0.21234119782214156</v>
      </c>
      <c r="F9" s="26">
        <f t="shared" si="2"/>
        <v>6.3520871143375679E-2</v>
      </c>
      <c r="G9" s="26">
        <f t="shared" si="2"/>
        <v>0.20326678765880218</v>
      </c>
      <c r="H9" s="27">
        <f t="shared" si="2"/>
        <v>4.5372050816696916E-2</v>
      </c>
      <c r="J9" s="25"/>
      <c r="K9" s="26">
        <f>K8/$J$8</f>
        <v>6.1705989110707807E-2</v>
      </c>
      <c r="L9" s="26">
        <f t="shared" ref="L9:P9" si="3">L8/$J$8</f>
        <v>0.36479128856624321</v>
      </c>
      <c r="M9" s="26">
        <f t="shared" si="3"/>
        <v>0.20326678765880218</v>
      </c>
      <c r="N9" s="26">
        <f t="shared" si="3"/>
        <v>9.2558983666061703E-2</v>
      </c>
      <c r="O9" s="26">
        <f t="shared" si="3"/>
        <v>0.23411978221415608</v>
      </c>
      <c r="P9" s="27">
        <f t="shared" si="3"/>
        <v>4.3557168784029036E-2</v>
      </c>
    </row>
    <row r="10" spans="1:22">
      <c r="A10" s="4" t="s">
        <v>20</v>
      </c>
      <c r="B10" s="5">
        <v>611</v>
      </c>
      <c r="C10" s="5">
        <v>70</v>
      </c>
      <c r="D10" s="5">
        <v>267</v>
      </c>
      <c r="E10" s="5">
        <v>104</v>
      </c>
      <c r="F10" s="5">
        <v>18</v>
      </c>
      <c r="G10" s="5">
        <v>125</v>
      </c>
      <c r="H10" s="3">
        <f>B10-SUM(C10:G10)</f>
        <v>27</v>
      </c>
      <c r="J10" s="4">
        <v>611</v>
      </c>
      <c r="K10" s="5">
        <v>30</v>
      </c>
      <c r="L10" s="5">
        <v>234</v>
      </c>
      <c r="M10" s="5">
        <v>123</v>
      </c>
      <c r="N10" s="5">
        <v>18</v>
      </c>
      <c r="O10" s="5">
        <v>170</v>
      </c>
      <c r="P10" s="3">
        <f>J10-SUM(K10:O10)</f>
        <v>36</v>
      </c>
    </row>
    <row r="11" spans="1:22" s="28" customFormat="1">
      <c r="A11" s="25" t="s">
        <v>3</v>
      </c>
      <c r="B11" s="26"/>
      <c r="C11" s="26">
        <f>C10/B10</f>
        <v>0.11456628477905073</v>
      </c>
      <c r="D11" s="26">
        <f>D10/B10</f>
        <v>0.4369885433715221</v>
      </c>
      <c r="E11" s="26">
        <f>E10/B10</f>
        <v>0.1702127659574468</v>
      </c>
      <c r="F11" s="26">
        <f>F10/B10</f>
        <v>2.9459901800327332E-2</v>
      </c>
      <c r="G11" s="26">
        <f>G10/B10</f>
        <v>0.20458265139116202</v>
      </c>
      <c r="H11" s="27">
        <f>H10/B10</f>
        <v>4.4189852700491E-2</v>
      </c>
      <c r="J11" s="25"/>
      <c r="K11" s="26">
        <f>K10/J10</f>
        <v>4.9099836333878884E-2</v>
      </c>
      <c r="L11" s="26">
        <f>L10/J10</f>
        <v>0.38297872340425532</v>
      </c>
      <c r="M11" s="26">
        <f>M10/J10</f>
        <v>0.20130932896890344</v>
      </c>
      <c r="N11" s="26">
        <f>N10/J10</f>
        <v>2.9459901800327332E-2</v>
      </c>
      <c r="O11" s="26">
        <f>O10/J10</f>
        <v>0.27823240589198034</v>
      </c>
      <c r="P11" s="27">
        <f>P10/J10</f>
        <v>5.8919803600654665E-2</v>
      </c>
    </row>
    <row r="12" spans="1:22">
      <c r="A12" s="4" t="s">
        <v>21</v>
      </c>
      <c r="B12" s="5">
        <v>2</v>
      </c>
      <c r="C12" s="57" t="s">
        <v>395</v>
      </c>
      <c r="D12" s="57" t="s">
        <v>395</v>
      </c>
      <c r="E12" s="5">
        <v>2</v>
      </c>
      <c r="F12" s="57" t="s">
        <v>395</v>
      </c>
      <c r="G12" s="57" t="s">
        <v>395</v>
      </c>
      <c r="H12" s="60" t="s">
        <v>395</v>
      </c>
      <c r="J12" s="4">
        <v>2</v>
      </c>
      <c r="K12" s="57" t="s">
        <v>395</v>
      </c>
      <c r="L12" s="57" t="s">
        <v>395</v>
      </c>
      <c r="M12" s="5">
        <v>2</v>
      </c>
      <c r="N12" s="57" t="s">
        <v>395</v>
      </c>
      <c r="O12" s="57" t="s">
        <v>395</v>
      </c>
      <c r="P12" s="60" t="s">
        <v>395</v>
      </c>
      <c r="V12" s="19"/>
    </row>
    <row r="13" spans="1:22" s="28" customFormat="1">
      <c r="A13" s="29" t="s">
        <v>3</v>
      </c>
      <c r="B13" s="30"/>
      <c r="C13" s="59" t="s">
        <v>395</v>
      </c>
      <c r="D13" s="59" t="s">
        <v>395</v>
      </c>
      <c r="E13" s="85">
        <v>1</v>
      </c>
      <c r="F13" s="59" t="s">
        <v>395</v>
      </c>
      <c r="G13" s="59" t="s">
        <v>395</v>
      </c>
      <c r="H13" s="62" t="s">
        <v>395</v>
      </c>
      <c r="J13" s="29"/>
      <c r="K13" s="59" t="s">
        <v>395</v>
      </c>
      <c r="L13" s="59" t="s">
        <v>395</v>
      </c>
      <c r="M13" s="85">
        <v>1</v>
      </c>
      <c r="N13" s="59" t="s">
        <v>395</v>
      </c>
      <c r="O13" s="59" t="s">
        <v>395</v>
      </c>
      <c r="P13" s="62" t="s">
        <v>395</v>
      </c>
    </row>
    <row r="14" spans="1:22">
      <c r="A14" s="1" t="s">
        <v>2</v>
      </c>
    </row>
    <row r="15" spans="1:22">
      <c r="A15" s="9" t="s">
        <v>22</v>
      </c>
      <c r="B15" s="51">
        <v>17</v>
      </c>
      <c r="C15" s="10">
        <v>1</v>
      </c>
      <c r="D15" s="10">
        <v>5</v>
      </c>
      <c r="E15" s="10">
        <v>9</v>
      </c>
      <c r="F15" s="82" t="s">
        <v>395</v>
      </c>
      <c r="G15" s="10">
        <v>2</v>
      </c>
      <c r="H15" s="64" t="s">
        <v>395</v>
      </c>
      <c r="J15" s="9">
        <v>17</v>
      </c>
      <c r="K15" s="10">
        <v>1</v>
      </c>
      <c r="L15" s="10">
        <v>5</v>
      </c>
      <c r="M15" s="10">
        <v>7</v>
      </c>
      <c r="N15" s="82" t="s">
        <v>395</v>
      </c>
      <c r="O15" s="10">
        <v>4</v>
      </c>
      <c r="P15" s="64" t="s">
        <v>395</v>
      </c>
    </row>
    <row r="16" spans="1:22" s="28" customFormat="1">
      <c r="A16" s="25" t="s">
        <v>3</v>
      </c>
      <c r="B16" s="26"/>
      <c r="C16" s="49">
        <f>C15/B15</f>
        <v>5.8823529411764705E-2</v>
      </c>
      <c r="D16" s="49">
        <f>D15/B15</f>
        <v>0.29411764705882354</v>
      </c>
      <c r="E16" s="49">
        <f>E15/B15</f>
        <v>0.52941176470588236</v>
      </c>
      <c r="F16" s="58" t="s">
        <v>395</v>
      </c>
      <c r="G16" s="49">
        <f>G15/B15</f>
        <v>0.11764705882352941</v>
      </c>
      <c r="H16" s="63" t="s">
        <v>395</v>
      </c>
      <c r="J16" s="25"/>
      <c r="K16" s="49">
        <f>K15/J15</f>
        <v>5.8823529411764705E-2</v>
      </c>
      <c r="L16" s="49">
        <f>L15/J15</f>
        <v>0.29411764705882354</v>
      </c>
      <c r="M16" s="49">
        <f>M15/J15</f>
        <v>0.41176470588235292</v>
      </c>
      <c r="N16" s="58" t="s">
        <v>395</v>
      </c>
      <c r="O16" s="49">
        <f>O15/J15</f>
        <v>0.23529411764705882</v>
      </c>
      <c r="P16" s="63" t="s">
        <v>395</v>
      </c>
    </row>
    <row r="17" spans="1:16">
      <c r="A17" s="4" t="s">
        <v>23</v>
      </c>
      <c r="B17" s="5">
        <v>122</v>
      </c>
      <c r="C17" s="5">
        <v>18</v>
      </c>
      <c r="D17" s="5">
        <v>45</v>
      </c>
      <c r="E17" s="5">
        <v>23</v>
      </c>
      <c r="F17" s="5">
        <v>7</v>
      </c>
      <c r="G17" s="5">
        <v>26</v>
      </c>
      <c r="H17" s="3">
        <f>B17-SUM(C17:G17)</f>
        <v>3</v>
      </c>
      <c r="J17" s="4">
        <v>122</v>
      </c>
      <c r="K17" s="5">
        <v>3</v>
      </c>
      <c r="L17" s="5">
        <v>53</v>
      </c>
      <c r="M17" s="5">
        <v>21</v>
      </c>
      <c r="N17" s="5">
        <v>14</v>
      </c>
      <c r="O17" s="5">
        <v>28</v>
      </c>
      <c r="P17" s="3">
        <f>J17-SUM(K17:O17)</f>
        <v>3</v>
      </c>
    </row>
    <row r="18" spans="1:16" s="28" customFormat="1">
      <c r="A18" s="25" t="s">
        <v>3</v>
      </c>
      <c r="B18" s="26"/>
      <c r="C18" s="26">
        <f>C17/B17</f>
        <v>0.14754098360655737</v>
      </c>
      <c r="D18" s="26">
        <f>D17/B17</f>
        <v>0.36885245901639346</v>
      </c>
      <c r="E18" s="26">
        <f>E17/B17</f>
        <v>0.18852459016393441</v>
      </c>
      <c r="F18" s="26">
        <f>F17/B17</f>
        <v>5.737704918032787E-2</v>
      </c>
      <c r="G18" s="26">
        <f>G17/B17</f>
        <v>0.21311475409836064</v>
      </c>
      <c r="H18" s="27">
        <f>H17/B17</f>
        <v>2.4590163934426229E-2</v>
      </c>
      <c r="J18" s="25"/>
      <c r="K18" s="26">
        <f>K17/J17</f>
        <v>2.4590163934426229E-2</v>
      </c>
      <c r="L18" s="26">
        <f>L17/J17</f>
        <v>0.4344262295081967</v>
      </c>
      <c r="M18" s="26">
        <f>M17/J17</f>
        <v>0.1721311475409836</v>
      </c>
      <c r="N18" s="26">
        <f>N17/J17</f>
        <v>0.11475409836065574</v>
      </c>
      <c r="O18" s="26">
        <f>O17/J17</f>
        <v>0.22950819672131148</v>
      </c>
      <c r="P18" s="27">
        <f>P17/J17</f>
        <v>2.4590163934426229E-2</v>
      </c>
    </row>
    <row r="19" spans="1:16">
      <c r="A19" s="4" t="s">
        <v>24</v>
      </c>
      <c r="B19" s="5">
        <v>169</v>
      </c>
      <c r="C19" s="5">
        <v>18</v>
      </c>
      <c r="D19" s="5">
        <v>72</v>
      </c>
      <c r="E19" s="5">
        <v>30</v>
      </c>
      <c r="F19" s="5">
        <v>15</v>
      </c>
      <c r="G19" s="5">
        <v>31</v>
      </c>
      <c r="H19" s="3">
        <f>B19-SUM(C19:G19)</f>
        <v>3</v>
      </c>
      <c r="J19" s="4">
        <v>169</v>
      </c>
      <c r="K19" s="5">
        <v>13</v>
      </c>
      <c r="L19" s="5">
        <v>67</v>
      </c>
      <c r="M19" s="5">
        <v>30</v>
      </c>
      <c r="N19" s="5">
        <v>14</v>
      </c>
      <c r="O19" s="5">
        <v>40</v>
      </c>
      <c r="P19" s="3">
        <f>J19-SUM(K19:O19)</f>
        <v>5</v>
      </c>
    </row>
    <row r="20" spans="1:16" s="28" customFormat="1">
      <c r="A20" s="25" t="s">
        <v>3</v>
      </c>
      <c r="B20" s="26"/>
      <c r="C20" s="26">
        <f>C19/B19</f>
        <v>0.10650887573964497</v>
      </c>
      <c r="D20" s="26">
        <f>D19/B19</f>
        <v>0.42603550295857989</v>
      </c>
      <c r="E20" s="26">
        <f>E19/B19</f>
        <v>0.17751479289940827</v>
      </c>
      <c r="F20" s="26">
        <f>F19/B19</f>
        <v>8.8757396449704137E-2</v>
      </c>
      <c r="G20" s="26">
        <f>G19/B19</f>
        <v>0.18343195266272189</v>
      </c>
      <c r="H20" s="27">
        <f>H19/B19</f>
        <v>1.7751479289940829E-2</v>
      </c>
      <c r="J20" s="25"/>
      <c r="K20" s="26">
        <f>K19/J19</f>
        <v>7.6923076923076927E-2</v>
      </c>
      <c r="L20" s="26">
        <f>L19/J19</f>
        <v>0.39644970414201186</v>
      </c>
      <c r="M20" s="26">
        <f>M19/J19</f>
        <v>0.17751479289940827</v>
      </c>
      <c r="N20" s="26">
        <f>N19/J19</f>
        <v>8.2840236686390539E-2</v>
      </c>
      <c r="O20" s="26">
        <f>O19/J19</f>
        <v>0.23668639053254437</v>
      </c>
      <c r="P20" s="27">
        <f>P19/J19</f>
        <v>2.9585798816568046E-2</v>
      </c>
    </row>
    <row r="21" spans="1:16">
      <c r="A21" s="4" t="s">
        <v>25</v>
      </c>
      <c r="B21" s="5">
        <v>160</v>
      </c>
      <c r="C21" s="5">
        <v>17</v>
      </c>
      <c r="D21" s="5">
        <v>54</v>
      </c>
      <c r="E21" s="5">
        <v>42</v>
      </c>
      <c r="F21" s="5">
        <v>17</v>
      </c>
      <c r="G21" s="5">
        <v>29</v>
      </c>
      <c r="H21" s="3">
        <f>B21-SUM(C21:G21)</f>
        <v>1</v>
      </c>
      <c r="J21" s="4">
        <v>160</v>
      </c>
      <c r="K21" s="5">
        <v>11</v>
      </c>
      <c r="L21" s="5">
        <v>52</v>
      </c>
      <c r="M21" s="5">
        <v>42</v>
      </c>
      <c r="N21" s="5">
        <v>13</v>
      </c>
      <c r="O21" s="5">
        <v>39</v>
      </c>
      <c r="P21" s="3">
        <f>J21-SUM(K21:O21)</f>
        <v>3</v>
      </c>
    </row>
    <row r="22" spans="1:16" s="28" customFormat="1">
      <c r="A22" s="25" t="s">
        <v>3</v>
      </c>
      <c r="B22" s="26"/>
      <c r="C22" s="26">
        <f>C21/B21</f>
        <v>0.10625</v>
      </c>
      <c r="D22" s="26">
        <f>D21/B21</f>
        <v>0.33750000000000002</v>
      </c>
      <c r="E22" s="26">
        <f>E21/B21</f>
        <v>0.26250000000000001</v>
      </c>
      <c r="F22" s="26">
        <f>F21/B21</f>
        <v>0.10625</v>
      </c>
      <c r="G22" s="26">
        <f>G21/B21</f>
        <v>0.18124999999999999</v>
      </c>
      <c r="H22" s="27">
        <f>H21/B21</f>
        <v>6.2500000000000003E-3</v>
      </c>
      <c r="J22" s="25"/>
      <c r="K22" s="26">
        <f>K21/J21</f>
        <v>6.8750000000000006E-2</v>
      </c>
      <c r="L22" s="26">
        <f>L21/J21</f>
        <v>0.32500000000000001</v>
      </c>
      <c r="M22" s="26">
        <f>M21/J21</f>
        <v>0.26250000000000001</v>
      </c>
      <c r="N22" s="26">
        <f>N21/J21</f>
        <v>8.1250000000000003E-2</v>
      </c>
      <c r="O22" s="26">
        <f>O21/J21</f>
        <v>0.24374999999999999</v>
      </c>
      <c r="P22" s="27">
        <f>P21/J21</f>
        <v>1.8749999999999999E-2</v>
      </c>
    </row>
    <row r="23" spans="1:16">
      <c r="A23" s="4" t="s">
        <v>26</v>
      </c>
      <c r="B23" s="5">
        <v>181</v>
      </c>
      <c r="C23" s="5">
        <v>24</v>
      </c>
      <c r="D23" s="5">
        <v>82</v>
      </c>
      <c r="E23" s="5">
        <v>35</v>
      </c>
      <c r="F23" s="5">
        <v>7</v>
      </c>
      <c r="G23" s="5">
        <v>30</v>
      </c>
      <c r="H23" s="3">
        <f>B23-SUM(C23:G23)</f>
        <v>3</v>
      </c>
      <c r="J23" s="4">
        <v>181</v>
      </c>
      <c r="K23" s="5">
        <v>11</v>
      </c>
      <c r="L23" s="5">
        <v>63</v>
      </c>
      <c r="M23" s="5">
        <v>46</v>
      </c>
      <c r="N23" s="5">
        <v>11</v>
      </c>
      <c r="O23" s="5">
        <v>47</v>
      </c>
      <c r="P23" s="3">
        <f>J23-SUM(K23:O23)</f>
        <v>3</v>
      </c>
    </row>
    <row r="24" spans="1:16" s="28" customFormat="1">
      <c r="A24" s="25" t="s">
        <v>3</v>
      </c>
      <c r="B24" s="26"/>
      <c r="C24" s="26">
        <f>C23/B23</f>
        <v>0.13259668508287292</v>
      </c>
      <c r="D24" s="26">
        <f>D23/B23</f>
        <v>0.45303867403314918</v>
      </c>
      <c r="E24" s="26">
        <f>E23/B23</f>
        <v>0.19337016574585636</v>
      </c>
      <c r="F24" s="26">
        <f>F23/B23</f>
        <v>3.8674033149171269E-2</v>
      </c>
      <c r="G24" s="26">
        <f>G23/B23</f>
        <v>0.16574585635359115</v>
      </c>
      <c r="H24" s="27">
        <f>H23/B23</f>
        <v>1.6574585635359115E-2</v>
      </c>
      <c r="J24" s="25"/>
      <c r="K24" s="26">
        <f>K23/J23</f>
        <v>6.0773480662983423E-2</v>
      </c>
      <c r="L24" s="26">
        <f>L23/J23</f>
        <v>0.34806629834254144</v>
      </c>
      <c r="M24" s="26">
        <f>M23/J23</f>
        <v>0.2541436464088398</v>
      </c>
      <c r="N24" s="26">
        <f>N23/J23</f>
        <v>6.0773480662983423E-2</v>
      </c>
      <c r="O24" s="26">
        <f>O23/J23</f>
        <v>0.25966850828729282</v>
      </c>
      <c r="P24" s="27">
        <f>P23/J23</f>
        <v>1.6574585635359115E-2</v>
      </c>
    </row>
    <row r="25" spans="1:16">
      <c r="A25" s="4" t="s">
        <v>27</v>
      </c>
      <c r="B25" s="5">
        <v>244</v>
      </c>
      <c r="C25" s="5">
        <v>15</v>
      </c>
      <c r="D25" s="5">
        <v>108</v>
      </c>
      <c r="E25" s="5">
        <v>49</v>
      </c>
      <c r="F25" s="5">
        <v>5</v>
      </c>
      <c r="G25" s="5">
        <v>54</v>
      </c>
      <c r="H25" s="3">
        <f>B25-SUM(C25:G25)</f>
        <v>13</v>
      </c>
      <c r="J25" s="4">
        <v>244</v>
      </c>
      <c r="K25" s="5">
        <v>6</v>
      </c>
      <c r="L25" s="5">
        <v>97</v>
      </c>
      <c r="M25" s="5">
        <v>47</v>
      </c>
      <c r="N25" s="5">
        <v>9</v>
      </c>
      <c r="O25" s="5">
        <v>68</v>
      </c>
      <c r="P25" s="3">
        <f>J25-SUM(K25:O25)</f>
        <v>17</v>
      </c>
    </row>
    <row r="26" spans="1:16" s="28" customFormat="1">
      <c r="A26" s="25" t="s">
        <v>3</v>
      </c>
      <c r="B26" s="26"/>
      <c r="C26" s="26">
        <f>C25/B25</f>
        <v>6.1475409836065573E-2</v>
      </c>
      <c r="D26" s="26">
        <f>D25/B25</f>
        <v>0.44262295081967212</v>
      </c>
      <c r="E26" s="26">
        <f>E25/B25</f>
        <v>0.20081967213114754</v>
      </c>
      <c r="F26" s="26">
        <f>F25/B25</f>
        <v>2.0491803278688523E-2</v>
      </c>
      <c r="G26" s="26">
        <f>G25/B25</f>
        <v>0.22131147540983606</v>
      </c>
      <c r="H26" s="27">
        <f>H25/B25</f>
        <v>5.3278688524590161E-2</v>
      </c>
      <c r="J26" s="25"/>
      <c r="K26" s="26">
        <f>K25/J25</f>
        <v>2.4590163934426229E-2</v>
      </c>
      <c r="L26" s="26">
        <f>L25/J25</f>
        <v>0.39754098360655737</v>
      </c>
      <c r="M26" s="26">
        <f>M25/J25</f>
        <v>0.19262295081967212</v>
      </c>
      <c r="N26" s="26">
        <f>N25/J25</f>
        <v>3.6885245901639344E-2</v>
      </c>
      <c r="O26" s="26">
        <f>O25/J25</f>
        <v>0.27868852459016391</v>
      </c>
      <c r="P26" s="27">
        <f>P25/J25</f>
        <v>6.9672131147540978E-2</v>
      </c>
    </row>
    <row r="27" spans="1:16">
      <c r="A27" s="4" t="s">
        <v>28</v>
      </c>
      <c r="B27" s="5">
        <v>262</v>
      </c>
      <c r="C27" s="5">
        <v>36</v>
      </c>
      <c r="D27" s="5">
        <v>99</v>
      </c>
      <c r="E27" s="5">
        <v>35</v>
      </c>
      <c r="F27" s="5">
        <v>2</v>
      </c>
      <c r="G27" s="5">
        <v>62</v>
      </c>
      <c r="H27" s="3">
        <f>B27-SUM(C27:G27)</f>
        <v>28</v>
      </c>
      <c r="J27" s="4">
        <v>262</v>
      </c>
      <c r="K27" s="5">
        <v>18</v>
      </c>
      <c r="L27" s="5">
        <v>95</v>
      </c>
      <c r="M27" s="5">
        <v>42</v>
      </c>
      <c r="N27" s="5">
        <v>8</v>
      </c>
      <c r="O27" s="5">
        <v>71</v>
      </c>
      <c r="P27" s="3">
        <f>J27-SUM(K27:O27)</f>
        <v>28</v>
      </c>
    </row>
    <row r="28" spans="1:16" s="28" customFormat="1">
      <c r="A28" s="29" t="s">
        <v>3</v>
      </c>
      <c r="B28" s="30"/>
      <c r="C28" s="30">
        <f>C27/B27</f>
        <v>0.13740458015267176</v>
      </c>
      <c r="D28" s="30">
        <f>D27/B27</f>
        <v>0.37786259541984735</v>
      </c>
      <c r="E28" s="30">
        <f>E27/B27</f>
        <v>0.13358778625954199</v>
      </c>
      <c r="F28" s="30">
        <f>F27/B27</f>
        <v>7.6335877862595417E-3</v>
      </c>
      <c r="G28" s="30">
        <f>G27/B27</f>
        <v>0.23664122137404581</v>
      </c>
      <c r="H28" s="31">
        <f>H27/B27</f>
        <v>0.10687022900763359</v>
      </c>
      <c r="J28" s="29"/>
      <c r="K28" s="30">
        <f>K27/J27</f>
        <v>6.8702290076335881E-2</v>
      </c>
      <c r="L28" s="30">
        <f>L27/J27</f>
        <v>0.36259541984732824</v>
      </c>
      <c r="M28" s="30">
        <f>M27/J27</f>
        <v>0.16030534351145037</v>
      </c>
      <c r="N28" s="30">
        <f>N27/J27</f>
        <v>3.0534351145038167E-2</v>
      </c>
      <c r="O28" s="30">
        <f>O27/J27</f>
        <v>0.27099236641221375</v>
      </c>
      <c r="P28" s="31">
        <f>P27/J27</f>
        <v>0.10687022900763359</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376</v>
      </c>
      <c r="J2" s="20" t="s">
        <v>146</v>
      </c>
    </row>
    <row r="3" spans="1:22" s="15" customFormat="1" ht="10.5">
      <c r="A3" s="15" t="s">
        <v>375</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84</v>
      </c>
      <c r="D6" s="5">
        <v>376</v>
      </c>
      <c r="E6" s="5">
        <v>222</v>
      </c>
      <c r="F6" s="5">
        <v>70</v>
      </c>
      <c r="G6" s="5">
        <v>362</v>
      </c>
      <c r="H6" s="3">
        <f>B6-SUM(C6:G6)</f>
        <v>56</v>
      </c>
      <c r="J6" s="4">
        <v>1170</v>
      </c>
      <c r="K6" s="5">
        <v>289</v>
      </c>
      <c r="L6" s="5">
        <v>537</v>
      </c>
      <c r="M6" s="5">
        <v>101</v>
      </c>
      <c r="N6" s="5">
        <v>20</v>
      </c>
      <c r="O6" s="5">
        <v>166</v>
      </c>
      <c r="P6" s="3">
        <f>J6-SUM(K6:O6)</f>
        <v>57</v>
      </c>
    </row>
    <row r="7" spans="1:22" s="28" customFormat="1">
      <c r="A7" s="25" t="s">
        <v>3</v>
      </c>
      <c r="B7" s="26"/>
      <c r="C7" s="26">
        <f>C6/$B$6</f>
        <v>7.179487179487179E-2</v>
      </c>
      <c r="D7" s="26">
        <f t="shared" ref="D7:H7" si="0">D6/$B$6</f>
        <v>0.32136752136752139</v>
      </c>
      <c r="E7" s="26">
        <f t="shared" si="0"/>
        <v>0.18974358974358974</v>
      </c>
      <c r="F7" s="26">
        <f t="shared" si="0"/>
        <v>5.9829059829059832E-2</v>
      </c>
      <c r="G7" s="26">
        <f t="shared" si="0"/>
        <v>0.30940170940170941</v>
      </c>
      <c r="H7" s="27">
        <f t="shared" si="0"/>
        <v>4.7863247863247867E-2</v>
      </c>
      <c r="J7" s="25"/>
      <c r="K7" s="26">
        <f>K6/$J$6</f>
        <v>0.24700854700854702</v>
      </c>
      <c r="L7" s="26">
        <f t="shared" ref="L7:P7" si="1">L6/$J$6</f>
        <v>0.45897435897435895</v>
      </c>
      <c r="M7" s="26">
        <f t="shared" si="1"/>
        <v>8.6324786324786323E-2</v>
      </c>
      <c r="N7" s="26">
        <f t="shared" si="1"/>
        <v>1.7094017094017096E-2</v>
      </c>
      <c r="O7" s="26">
        <f t="shared" si="1"/>
        <v>0.14188034188034188</v>
      </c>
      <c r="P7" s="27">
        <f t="shared" si="1"/>
        <v>4.8717948717948718E-2</v>
      </c>
    </row>
    <row r="8" spans="1:22">
      <c r="A8" s="4" t="s">
        <v>19</v>
      </c>
      <c r="B8" s="5">
        <v>551</v>
      </c>
      <c r="C8" s="5">
        <v>54</v>
      </c>
      <c r="D8" s="5">
        <v>186</v>
      </c>
      <c r="E8" s="5">
        <v>112</v>
      </c>
      <c r="F8" s="5">
        <v>40</v>
      </c>
      <c r="G8" s="5">
        <v>140</v>
      </c>
      <c r="H8" s="3">
        <f>B8-SUM(C8:G8)</f>
        <v>19</v>
      </c>
      <c r="J8" s="4">
        <v>551</v>
      </c>
      <c r="K8" s="5">
        <v>125</v>
      </c>
      <c r="L8" s="5">
        <v>265</v>
      </c>
      <c r="M8" s="5">
        <v>66</v>
      </c>
      <c r="N8" s="5">
        <v>15</v>
      </c>
      <c r="O8" s="5">
        <v>59</v>
      </c>
      <c r="P8" s="3">
        <f>J8-SUM(K8:O8)</f>
        <v>21</v>
      </c>
    </row>
    <row r="9" spans="1:22" s="28" customFormat="1">
      <c r="A9" s="25" t="s">
        <v>3</v>
      </c>
      <c r="B9" s="26"/>
      <c r="C9" s="26">
        <f>C8/$B$8</f>
        <v>9.8003629764065334E-2</v>
      </c>
      <c r="D9" s="26">
        <f t="shared" ref="D9:H9" si="2">D8/$B$8</f>
        <v>0.33756805807622503</v>
      </c>
      <c r="E9" s="26">
        <f t="shared" si="2"/>
        <v>0.20326678765880218</v>
      </c>
      <c r="F9" s="26">
        <f t="shared" si="2"/>
        <v>7.2595281306715068E-2</v>
      </c>
      <c r="G9" s="26">
        <f t="shared" si="2"/>
        <v>0.25408348457350272</v>
      </c>
      <c r="H9" s="27">
        <f t="shared" si="2"/>
        <v>3.4482758620689655E-2</v>
      </c>
      <c r="J9" s="25"/>
      <c r="K9" s="26">
        <f>K8/$J$8</f>
        <v>0.22686025408348456</v>
      </c>
      <c r="L9" s="26">
        <f t="shared" ref="L9:P9" si="3">L8/$J$8</f>
        <v>0.48094373865698731</v>
      </c>
      <c r="M9" s="26">
        <f t="shared" si="3"/>
        <v>0.11978221415607986</v>
      </c>
      <c r="N9" s="26">
        <f t="shared" si="3"/>
        <v>2.7223230490018149E-2</v>
      </c>
      <c r="O9" s="26">
        <f t="shared" si="3"/>
        <v>0.10707803992740472</v>
      </c>
      <c r="P9" s="27">
        <f t="shared" si="3"/>
        <v>3.8112522686025406E-2</v>
      </c>
    </row>
    <row r="10" spans="1:22">
      <c r="A10" s="4" t="s">
        <v>20</v>
      </c>
      <c r="B10" s="5">
        <v>611</v>
      </c>
      <c r="C10" s="5">
        <v>30</v>
      </c>
      <c r="D10" s="5">
        <v>188</v>
      </c>
      <c r="E10" s="5">
        <v>110</v>
      </c>
      <c r="F10" s="5">
        <v>29</v>
      </c>
      <c r="G10" s="5">
        <v>221</v>
      </c>
      <c r="H10" s="3">
        <f>B10-SUM(C10:G10)</f>
        <v>33</v>
      </c>
      <c r="J10" s="4">
        <v>611</v>
      </c>
      <c r="K10" s="5">
        <v>164</v>
      </c>
      <c r="L10" s="5">
        <v>269</v>
      </c>
      <c r="M10" s="5">
        <v>34</v>
      </c>
      <c r="N10" s="5">
        <v>5</v>
      </c>
      <c r="O10" s="5">
        <v>107</v>
      </c>
      <c r="P10" s="3">
        <f>J10-SUM(K10:O10)</f>
        <v>32</v>
      </c>
    </row>
    <row r="11" spans="1:22" s="28" customFormat="1">
      <c r="A11" s="25" t="s">
        <v>3</v>
      </c>
      <c r="B11" s="26"/>
      <c r="C11" s="26">
        <f>C10/B10</f>
        <v>4.9099836333878884E-2</v>
      </c>
      <c r="D11" s="26">
        <f>D10/B10</f>
        <v>0.30769230769230771</v>
      </c>
      <c r="E11" s="26">
        <f>E10/B10</f>
        <v>0.18003273322422259</v>
      </c>
      <c r="F11" s="26">
        <f>F10/B10</f>
        <v>4.7463175122749592E-2</v>
      </c>
      <c r="G11" s="26">
        <f>G10/B10</f>
        <v>0.36170212765957449</v>
      </c>
      <c r="H11" s="27">
        <f>H10/B10</f>
        <v>5.4009819967266774E-2</v>
      </c>
      <c r="J11" s="25"/>
      <c r="K11" s="26">
        <f>K10/J10</f>
        <v>0.26841243862520459</v>
      </c>
      <c r="L11" s="26">
        <f>L10/J10</f>
        <v>0.44026186579378068</v>
      </c>
      <c r="M11" s="26">
        <f>M10/J10</f>
        <v>5.5646481178396073E-2</v>
      </c>
      <c r="N11" s="26">
        <f>N10/J10</f>
        <v>8.1833060556464818E-3</v>
      </c>
      <c r="O11" s="26">
        <f>O10/J10</f>
        <v>0.17512274959083471</v>
      </c>
      <c r="P11" s="27">
        <f>P10/J10</f>
        <v>5.2373158756137482E-2</v>
      </c>
    </row>
    <row r="12" spans="1:22">
      <c r="A12" s="4" t="s">
        <v>21</v>
      </c>
      <c r="B12" s="5">
        <v>2</v>
      </c>
      <c r="C12" s="57" t="s">
        <v>395</v>
      </c>
      <c r="D12" s="57" t="s">
        <v>395</v>
      </c>
      <c r="E12" s="57" t="s">
        <v>395</v>
      </c>
      <c r="F12" s="5">
        <v>1</v>
      </c>
      <c r="G12" s="5">
        <v>1</v>
      </c>
      <c r="H12" s="60" t="s">
        <v>395</v>
      </c>
      <c r="J12" s="4">
        <v>2</v>
      </c>
      <c r="K12" s="57" t="s">
        <v>395</v>
      </c>
      <c r="L12" s="5">
        <v>1</v>
      </c>
      <c r="M12" s="5">
        <v>1</v>
      </c>
      <c r="N12" s="57" t="s">
        <v>395</v>
      </c>
      <c r="O12" s="57" t="s">
        <v>395</v>
      </c>
      <c r="P12" s="60" t="s">
        <v>395</v>
      </c>
      <c r="V12" s="19"/>
    </row>
    <row r="13" spans="1:22" s="28" customFormat="1">
      <c r="A13" s="29" t="s">
        <v>3</v>
      </c>
      <c r="B13" s="30"/>
      <c r="C13" s="59" t="s">
        <v>395</v>
      </c>
      <c r="D13" s="59" t="s">
        <v>395</v>
      </c>
      <c r="E13" s="59" t="s">
        <v>395</v>
      </c>
      <c r="F13" s="30">
        <f>F12/B12</f>
        <v>0.5</v>
      </c>
      <c r="G13" s="30">
        <f>G12/B12</f>
        <v>0.5</v>
      </c>
      <c r="H13" s="62" t="s">
        <v>395</v>
      </c>
      <c r="J13" s="29"/>
      <c r="K13" s="59" t="s">
        <v>395</v>
      </c>
      <c r="L13" s="30">
        <f>L12/J12</f>
        <v>0.5</v>
      </c>
      <c r="M13" s="30">
        <f>M12/J12</f>
        <v>0.5</v>
      </c>
      <c r="N13" s="59" t="s">
        <v>395</v>
      </c>
      <c r="O13" s="59" t="s">
        <v>395</v>
      </c>
      <c r="P13" s="62" t="s">
        <v>395</v>
      </c>
    </row>
    <row r="14" spans="1:22">
      <c r="A14" s="1" t="s">
        <v>2</v>
      </c>
    </row>
    <row r="15" spans="1:22">
      <c r="A15" s="9" t="s">
        <v>22</v>
      </c>
      <c r="B15" s="51">
        <v>17</v>
      </c>
      <c r="C15" s="82" t="s">
        <v>395</v>
      </c>
      <c r="D15" s="10">
        <v>4</v>
      </c>
      <c r="E15" s="10">
        <v>6</v>
      </c>
      <c r="F15" s="82" t="s">
        <v>395</v>
      </c>
      <c r="G15" s="10">
        <v>7</v>
      </c>
      <c r="H15" s="64" t="s">
        <v>395</v>
      </c>
      <c r="J15" s="9">
        <v>17</v>
      </c>
      <c r="K15" s="10">
        <v>3</v>
      </c>
      <c r="L15" s="10">
        <v>9</v>
      </c>
      <c r="M15" s="10">
        <v>2</v>
      </c>
      <c r="N15" s="82" t="s">
        <v>395</v>
      </c>
      <c r="O15" s="10">
        <v>3</v>
      </c>
      <c r="P15" s="64" t="s">
        <v>395</v>
      </c>
    </row>
    <row r="16" spans="1:22" s="28" customFormat="1">
      <c r="A16" s="25" t="s">
        <v>3</v>
      </c>
      <c r="B16" s="26"/>
      <c r="C16" s="58" t="s">
        <v>395</v>
      </c>
      <c r="D16" s="49">
        <f>D15/B15</f>
        <v>0.23529411764705882</v>
      </c>
      <c r="E16" s="49">
        <f>E15/B15</f>
        <v>0.35294117647058826</v>
      </c>
      <c r="F16" s="58" t="s">
        <v>395</v>
      </c>
      <c r="G16" s="49">
        <f>G15/B15</f>
        <v>0.41176470588235292</v>
      </c>
      <c r="H16" s="63" t="s">
        <v>395</v>
      </c>
      <c r="J16" s="25"/>
      <c r="K16" s="49">
        <f>K15/J15</f>
        <v>0.17647058823529413</v>
      </c>
      <c r="L16" s="49">
        <f>L15/J15</f>
        <v>0.52941176470588236</v>
      </c>
      <c r="M16" s="49">
        <f>M15/J15</f>
        <v>0.11764705882352941</v>
      </c>
      <c r="N16" s="58" t="s">
        <v>395</v>
      </c>
      <c r="O16" s="49">
        <f>O15/J15</f>
        <v>0.17647058823529413</v>
      </c>
      <c r="P16" s="63" t="s">
        <v>395</v>
      </c>
    </row>
    <row r="17" spans="1:16">
      <c r="A17" s="4" t="s">
        <v>23</v>
      </c>
      <c r="B17" s="5">
        <v>122</v>
      </c>
      <c r="C17" s="5">
        <v>11</v>
      </c>
      <c r="D17" s="5">
        <v>39</v>
      </c>
      <c r="E17" s="5">
        <v>21</v>
      </c>
      <c r="F17" s="5">
        <v>15</v>
      </c>
      <c r="G17" s="5">
        <v>33</v>
      </c>
      <c r="H17" s="3">
        <f>B17-SUM(C17:G17)</f>
        <v>3</v>
      </c>
      <c r="J17" s="4">
        <v>122</v>
      </c>
      <c r="K17" s="5">
        <v>34</v>
      </c>
      <c r="L17" s="5">
        <v>56</v>
      </c>
      <c r="M17" s="5">
        <v>9</v>
      </c>
      <c r="N17" s="5">
        <v>1</v>
      </c>
      <c r="O17" s="5">
        <v>18</v>
      </c>
      <c r="P17" s="3">
        <f>J17-SUM(K17:O17)</f>
        <v>4</v>
      </c>
    </row>
    <row r="18" spans="1:16" s="28" customFormat="1">
      <c r="A18" s="25" t="s">
        <v>3</v>
      </c>
      <c r="B18" s="26"/>
      <c r="C18" s="26">
        <f>C17/B17</f>
        <v>9.0163934426229511E-2</v>
      </c>
      <c r="D18" s="26">
        <f>D17/B17</f>
        <v>0.31967213114754101</v>
      </c>
      <c r="E18" s="26">
        <f>E17/B17</f>
        <v>0.1721311475409836</v>
      </c>
      <c r="F18" s="26">
        <f>F17/B17</f>
        <v>0.12295081967213115</v>
      </c>
      <c r="G18" s="26">
        <f>G17/B17</f>
        <v>0.27049180327868855</v>
      </c>
      <c r="H18" s="27">
        <f>H17/B17</f>
        <v>2.4590163934426229E-2</v>
      </c>
      <c r="J18" s="25"/>
      <c r="K18" s="26">
        <f>K17/J17</f>
        <v>0.27868852459016391</v>
      </c>
      <c r="L18" s="26">
        <f>L17/J17</f>
        <v>0.45901639344262296</v>
      </c>
      <c r="M18" s="26">
        <f>M17/J17</f>
        <v>7.3770491803278687E-2</v>
      </c>
      <c r="N18" s="26">
        <f>N17/J17</f>
        <v>8.1967213114754103E-3</v>
      </c>
      <c r="O18" s="26">
        <f>O17/J17</f>
        <v>0.14754098360655737</v>
      </c>
      <c r="P18" s="27">
        <f>P17/J17</f>
        <v>3.2786885245901641E-2</v>
      </c>
    </row>
    <row r="19" spans="1:16">
      <c r="A19" s="4" t="s">
        <v>24</v>
      </c>
      <c r="B19" s="5">
        <v>169</v>
      </c>
      <c r="C19" s="5">
        <v>9</v>
      </c>
      <c r="D19" s="5">
        <v>54</v>
      </c>
      <c r="E19" s="5">
        <v>35</v>
      </c>
      <c r="F19" s="5">
        <v>13</v>
      </c>
      <c r="G19" s="5">
        <v>54</v>
      </c>
      <c r="H19" s="3">
        <f>B19-SUM(C19:G19)</f>
        <v>4</v>
      </c>
      <c r="J19" s="4">
        <v>169</v>
      </c>
      <c r="K19" s="5">
        <v>49</v>
      </c>
      <c r="L19" s="5">
        <v>66</v>
      </c>
      <c r="M19" s="5">
        <v>14</v>
      </c>
      <c r="N19" s="5">
        <v>6</v>
      </c>
      <c r="O19" s="5">
        <v>29</v>
      </c>
      <c r="P19" s="3">
        <f>J19-SUM(K19:O19)</f>
        <v>5</v>
      </c>
    </row>
    <row r="20" spans="1:16" s="28" customFormat="1">
      <c r="A20" s="25" t="s">
        <v>3</v>
      </c>
      <c r="B20" s="26"/>
      <c r="C20" s="26">
        <f>C19/B19</f>
        <v>5.3254437869822487E-2</v>
      </c>
      <c r="D20" s="26">
        <f>D19/B19</f>
        <v>0.31952662721893493</v>
      </c>
      <c r="E20" s="26">
        <f>E19/B19</f>
        <v>0.20710059171597633</v>
      </c>
      <c r="F20" s="26">
        <f>F19/B19</f>
        <v>7.6923076923076927E-2</v>
      </c>
      <c r="G20" s="26">
        <f>G19/B19</f>
        <v>0.31952662721893493</v>
      </c>
      <c r="H20" s="27">
        <f>H19/B19</f>
        <v>2.3668639053254437E-2</v>
      </c>
      <c r="J20" s="25"/>
      <c r="K20" s="26">
        <f>K19/J19</f>
        <v>0.28994082840236685</v>
      </c>
      <c r="L20" s="26">
        <f>L19/J19</f>
        <v>0.39053254437869822</v>
      </c>
      <c r="M20" s="26">
        <f>M19/J19</f>
        <v>8.2840236686390539E-2</v>
      </c>
      <c r="N20" s="26">
        <f>N19/J19</f>
        <v>3.5502958579881658E-2</v>
      </c>
      <c r="O20" s="26">
        <f>O19/J19</f>
        <v>0.17159763313609466</v>
      </c>
      <c r="P20" s="27">
        <f>P19/J19</f>
        <v>2.9585798816568046E-2</v>
      </c>
    </row>
    <row r="21" spans="1:16">
      <c r="A21" s="4" t="s">
        <v>25</v>
      </c>
      <c r="B21" s="5">
        <v>160</v>
      </c>
      <c r="C21" s="5">
        <v>13</v>
      </c>
      <c r="D21" s="5">
        <v>42</v>
      </c>
      <c r="E21" s="5">
        <v>39</v>
      </c>
      <c r="F21" s="5">
        <v>18</v>
      </c>
      <c r="G21" s="5">
        <v>47</v>
      </c>
      <c r="H21" s="3">
        <f>B21-SUM(C21:G21)</f>
        <v>1</v>
      </c>
      <c r="J21" s="4">
        <v>160</v>
      </c>
      <c r="K21" s="5">
        <v>48</v>
      </c>
      <c r="L21" s="5">
        <v>76</v>
      </c>
      <c r="M21" s="5">
        <v>12</v>
      </c>
      <c r="N21" s="5">
        <v>3</v>
      </c>
      <c r="O21" s="5">
        <v>20</v>
      </c>
      <c r="P21" s="3">
        <f>J21-SUM(K21:O21)</f>
        <v>1</v>
      </c>
    </row>
    <row r="22" spans="1:16" s="28" customFormat="1">
      <c r="A22" s="25" t="s">
        <v>3</v>
      </c>
      <c r="B22" s="26"/>
      <c r="C22" s="26">
        <f>C21/B21</f>
        <v>8.1250000000000003E-2</v>
      </c>
      <c r="D22" s="26">
        <f>D21/B21</f>
        <v>0.26250000000000001</v>
      </c>
      <c r="E22" s="26">
        <f>E21/B21</f>
        <v>0.24374999999999999</v>
      </c>
      <c r="F22" s="26">
        <f>F21/B21</f>
        <v>0.1125</v>
      </c>
      <c r="G22" s="26">
        <f>G21/B21</f>
        <v>0.29375000000000001</v>
      </c>
      <c r="H22" s="27">
        <f>H21/B21</f>
        <v>6.2500000000000003E-3</v>
      </c>
      <c r="J22" s="25"/>
      <c r="K22" s="26">
        <f>K21/J21</f>
        <v>0.3</v>
      </c>
      <c r="L22" s="26">
        <f>L21/J21</f>
        <v>0.47499999999999998</v>
      </c>
      <c r="M22" s="26">
        <f>M21/J21</f>
        <v>7.4999999999999997E-2</v>
      </c>
      <c r="N22" s="26">
        <f>N21/J21</f>
        <v>1.8749999999999999E-2</v>
      </c>
      <c r="O22" s="26">
        <f>O21/J21</f>
        <v>0.125</v>
      </c>
      <c r="P22" s="27">
        <f>P21/J21</f>
        <v>6.2500000000000003E-3</v>
      </c>
    </row>
    <row r="23" spans="1:16">
      <c r="A23" s="4" t="s">
        <v>26</v>
      </c>
      <c r="B23" s="5">
        <v>181</v>
      </c>
      <c r="C23" s="5">
        <v>16</v>
      </c>
      <c r="D23" s="5">
        <v>57</v>
      </c>
      <c r="E23" s="5">
        <v>39</v>
      </c>
      <c r="F23" s="5">
        <v>12</v>
      </c>
      <c r="G23" s="5">
        <v>54</v>
      </c>
      <c r="H23" s="3">
        <f>B23-SUM(C23:G23)</f>
        <v>3</v>
      </c>
      <c r="J23" s="4">
        <v>181</v>
      </c>
      <c r="K23" s="5">
        <v>53</v>
      </c>
      <c r="L23" s="5">
        <v>79</v>
      </c>
      <c r="M23" s="5">
        <v>18</v>
      </c>
      <c r="N23" s="5">
        <v>6</v>
      </c>
      <c r="O23" s="5">
        <v>22</v>
      </c>
      <c r="P23" s="3">
        <f>J23-SUM(K23:O23)</f>
        <v>3</v>
      </c>
    </row>
    <row r="24" spans="1:16" s="28" customFormat="1">
      <c r="A24" s="25" t="s">
        <v>3</v>
      </c>
      <c r="B24" s="26"/>
      <c r="C24" s="26">
        <f>C23/B23</f>
        <v>8.8397790055248615E-2</v>
      </c>
      <c r="D24" s="26">
        <f>D23/B23</f>
        <v>0.31491712707182318</v>
      </c>
      <c r="E24" s="26">
        <f>E23/B23</f>
        <v>0.21546961325966851</v>
      </c>
      <c r="F24" s="26">
        <f>F23/B23</f>
        <v>6.6298342541436461E-2</v>
      </c>
      <c r="G24" s="26">
        <f>G23/B23</f>
        <v>0.2983425414364641</v>
      </c>
      <c r="H24" s="27">
        <f>H23/B23</f>
        <v>1.6574585635359115E-2</v>
      </c>
      <c r="J24" s="25"/>
      <c r="K24" s="26">
        <f>K23/J23</f>
        <v>0.29281767955801102</v>
      </c>
      <c r="L24" s="26">
        <f>L23/J23</f>
        <v>0.43646408839779005</v>
      </c>
      <c r="M24" s="26">
        <f>M23/J23</f>
        <v>9.9447513812154692E-2</v>
      </c>
      <c r="N24" s="26">
        <f>N23/J23</f>
        <v>3.3149171270718231E-2</v>
      </c>
      <c r="O24" s="26">
        <f>O23/J23</f>
        <v>0.12154696132596685</v>
      </c>
      <c r="P24" s="27">
        <f>P23/J23</f>
        <v>1.6574585635359115E-2</v>
      </c>
    </row>
    <row r="25" spans="1:16">
      <c r="A25" s="4" t="s">
        <v>27</v>
      </c>
      <c r="B25" s="5">
        <v>244</v>
      </c>
      <c r="C25" s="5">
        <v>13</v>
      </c>
      <c r="D25" s="5">
        <v>92</v>
      </c>
      <c r="E25" s="5">
        <v>44</v>
      </c>
      <c r="F25" s="5">
        <v>7</v>
      </c>
      <c r="G25" s="5">
        <v>72</v>
      </c>
      <c r="H25" s="3">
        <f>B25-SUM(C25:G25)</f>
        <v>16</v>
      </c>
      <c r="J25" s="4">
        <v>244</v>
      </c>
      <c r="K25" s="5">
        <v>53</v>
      </c>
      <c r="L25" s="5">
        <v>120</v>
      </c>
      <c r="M25" s="5">
        <v>22</v>
      </c>
      <c r="N25" s="5">
        <v>3</v>
      </c>
      <c r="O25" s="5">
        <v>32</v>
      </c>
      <c r="P25" s="3">
        <f>J25-SUM(K25:O25)</f>
        <v>14</v>
      </c>
    </row>
    <row r="26" spans="1:16" s="28" customFormat="1">
      <c r="A26" s="25" t="s">
        <v>3</v>
      </c>
      <c r="B26" s="26"/>
      <c r="C26" s="26">
        <f>C25/B25</f>
        <v>5.3278688524590161E-2</v>
      </c>
      <c r="D26" s="26">
        <f>D25/B25</f>
        <v>0.37704918032786883</v>
      </c>
      <c r="E26" s="26">
        <f>E25/B25</f>
        <v>0.18032786885245902</v>
      </c>
      <c r="F26" s="26">
        <f>F25/B25</f>
        <v>2.8688524590163935E-2</v>
      </c>
      <c r="G26" s="26">
        <f>G25/B25</f>
        <v>0.29508196721311475</v>
      </c>
      <c r="H26" s="27">
        <f>H25/B25</f>
        <v>6.5573770491803282E-2</v>
      </c>
      <c r="J26" s="25"/>
      <c r="K26" s="26">
        <f>K25/J25</f>
        <v>0.21721311475409835</v>
      </c>
      <c r="L26" s="26">
        <f>L25/J25</f>
        <v>0.49180327868852458</v>
      </c>
      <c r="M26" s="26">
        <f>M25/J25</f>
        <v>9.0163934426229511E-2</v>
      </c>
      <c r="N26" s="26">
        <f>N25/J25</f>
        <v>1.2295081967213115E-2</v>
      </c>
      <c r="O26" s="26">
        <f>O25/J25</f>
        <v>0.13114754098360656</v>
      </c>
      <c r="P26" s="27">
        <f>P25/J25</f>
        <v>5.737704918032787E-2</v>
      </c>
    </row>
    <row r="27" spans="1:16">
      <c r="A27" s="4" t="s">
        <v>28</v>
      </c>
      <c r="B27" s="5">
        <v>262</v>
      </c>
      <c r="C27" s="5">
        <v>20</v>
      </c>
      <c r="D27" s="5">
        <v>84</v>
      </c>
      <c r="E27" s="5">
        <v>37</v>
      </c>
      <c r="F27" s="5">
        <v>5</v>
      </c>
      <c r="G27" s="5">
        <v>92</v>
      </c>
      <c r="H27" s="3">
        <f>B27-SUM(C27:G27)</f>
        <v>24</v>
      </c>
      <c r="J27" s="4">
        <v>262</v>
      </c>
      <c r="K27" s="5">
        <v>46</v>
      </c>
      <c r="L27" s="5">
        <v>126</v>
      </c>
      <c r="M27" s="5">
        <v>24</v>
      </c>
      <c r="N27" s="5">
        <v>1</v>
      </c>
      <c r="O27" s="5">
        <v>40</v>
      </c>
      <c r="P27" s="3">
        <f>J27-SUM(K27:O27)</f>
        <v>25</v>
      </c>
    </row>
    <row r="28" spans="1:16" s="28" customFormat="1">
      <c r="A28" s="29" t="s">
        <v>3</v>
      </c>
      <c r="B28" s="30"/>
      <c r="C28" s="30">
        <f>C27/B27</f>
        <v>7.6335877862595422E-2</v>
      </c>
      <c r="D28" s="30">
        <f>D27/B27</f>
        <v>0.32061068702290074</v>
      </c>
      <c r="E28" s="30">
        <f>E27/B27</f>
        <v>0.14122137404580154</v>
      </c>
      <c r="F28" s="30">
        <f>F27/B27</f>
        <v>1.9083969465648856E-2</v>
      </c>
      <c r="G28" s="30">
        <f>G27/B27</f>
        <v>0.35114503816793891</v>
      </c>
      <c r="H28" s="31">
        <f>H27/B27</f>
        <v>9.1603053435114504E-2</v>
      </c>
      <c r="J28" s="29"/>
      <c r="K28" s="30">
        <f>K27/J27</f>
        <v>0.17557251908396945</v>
      </c>
      <c r="L28" s="30">
        <f>L27/J27</f>
        <v>0.48091603053435117</v>
      </c>
      <c r="M28" s="30">
        <f>M27/J27</f>
        <v>9.1603053435114504E-2</v>
      </c>
      <c r="N28" s="30">
        <f>N27/J27</f>
        <v>3.8167938931297708E-3</v>
      </c>
      <c r="O28" s="30">
        <f>O27/J27</f>
        <v>0.15267175572519084</v>
      </c>
      <c r="P28" s="31">
        <f>P27/J27</f>
        <v>9.5419847328244281E-2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147</v>
      </c>
      <c r="J2" s="20" t="s">
        <v>374</v>
      </c>
    </row>
    <row r="3" spans="1:22" s="15" customFormat="1" ht="10.5">
      <c r="J3" s="15" t="s">
        <v>255</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338</v>
      </c>
      <c r="D6" s="5">
        <v>480</v>
      </c>
      <c r="E6" s="5">
        <v>99</v>
      </c>
      <c r="F6" s="5">
        <v>11</v>
      </c>
      <c r="G6" s="5">
        <v>188</v>
      </c>
      <c r="H6" s="3">
        <f>B6-SUM(C6:G6)</f>
        <v>54</v>
      </c>
      <c r="J6" s="4">
        <v>1170</v>
      </c>
      <c r="K6" s="5">
        <v>365</v>
      </c>
      <c r="L6" s="5">
        <v>542</v>
      </c>
      <c r="M6" s="5">
        <v>66</v>
      </c>
      <c r="N6" s="5">
        <v>16</v>
      </c>
      <c r="O6" s="5">
        <v>121</v>
      </c>
      <c r="P6" s="3">
        <f>J6-SUM(K6:O6)</f>
        <v>60</v>
      </c>
    </row>
    <row r="7" spans="1:22" s="28" customFormat="1">
      <c r="A7" s="25" t="s">
        <v>3</v>
      </c>
      <c r="B7" s="26"/>
      <c r="C7" s="26">
        <f>C6/$B$6</f>
        <v>0.28888888888888886</v>
      </c>
      <c r="D7" s="26">
        <f t="shared" ref="D7:H7" si="0">D6/$B$6</f>
        <v>0.41025641025641024</v>
      </c>
      <c r="E7" s="26">
        <f t="shared" si="0"/>
        <v>8.461538461538462E-2</v>
      </c>
      <c r="F7" s="26">
        <f t="shared" si="0"/>
        <v>9.4017094017094013E-3</v>
      </c>
      <c r="G7" s="26">
        <f t="shared" si="0"/>
        <v>0.1606837606837607</v>
      </c>
      <c r="H7" s="27">
        <f t="shared" si="0"/>
        <v>4.6153846153846156E-2</v>
      </c>
      <c r="J7" s="25"/>
      <c r="K7" s="26">
        <f>K6/$J$6</f>
        <v>0.31196581196581197</v>
      </c>
      <c r="L7" s="26">
        <f t="shared" ref="L7:P7" si="1">L6/$J$6</f>
        <v>0.46324786324786327</v>
      </c>
      <c r="M7" s="26">
        <f t="shared" si="1"/>
        <v>5.6410256410256411E-2</v>
      </c>
      <c r="N7" s="26">
        <f t="shared" si="1"/>
        <v>1.3675213675213675E-2</v>
      </c>
      <c r="O7" s="26">
        <f t="shared" si="1"/>
        <v>0.10341880341880341</v>
      </c>
      <c r="P7" s="27">
        <f t="shared" si="1"/>
        <v>5.128205128205128E-2</v>
      </c>
    </row>
    <row r="8" spans="1:22">
      <c r="A8" s="4" t="s">
        <v>19</v>
      </c>
      <c r="B8" s="5">
        <v>551</v>
      </c>
      <c r="C8" s="5">
        <v>145</v>
      </c>
      <c r="D8" s="5">
        <v>239</v>
      </c>
      <c r="E8" s="5">
        <v>61</v>
      </c>
      <c r="F8" s="5">
        <v>10</v>
      </c>
      <c r="G8" s="5">
        <v>77</v>
      </c>
      <c r="H8" s="3">
        <f>B8-SUM(C8:G8)</f>
        <v>19</v>
      </c>
      <c r="J8" s="4">
        <v>551</v>
      </c>
      <c r="K8" s="5">
        <v>152</v>
      </c>
      <c r="L8" s="5">
        <v>281</v>
      </c>
      <c r="M8" s="5">
        <v>35</v>
      </c>
      <c r="N8" s="5">
        <v>11</v>
      </c>
      <c r="O8" s="5">
        <v>48</v>
      </c>
      <c r="P8" s="3">
        <f>J8-SUM(K8:O8)</f>
        <v>24</v>
      </c>
    </row>
    <row r="9" spans="1:22" s="28" customFormat="1">
      <c r="A9" s="25" t="s">
        <v>3</v>
      </c>
      <c r="B9" s="26"/>
      <c r="C9" s="26">
        <f>C8/$B$8</f>
        <v>0.26315789473684209</v>
      </c>
      <c r="D9" s="26">
        <f t="shared" ref="D9:H9" si="2">D8/$B$8</f>
        <v>0.43375680580762249</v>
      </c>
      <c r="E9" s="26">
        <f t="shared" si="2"/>
        <v>0.11070780399274047</v>
      </c>
      <c r="F9" s="26">
        <f t="shared" si="2"/>
        <v>1.8148820326678767E-2</v>
      </c>
      <c r="G9" s="26">
        <f t="shared" si="2"/>
        <v>0.1397459165154265</v>
      </c>
      <c r="H9" s="27">
        <f t="shared" si="2"/>
        <v>3.4482758620689655E-2</v>
      </c>
      <c r="J9" s="25"/>
      <c r="K9" s="26">
        <f>K8/$J$8</f>
        <v>0.27586206896551724</v>
      </c>
      <c r="L9" s="26">
        <f t="shared" ref="L9:P9" si="3">L8/$J$8</f>
        <v>0.50998185117967332</v>
      </c>
      <c r="M9" s="26">
        <f t="shared" si="3"/>
        <v>6.3520871143375679E-2</v>
      </c>
      <c r="N9" s="26">
        <f t="shared" si="3"/>
        <v>1.9963702359346643E-2</v>
      </c>
      <c r="O9" s="26">
        <f t="shared" si="3"/>
        <v>8.7114337568058073E-2</v>
      </c>
      <c r="P9" s="27">
        <f t="shared" si="3"/>
        <v>4.3557168784029036E-2</v>
      </c>
    </row>
    <row r="10" spans="1:22">
      <c r="A10" s="4" t="s">
        <v>20</v>
      </c>
      <c r="B10" s="5">
        <v>611</v>
      </c>
      <c r="C10" s="5">
        <v>193</v>
      </c>
      <c r="D10" s="5">
        <v>240</v>
      </c>
      <c r="E10" s="5">
        <v>35</v>
      </c>
      <c r="F10" s="5">
        <v>1</v>
      </c>
      <c r="G10" s="5">
        <v>111</v>
      </c>
      <c r="H10" s="3">
        <f>B10-SUM(C10:G10)</f>
        <v>31</v>
      </c>
      <c r="J10" s="4">
        <v>611</v>
      </c>
      <c r="K10" s="5">
        <v>212</v>
      </c>
      <c r="L10" s="5">
        <v>257</v>
      </c>
      <c r="M10" s="5">
        <v>31</v>
      </c>
      <c r="N10" s="5">
        <v>4</v>
      </c>
      <c r="O10" s="5">
        <v>73</v>
      </c>
      <c r="P10" s="3">
        <f>J10-SUM(K10:O10)</f>
        <v>34</v>
      </c>
    </row>
    <row r="11" spans="1:22" s="28" customFormat="1">
      <c r="A11" s="25" t="s">
        <v>3</v>
      </c>
      <c r="B11" s="26"/>
      <c r="C11" s="26">
        <f>C10/B10</f>
        <v>0.3158756137479542</v>
      </c>
      <c r="D11" s="26">
        <f>D10/B10</f>
        <v>0.39279869067103107</v>
      </c>
      <c r="E11" s="26">
        <f>E10/B10</f>
        <v>5.7283142389525366E-2</v>
      </c>
      <c r="F11" s="26">
        <f>F10/B10</f>
        <v>1.6366612111292963E-3</v>
      </c>
      <c r="G11" s="26">
        <f>G10/B10</f>
        <v>0.18166939443535188</v>
      </c>
      <c r="H11" s="27">
        <f>H10/B10</f>
        <v>5.0736497545008183E-2</v>
      </c>
      <c r="J11" s="25"/>
      <c r="K11" s="26">
        <f>K10/J10</f>
        <v>0.34697217675941078</v>
      </c>
      <c r="L11" s="26">
        <f>L10/J10</f>
        <v>0.42062193126022912</v>
      </c>
      <c r="M11" s="26">
        <f>M10/J10</f>
        <v>5.0736497545008183E-2</v>
      </c>
      <c r="N11" s="26">
        <f>N10/J10</f>
        <v>6.5466448445171853E-3</v>
      </c>
      <c r="O11" s="26">
        <f>O10/J10</f>
        <v>0.11947626841243862</v>
      </c>
      <c r="P11" s="27">
        <f>P10/J10</f>
        <v>5.5646481178396073E-2</v>
      </c>
    </row>
    <row r="12" spans="1:22">
      <c r="A12" s="4" t="s">
        <v>21</v>
      </c>
      <c r="B12" s="5">
        <v>2</v>
      </c>
      <c r="C12" s="57" t="s">
        <v>395</v>
      </c>
      <c r="D12" s="57" t="s">
        <v>395</v>
      </c>
      <c r="E12" s="5">
        <v>2</v>
      </c>
      <c r="F12" s="57" t="s">
        <v>395</v>
      </c>
      <c r="G12" s="57" t="s">
        <v>395</v>
      </c>
      <c r="H12" s="60" t="s">
        <v>395</v>
      </c>
      <c r="J12" s="4">
        <v>2</v>
      </c>
      <c r="K12" s="57" t="s">
        <v>395</v>
      </c>
      <c r="L12" s="5">
        <v>1</v>
      </c>
      <c r="M12" s="57" t="s">
        <v>395</v>
      </c>
      <c r="N12" s="5">
        <v>1</v>
      </c>
      <c r="O12" s="57" t="s">
        <v>395</v>
      </c>
      <c r="P12" s="60" t="s">
        <v>395</v>
      </c>
      <c r="V12" s="19"/>
    </row>
    <row r="13" spans="1:22" s="28" customFormat="1">
      <c r="A13" s="29" t="s">
        <v>3</v>
      </c>
      <c r="B13" s="30"/>
      <c r="C13" s="59" t="s">
        <v>395</v>
      </c>
      <c r="D13" s="59" t="s">
        <v>395</v>
      </c>
      <c r="E13" s="85">
        <v>1</v>
      </c>
      <c r="F13" s="59" t="s">
        <v>395</v>
      </c>
      <c r="G13" s="59" t="s">
        <v>395</v>
      </c>
      <c r="H13" s="62" t="s">
        <v>395</v>
      </c>
      <c r="J13" s="29"/>
      <c r="K13" s="59" t="s">
        <v>395</v>
      </c>
      <c r="L13" s="30">
        <f>L12/J12</f>
        <v>0.5</v>
      </c>
      <c r="M13" s="59" t="s">
        <v>395</v>
      </c>
      <c r="N13" s="30">
        <f>N12/J12</f>
        <v>0.5</v>
      </c>
      <c r="O13" s="59" t="s">
        <v>395</v>
      </c>
      <c r="P13" s="62" t="s">
        <v>395</v>
      </c>
    </row>
    <row r="14" spans="1:22">
      <c r="A14" s="1" t="s">
        <v>2</v>
      </c>
    </row>
    <row r="15" spans="1:22">
      <c r="A15" s="9" t="s">
        <v>22</v>
      </c>
      <c r="B15" s="51">
        <v>17</v>
      </c>
      <c r="C15" s="10">
        <v>5</v>
      </c>
      <c r="D15" s="10">
        <v>8</v>
      </c>
      <c r="E15" s="10">
        <v>2</v>
      </c>
      <c r="F15" s="82" t="s">
        <v>395</v>
      </c>
      <c r="G15" s="10">
        <v>2</v>
      </c>
      <c r="H15" s="64" t="s">
        <v>395</v>
      </c>
      <c r="J15" s="9">
        <v>17</v>
      </c>
      <c r="K15" s="10">
        <v>7</v>
      </c>
      <c r="L15" s="10">
        <v>6</v>
      </c>
      <c r="M15" s="10">
        <v>1</v>
      </c>
      <c r="N15" s="10">
        <v>1</v>
      </c>
      <c r="O15" s="10">
        <v>2</v>
      </c>
      <c r="P15" s="64" t="s">
        <v>395</v>
      </c>
    </row>
    <row r="16" spans="1:22" s="28" customFormat="1">
      <c r="A16" s="25" t="s">
        <v>3</v>
      </c>
      <c r="B16" s="26"/>
      <c r="C16" s="49">
        <f>C15/B15</f>
        <v>0.29411764705882354</v>
      </c>
      <c r="D16" s="49">
        <f>D15/B15</f>
        <v>0.47058823529411764</v>
      </c>
      <c r="E16" s="49">
        <f>E15/B15</f>
        <v>0.11764705882352941</v>
      </c>
      <c r="F16" s="58" t="s">
        <v>395</v>
      </c>
      <c r="G16" s="49">
        <f>G15/B15</f>
        <v>0.11764705882352941</v>
      </c>
      <c r="H16" s="63" t="s">
        <v>395</v>
      </c>
      <c r="J16" s="25"/>
      <c r="K16" s="49">
        <f>K15/J15</f>
        <v>0.41176470588235292</v>
      </c>
      <c r="L16" s="49">
        <f>L15/J15</f>
        <v>0.35294117647058826</v>
      </c>
      <c r="M16" s="49">
        <f>M15/J15</f>
        <v>5.8823529411764705E-2</v>
      </c>
      <c r="N16" s="49">
        <f>N15/J15</f>
        <v>5.8823529411764705E-2</v>
      </c>
      <c r="O16" s="49">
        <f>O15/J15</f>
        <v>0.11764705882352941</v>
      </c>
      <c r="P16" s="63" t="s">
        <v>395</v>
      </c>
    </row>
    <row r="17" spans="1:16">
      <c r="A17" s="4" t="s">
        <v>23</v>
      </c>
      <c r="B17" s="5">
        <v>122</v>
      </c>
      <c r="C17" s="5">
        <v>43</v>
      </c>
      <c r="D17" s="5">
        <v>50</v>
      </c>
      <c r="E17" s="5">
        <v>7</v>
      </c>
      <c r="F17" s="5">
        <v>1</v>
      </c>
      <c r="G17" s="5">
        <v>18</v>
      </c>
      <c r="H17" s="3">
        <f>B17-SUM(C17:G17)</f>
        <v>3</v>
      </c>
      <c r="J17" s="4">
        <v>122</v>
      </c>
      <c r="K17" s="5">
        <v>46</v>
      </c>
      <c r="L17" s="5">
        <v>44</v>
      </c>
      <c r="M17" s="5">
        <v>6</v>
      </c>
      <c r="N17" s="5">
        <v>2</v>
      </c>
      <c r="O17" s="5">
        <v>19</v>
      </c>
      <c r="P17" s="3">
        <f>J17-SUM(K17:O17)</f>
        <v>5</v>
      </c>
    </row>
    <row r="18" spans="1:16" s="28" customFormat="1">
      <c r="A18" s="25" t="s">
        <v>3</v>
      </c>
      <c r="B18" s="26"/>
      <c r="C18" s="26">
        <f>C17/B17</f>
        <v>0.35245901639344263</v>
      </c>
      <c r="D18" s="26">
        <f>D17/B17</f>
        <v>0.4098360655737705</v>
      </c>
      <c r="E18" s="26">
        <f>E17/B17</f>
        <v>5.737704918032787E-2</v>
      </c>
      <c r="F18" s="26">
        <f>F17/B17</f>
        <v>8.1967213114754103E-3</v>
      </c>
      <c r="G18" s="26">
        <f>G17/B17</f>
        <v>0.14754098360655737</v>
      </c>
      <c r="H18" s="27">
        <f>H17/B17</f>
        <v>2.4590163934426229E-2</v>
      </c>
      <c r="J18" s="25"/>
      <c r="K18" s="26">
        <f>K17/J17</f>
        <v>0.37704918032786883</v>
      </c>
      <c r="L18" s="26">
        <f>L17/J17</f>
        <v>0.36065573770491804</v>
      </c>
      <c r="M18" s="26">
        <f>M17/J17</f>
        <v>4.9180327868852458E-2</v>
      </c>
      <c r="N18" s="26">
        <f>N17/J17</f>
        <v>1.6393442622950821E-2</v>
      </c>
      <c r="O18" s="26">
        <f>O17/J17</f>
        <v>0.15573770491803279</v>
      </c>
      <c r="P18" s="27">
        <f>P17/J17</f>
        <v>4.0983606557377046E-2</v>
      </c>
    </row>
    <row r="19" spans="1:16">
      <c r="A19" s="4" t="s">
        <v>24</v>
      </c>
      <c r="B19" s="5">
        <v>169</v>
      </c>
      <c r="C19" s="5">
        <v>63</v>
      </c>
      <c r="D19" s="5">
        <v>59</v>
      </c>
      <c r="E19" s="5">
        <v>16</v>
      </c>
      <c r="F19" s="5">
        <v>4</v>
      </c>
      <c r="G19" s="5">
        <v>24</v>
      </c>
      <c r="H19" s="3">
        <f>B19-SUM(C19:G19)</f>
        <v>3</v>
      </c>
      <c r="J19" s="4">
        <v>169</v>
      </c>
      <c r="K19" s="5">
        <v>50</v>
      </c>
      <c r="L19" s="5">
        <v>72</v>
      </c>
      <c r="M19" s="5">
        <v>13</v>
      </c>
      <c r="N19" s="5">
        <v>5</v>
      </c>
      <c r="O19" s="5">
        <v>22</v>
      </c>
      <c r="P19" s="3">
        <f>J19-SUM(K19:O19)</f>
        <v>7</v>
      </c>
    </row>
    <row r="20" spans="1:16" s="28" customFormat="1">
      <c r="A20" s="25" t="s">
        <v>3</v>
      </c>
      <c r="B20" s="26"/>
      <c r="C20" s="26">
        <f>C19/B19</f>
        <v>0.37278106508875741</v>
      </c>
      <c r="D20" s="26">
        <f>D19/B19</f>
        <v>0.34911242603550297</v>
      </c>
      <c r="E20" s="26">
        <f>E19/B19</f>
        <v>9.4674556213017749E-2</v>
      </c>
      <c r="F20" s="26">
        <f>F19/B19</f>
        <v>2.3668639053254437E-2</v>
      </c>
      <c r="G20" s="26">
        <f>G19/B19</f>
        <v>0.14201183431952663</v>
      </c>
      <c r="H20" s="27">
        <f>H19/B19</f>
        <v>1.7751479289940829E-2</v>
      </c>
      <c r="J20" s="25"/>
      <c r="K20" s="26">
        <f>K19/J19</f>
        <v>0.29585798816568049</v>
      </c>
      <c r="L20" s="26">
        <f>L19/J19</f>
        <v>0.42603550295857989</v>
      </c>
      <c r="M20" s="26">
        <f>M19/J19</f>
        <v>7.6923076923076927E-2</v>
      </c>
      <c r="N20" s="26">
        <f>N19/J19</f>
        <v>2.9585798816568046E-2</v>
      </c>
      <c r="O20" s="26">
        <f>O19/J19</f>
        <v>0.13017751479289941</v>
      </c>
      <c r="P20" s="27">
        <f>P19/J19</f>
        <v>4.142011834319527E-2</v>
      </c>
    </row>
    <row r="21" spans="1:16">
      <c r="A21" s="4" t="s">
        <v>25</v>
      </c>
      <c r="B21" s="5">
        <v>160</v>
      </c>
      <c r="C21" s="5">
        <v>53</v>
      </c>
      <c r="D21" s="5">
        <v>70</v>
      </c>
      <c r="E21" s="5">
        <v>15</v>
      </c>
      <c r="F21" s="5">
        <v>1</v>
      </c>
      <c r="G21" s="5">
        <v>20</v>
      </c>
      <c r="H21" s="3">
        <f>B21-SUM(C21:G21)</f>
        <v>1</v>
      </c>
      <c r="J21" s="4">
        <v>160</v>
      </c>
      <c r="K21" s="5">
        <v>47</v>
      </c>
      <c r="L21" s="5">
        <v>78</v>
      </c>
      <c r="M21" s="5">
        <v>13</v>
      </c>
      <c r="N21" s="5">
        <v>3</v>
      </c>
      <c r="O21" s="5">
        <v>16</v>
      </c>
      <c r="P21" s="3">
        <f>J21-SUM(K21:O21)</f>
        <v>3</v>
      </c>
    </row>
    <row r="22" spans="1:16" s="28" customFormat="1">
      <c r="A22" s="25" t="s">
        <v>3</v>
      </c>
      <c r="B22" s="26"/>
      <c r="C22" s="26">
        <f>C21/B21</f>
        <v>0.33124999999999999</v>
      </c>
      <c r="D22" s="26">
        <f>D21/B21</f>
        <v>0.4375</v>
      </c>
      <c r="E22" s="26">
        <f>E21/B21</f>
        <v>9.375E-2</v>
      </c>
      <c r="F22" s="26">
        <f>F21/B21</f>
        <v>6.2500000000000003E-3</v>
      </c>
      <c r="G22" s="26">
        <f>G21/B21</f>
        <v>0.125</v>
      </c>
      <c r="H22" s="27">
        <f>H21/B21</f>
        <v>6.2500000000000003E-3</v>
      </c>
      <c r="J22" s="25"/>
      <c r="K22" s="26">
        <f>K21/J21</f>
        <v>0.29375000000000001</v>
      </c>
      <c r="L22" s="26">
        <f>L21/J21</f>
        <v>0.48749999999999999</v>
      </c>
      <c r="M22" s="26">
        <f>M21/J21</f>
        <v>8.1250000000000003E-2</v>
      </c>
      <c r="N22" s="26">
        <f>N21/J21</f>
        <v>1.8749999999999999E-2</v>
      </c>
      <c r="O22" s="26">
        <f>O21/J21</f>
        <v>0.1</v>
      </c>
      <c r="P22" s="27">
        <f>P21/J21</f>
        <v>1.8749999999999999E-2</v>
      </c>
    </row>
    <row r="23" spans="1:16">
      <c r="A23" s="4" t="s">
        <v>26</v>
      </c>
      <c r="B23" s="5">
        <v>181</v>
      </c>
      <c r="C23" s="5">
        <v>62</v>
      </c>
      <c r="D23" s="5">
        <v>74</v>
      </c>
      <c r="E23" s="5">
        <v>17</v>
      </c>
      <c r="F23" s="5">
        <v>3</v>
      </c>
      <c r="G23" s="5">
        <v>22</v>
      </c>
      <c r="H23" s="3">
        <f>B23-SUM(C23:G23)</f>
        <v>3</v>
      </c>
      <c r="J23" s="4">
        <v>181</v>
      </c>
      <c r="K23" s="5">
        <v>76</v>
      </c>
      <c r="L23" s="5">
        <v>73</v>
      </c>
      <c r="M23" s="5">
        <v>10</v>
      </c>
      <c r="N23" s="5">
        <v>4</v>
      </c>
      <c r="O23" s="5">
        <v>14</v>
      </c>
      <c r="P23" s="3">
        <f>J23-SUM(K23:O23)</f>
        <v>4</v>
      </c>
    </row>
    <row r="24" spans="1:16" s="28" customFormat="1">
      <c r="A24" s="25" t="s">
        <v>3</v>
      </c>
      <c r="B24" s="26"/>
      <c r="C24" s="26">
        <f>C23/B23</f>
        <v>0.34254143646408841</v>
      </c>
      <c r="D24" s="26">
        <f>D23/B23</f>
        <v>0.40883977900552487</v>
      </c>
      <c r="E24" s="26">
        <f>E23/B23</f>
        <v>9.3922651933701654E-2</v>
      </c>
      <c r="F24" s="26">
        <f>F23/B23</f>
        <v>1.6574585635359115E-2</v>
      </c>
      <c r="G24" s="26">
        <f>G23/B23</f>
        <v>0.12154696132596685</v>
      </c>
      <c r="H24" s="27">
        <f>H23/B23</f>
        <v>1.6574585635359115E-2</v>
      </c>
      <c r="J24" s="25"/>
      <c r="K24" s="26">
        <f>K23/J23</f>
        <v>0.41988950276243092</v>
      </c>
      <c r="L24" s="26">
        <f>L23/J23</f>
        <v>0.40331491712707185</v>
      </c>
      <c r="M24" s="26">
        <f>M23/J23</f>
        <v>5.5248618784530384E-2</v>
      </c>
      <c r="N24" s="26">
        <f>N23/J23</f>
        <v>2.2099447513812154E-2</v>
      </c>
      <c r="O24" s="26">
        <f>O23/J23</f>
        <v>7.7348066298342538E-2</v>
      </c>
      <c r="P24" s="27">
        <f>P23/J23</f>
        <v>2.2099447513812154E-2</v>
      </c>
    </row>
    <row r="25" spans="1:16">
      <c r="A25" s="4" t="s">
        <v>27</v>
      </c>
      <c r="B25" s="5">
        <v>244</v>
      </c>
      <c r="C25" s="5">
        <v>58</v>
      </c>
      <c r="D25" s="5">
        <v>110</v>
      </c>
      <c r="E25" s="5">
        <v>21</v>
      </c>
      <c r="F25" s="5">
        <v>1</v>
      </c>
      <c r="G25" s="5">
        <v>39</v>
      </c>
      <c r="H25" s="3">
        <f>B25-SUM(C25:G25)</f>
        <v>15</v>
      </c>
      <c r="J25" s="4">
        <v>244</v>
      </c>
      <c r="K25" s="5">
        <v>66</v>
      </c>
      <c r="L25" s="5">
        <v>134</v>
      </c>
      <c r="M25" s="5">
        <v>14</v>
      </c>
      <c r="N25" s="5">
        <v>1</v>
      </c>
      <c r="O25" s="5">
        <v>18</v>
      </c>
      <c r="P25" s="3">
        <f>J25-SUM(K25:O25)</f>
        <v>11</v>
      </c>
    </row>
    <row r="26" spans="1:16" s="28" customFormat="1">
      <c r="A26" s="25" t="s">
        <v>3</v>
      </c>
      <c r="B26" s="26"/>
      <c r="C26" s="26">
        <f>C25/B25</f>
        <v>0.23770491803278687</v>
      </c>
      <c r="D26" s="26">
        <f>D25/B25</f>
        <v>0.45081967213114754</v>
      </c>
      <c r="E26" s="26">
        <f>E25/B25</f>
        <v>8.6065573770491802E-2</v>
      </c>
      <c r="F26" s="26">
        <f>F25/B25</f>
        <v>4.0983606557377051E-3</v>
      </c>
      <c r="G26" s="26">
        <f>G25/B25</f>
        <v>0.1598360655737705</v>
      </c>
      <c r="H26" s="27">
        <f>H25/B25</f>
        <v>6.1475409836065573E-2</v>
      </c>
      <c r="J26" s="25"/>
      <c r="K26" s="26">
        <f>K25/J25</f>
        <v>0.27049180327868855</v>
      </c>
      <c r="L26" s="26">
        <f>L25/J25</f>
        <v>0.54918032786885251</v>
      </c>
      <c r="M26" s="26">
        <f>M25/J25</f>
        <v>5.737704918032787E-2</v>
      </c>
      <c r="N26" s="26">
        <f>N25/J25</f>
        <v>4.0983606557377051E-3</v>
      </c>
      <c r="O26" s="26">
        <f>O25/J25</f>
        <v>7.3770491803278687E-2</v>
      </c>
      <c r="P26" s="27">
        <f>P25/J25</f>
        <v>4.5081967213114756E-2</v>
      </c>
    </row>
    <row r="27" spans="1:16">
      <c r="A27" s="4" t="s">
        <v>28</v>
      </c>
      <c r="B27" s="5">
        <v>262</v>
      </c>
      <c r="C27" s="5">
        <v>49</v>
      </c>
      <c r="D27" s="5">
        <v>106</v>
      </c>
      <c r="E27" s="5">
        <v>20</v>
      </c>
      <c r="F27" s="5">
        <v>1</v>
      </c>
      <c r="G27" s="5">
        <v>62</v>
      </c>
      <c r="H27" s="3">
        <f>B27-SUM(C27:G27)</f>
        <v>24</v>
      </c>
      <c r="J27" s="4">
        <v>262</v>
      </c>
      <c r="K27" s="5">
        <v>70</v>
      </c>
      <c r="L27" s="5">
        <v>129</v>
      </c>
      <c r="M27" s="5">
        <v>8</v>
      </c>
      <c r="N27" s="5">
        <v>0</v>
      </c>
      <c r="O27" s="5">
        <v>28</v>
      </c>
      <c r="P27" s="3">
        <f>J27-SUM(K27:O27)</f>
        <v>27</v>
      </c>
    </row>
    <row r="28" spans="1:16" s="28" customFormat="1">
      <c r="A28" s="29" t="s">
        <v>3</v>
      </c>
      <c r="B28" s="30"/>
      <c r="C28" s="30">
        <f>C27/B27</f>
        <v>0.18702290076335878</v>
      </c>
      <c r="D28" s="30">
        <f>D27/B27</f>
        <v>0.40458015267175573</v>
      </c>
      <c r="E28" s="30">
        <f>E27/B27</f>
        <v>7.6335877862595422E-2</v>
      </c>
      <c r="F28" s="30">
        <f>F27/B27</f>
        <v>3.8167938931297708E-3</v>
      </c>
      <c r="G28" s="30">
        <f>G27/B27</f>
        <v>0.23664122137404581</v>
      </c>
      <c r="H28" s="31">
        <f>H27/B27</f>
        <v>9.1603053435114504E-2</v>
      </c>
      <c r="J28" s="29"/>
      <c r="K28" s="30">
        <f>K27/J27</f>
        <v>0.26717557251908397</v>
      </c>
      <c r="L28" s="30">
        <f>L27/J27</f>
        <v>0.49236641221374045</v>
      </c>
      <c r="M28" s="30">
        <f>M27/J27</f>
        <v>3.0534351145038167E-2</v>
      </c>
      <c r="N28" s="30">
        <f>N27/J27</f>
        <v>0</v>
      </c>
      <c r="O28" s="30">
        <f>O27/J27</f>
        <v>0.10687022900763359</v>
      </c>
      <c r="P28" s="31">
        <f>P27/J27</f>
        <v>0.10305343511450382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373</v>
      </c>
      <c r="J2" s="20" t="s">
        <v>148</v>
      </c>
    </row>
    <row r="3" spans="1:22" s="15" customFormat="1" ht="10.5">
      <c r="A3" s="15" t="s">
        <v>372</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302</v>
      </c>
      <c r="D6" s="5">
        <v>589</v>
      </c>
      <c r="E6" s="5">
        <v>105</v>
      </c>
      <c r="F6" s="5">
        <v>18</v>
      </c>
      <c r="G6" s="5">
        <v>93</v>
      </c>
      <c r="H6" s="3">
        <f>B6-SUM(C6:G6)</f>
        <v>63</v>
      </c>
      <c r="J6" s="4">
        <v>1170</v>
      </c>
      <c r="K6" s="5">
        <v>147</v>
      </c>
      <c r="L6" s="5">
        <v>502</v>
      </c>
      <c r="M6" s="5">
        <v>242</v>
      </c>
      <c r="N6" s="5">
        <v>79</v>
      </c>
      <c r="O6" s="5">
        <v>134</v>
      </c>
      <c r="P6" s="3">
        <f>J6-SUM(K6:O6)</f>
        <v>66</v>
      </c>
    </row>
    <row r="7" spans="1:22" s="28" customFormat="1">
      <c r="A7" s="25" t="s">
        <v>3</v>
      </c>
      <c r="B7" s="26"/>
      <c r="C7" s="26">
        <f>C6/$B$6</f>
        <v>0.25811965811965815</v>
      </c>
      <c r="D7" s="26">
        <f t="shared" ref="D7:H7" si="0">D6/$B$6</f>
        <v>0.50341880341880341</v>
      </c>
      <c r="E7" s="26">
        <f t="shared" si="0"/>
        <v>8.9743589743589744E-2</v>
      </c>
      <c r="F7" s="26">
        <f t="shared" si="0"/>
        <v>1.5384615384615385E-2</v>
      </c>
      <c r="G7" s="26">
        <f t="shared" si="0"/>
        <v>7.9487179487179482E-2</v>
      </c>
      <c r="H7" s="27">
        <f t="shared" si="0"/>
        <v>5.3846153846153849E-2</v>
      </c>
      <c r="J7" s="25"/>
      <c r="K7" s="26">
        <f>K6/$J$6</f>
        <v>0.12564102564102564</v>
      </c>
      <c r="L7" s="26">
        <f t="shared" ref="L7:P7" si="1">L6/$J$6</f>
        <v>0.42905982905982903</v>
      </c>
      <c r="M7" s="26">
        <f t="shared" si="1"/>
        <v>0.20683760683760682</v>
      </c>
      <c r="N7" s="26">
        <f t="shared" si="1"/>
        <v>6.7521367521367517E-2</v>
      </c>
      <c r="O7" s="26">
        <f t="shared" si="1"/>
        <v>0.11452991452991453</v>
      </c>
      <c r="P7" s="27">
        <f t="shared" si="1"/>
        <v>5.6410256410256411E-2</v>
      </c>
    </row>
    <row r="8" spans="1:22">
      <c r="A8" s="4" t="s">
        <v>19</v>
      </c>
      <c r="B8" s="5">
        <v>551</v>
      </c>
      <c r="C8" s="5">
        <v>135</v>
      </c>
      <c r="D8" s="5">
        <v>288</v>
      </c>
      <c r="E8" s="5">
        <v>63</v>
      </c>
      <c r="F8" s="5">
        <v>9</v>
      </c>
      <c r="G8" s="5">
        <v>31</v>
      </c>
      <c r="H8" s="3">
        <f>B8-SUM(C8:G8)</f>
        <v>25</v>
      </c>
      <c r="J8" s="4">
        <v>551</v>
      </c>
      <c r="K8" s="5">
        <v>86</v>
      </c>
      <c r="L8" s="5">
        <v>220</v>
      </c>
      <c r="M8" s="5">
        <v>127</v>
      </c>
      <c r="N8" s="5">
        <v>37</v>
      </c>
      <c r="O8" s="5">
        <v>55</v>
      </c>
      <c r="P8" s="3">
        <f>J8-SUM(K8:O8)</f>
        <v>26</v>
      </c>
    </row>
    <row r="9" spans="1:22" s="28" customFormat="1">
      <c r="A9" s="25" t="s">
        <v>3</v>
      </c>
      <c r="B9" s="26"/>
      <c r="C9" s="26">
        <f>C8/$B$8</f>
        <v>0.24500907441016334</v>
      </c>
      <c r="D9" s="26">
        <f t="shared" ref="D9:H9" si="2">D8/$B$8</f>
        <v>0.52268602540834841</v>
      </c>
      <c r="E9" s="26">
        <f t="shared" si="2"/>
        <v>0.11433756805807622</v>
      </c>
      <c r="F9" s="26">
        <f t="shared" si="2"/>
        <v>1.6333938294010888E-2</v>
      </c>
      <c r="G9" s="26">
        <f t="shared" si="2"/>
        <v>5.6261343012704176E-2</v>
      </c>
      <c r="H9" s="27">
        <f t="shared" si="2"/>
        <v>4.5372050816696916E-2</v>
      </c>
      <c r="J9" s="25"/>
      <c r="K9" s="26">
        <f>K8/$J$8</f>
        <v>0.1560798548094374</v>
      </c>
      <c r="L9" s="26">
        <f t="shared" ref="L9:P9" si="3">L8/$J$8</f>
        <v>0.39927404718693282</v>
      </c>
      <c r="M9" s="26">
        <f t="shared" si="3"/>
        <v>0.23049001814882034</v>
      </c>
      <c r="N9" s="26">
        <f t="shared" si="3"/>
        <v>6.7150635208711437E-2</v>
      </c>
      <c r="O9" s="26">
        <f t="shared" si="3"/>
        <v>9.9818511796733206E-2</v>
      </c>
      <c r="P9" s="27">
        <f t="shared" si="3"/>
        <v>4.7186932849364795E-2</v>
      </c>
    </row>
    <row r="10" spans="1:22">
      <c r="A10" s="4" t="s">
        <v>20</v>
      </c>
      <c r="B10" s="5">
        <v>611</v>
      </c>
      <c r="C10" s="5">
        <v>166</v>
      </c>
      <c r="D10" s="5">
        <v>299</v>
      </c>
      <c r="E10" s="5">
        <v>41</v>
      </c>
      <c r="F10" s="5">
        <v>8</v>
      </c>
      <c r="G10" s="5">
        <v>62</v>
      </c>
      <c r="H10" s="3">
        <f>B10-SUM(C10:G10)</f>
        <v>35</v>
      </c>
      <c r="J10" s="4">
        <v>611</v>
      </c>
      <c r="K10" s="5">
        <v>61</v>
      </c>
      <c r="L10" s="5">
        <v>279</v>
      </c>
      <c r="M10" s="5">
        <v>114</v>
      </c>
      <c r="N10" s="5">
        <v>41</v>
      </c>
      <c r="O10" s="5">
        <v>79</v>
      </c>
      <c r="P10" s="3">
        <f>J10-SUM(K10:O10)</f>
        <v>37</v>
      </c>
    </row>
    <row r="11" spans="1:22" s="28" customFormat="1">
      <c r="A11" s="25" t="s">
        <v>3</v>
      </c>
      <c r="B11" s="26"/>
      <c r="C11" s="26">
        <f>C10/B10</f>
        <v>0.27168576104746317</v>
      </c>
      <c r="D11" s="26">
        <f>D10/B10</f>
        <v>0.48936170212765956</v>
      </c>
      <c r="E11" s="26">
        <f>E10/B10</f>
        <v>6.7103109656301146E-2</v>
      </c>
      <c r="F11" s="26">
        <f>F10/B10</f>
        <v>1.3093289689034371E-2</v>
      </c>
      <c r="G11" s="26">
        <f>G10/B10</f>
        <v>0.10147299509001637</v>
      </c>
      <c r="H11" s="27">
        <f>H10/B10</f>
        <v>5.7283142389525366E-2</v>
      </c>
      <c r="J11" s="25"/>
      <c r="K11" s="26">
        <f>K10/J10</f>
        <v>9.9836333878887074E-2</v>
      </c>
      <c r="L11" s="26">
        <f>L10/J10</f>
        <v>0.45662847790507366</v>
      </c>
      <c r="M11" s="26">
        <f>M10/J10</f>
        <v>0.18657937806873978</v>
      </c>
      <c r="N11" s="26">
        <f>N10/J10</f>
        <v>6.7103109656301146E-2</v>
      </c>
      <c r="O11" s="26">
        <f>O10/J10</f>
        <v>0.12929623567921442</v>
      </c>
      <c r="P11" s="27">
        <f>P10/J10</f>
        <v>6.0556464811783964E-2</v>
      </c>
    </row>
    <row r="12" spans="1:22">
      <c r="A12" s="4" t="s">
        <v>21</v>
      </c>
      <c r="B12" s="5">
        <v>2</v>
      </c>
      <c r="C12" s="57" t="s">
        <v>395</v>
      </c>
      <c r="D12" s="5">
        <v>1</v>
      </c>
      <c r="E12" s="57" t="s">
        <v>395</v>
      </c>
      <c r="F12" s="5">
        <v>1</v>
      </c>
      <c r="G12" s="57" t="s">
        <v>395</v>
      </c>
      <c r="H12" s="60" t="s">
        <v>395</v>
      </c>
      <c r="J12" s="4">
        <v>2</v>
      </c>
      <c r="K12" s="57" t="s">
        <v>395</v>
      </c>
      <c r="L12" s="57" t="s">
        <v>395</v>
      </c>
      <c r="M12" s="5">
        <v>1</v>
      </c>
      <c r="N12" s="5">
        <v>1</v>
      </c>
      <c r="O12" s="57" t="s">
        <v>395</v>
      </c>
      <c r="P12" s="60" t="s">
        <v>395</v>
      </c>
      <c r="V12" s="19"/>
    </row>
    <row r="13" spans="1:22" s="28" customFormat="1">
      <c r="A13" s="29" t="s">
        <v>3</v>
      </c>
      <c r="B13" s="30"/>
      <c r="C13" s="59" t="s">
        <v>395</v>
      </c>
      <c r="D13" s="30">
        <f>D12/B12</f>
        <v>0.5</v>
      </c>
      <c r="E13" s="59" t="s">
        <v>395</v>
      </c>
      <c r="F13" s="30">
        <f>F12/B12</f>
        <v>0.5</v>
      </c>
      <c r="G13" s="59" t="s">
        <v>395</v>
      </c>
      <c r="H13" s="62" t="s">
        <v>395</v>
      </c>
      <c r="J13" s="29"/>
      <c r="K13" s="59" t="s">
        <v>395</v>
      </c>
      <c r="L13" s="59" t="s">
        <v>395</v>
      </c>
      <c r="M13" s="30">
        <f>M12/J12</f>
        <v>0.5</v>
      </c>
      <c r="N13" s="30">
        <f>N12/J12</f>
        <v>0.5</v>
      </c>
      <c r="O13" s="59" t="s">
        <v>395</v>
      </c>
      <c r="P13" s="62" t="s">
        <v>395</v>
      </c>
    </row>
    <row r="14" spans="1:22">
      <c r="A14" s="1" t="s">
        <v>2</v>
      </c>
    </row>
    <row r="15" spans="1:22">
      <c r="A15" s="9" t="s">
        <v>22</v>
      </c>
      <c r="B15" s="51">
        <v>17</v>
      </c>
      <c r="C15" s="10">
        <v>5</v>
      </c>
      <c r="D15" s="10">
        <v>8</v>
      </c>
      <c r="E15" s="10">
        <v>2</v>
      </c>
      <c r="F15" s="82" t="s">
        <v>395</v>
      </c>
      <c r="G15" s="10">
        <v>2</v>
      </c>
      <c r="H15" s="64" t="s">
        <v>395</v>
      </c>
      <c r="J15" s="9">
        <v>17</v>
      </c>
      <c r="K15" s="10">
        <v>3</v>
      </c>
      <c r="L15" s="10">
        <v>7</v>
      </c>
      <c r="M15" s="10">
        <v>2</v>
      </c>
      <c r="N15" s="10">
        <v>3</v>
      </c>
      <c r="O15" s="10">
        <v>2</v>
      </c>
      <c r="P15" s="64" t="s">
        <v>395</v>
      </c>
    </row>
    <row r="16" spans="1:22" s="28" customFormat="1">
      <c r="A16" s="25" t="s">
        <v>3</v>
      </c>
      <c r="B16" s="26"/>
      <c r="C16" s="49">
        <f>C15/B15</f>
        <v>0.29411764705882354</v>
      </c>
      <c r="D16" s="49">
        <f>D15/B15</f>
        <v>0.47058823529411764</v>
      </c>
      <c r="E16" s="49">
        <f>E15/B15</f>
        <v>0.11764705882352941</v>
      </c>
      <c r="F16" s="58" t="s">
        <v>395</v>
      </c>
      <c r="G16" s="49">
        <f>G15/B15</f>
        <v>0.11764705882352941</v>
      </c>
      <c r="H16" s="63" t="s">
        <v>395</v>
      </c>
      <c r="J16" s="25"/>
      <c r="K16" s="49">
        <f>K15/J15</f>
        <v>0.17647058823529413</v>
      </c>
      <c r="L16" s="49">
        <f>L15/J15</f>
        <v>0.41176470588235292</v>
      </c>
      <c r="M16" s="49">
        <f>M15/J15</f>
        <v>0.11764705882352941</v>
      </c>
      <c r="N16" s="49">
        <f>N15/J15</f>
        <v>0.17647058823529413</v>
      </c>
      <c r="O16" s="49">
        <f>O15/J15</f>
        <v>0.11764705882352941</v>
      </c>
      <c r="P16" s="63" t="s">
        <v>395</v>
      </c>
    </row>
    <row r="17" spans="1:16">
      <c r="A17" s="4" t="s">
        <v>23</v>
      </c>
      <c r="B17" s="5">
        <v>122</v>
      </c>
      <c r="C17" s="5">
        <v>42</v>
      </c>
      <c r="D17" s="5">
        <v>51</v>
      </c>
      <c r="E17" s="5">
        <v>6</v>
      </c>
      <c r="F17" s="5">
        <v>2</v>
      </c>
      <c r="G17" s="5">
        <v>15</v>
      </c>
      <c r="H17" s="3">
        <f>B17-SUM(C17:G17)</f>
        <v>6</v>
      </c>
      <c r="J17" s="4">
        <v>122</v>
      </c>
      <c r="K17" s="5">
        <v>26</v>
      </c>
      <c r="L17" s="5">
        <v>49</v>
      </c>
      <c r="M17" s="5">
        <v>18</v>
      </c>
      <c r="N17" s="5">
        <v>9</v>
      </c>
      <c r="O17" s="5">
        <v>13</v>
      </c>
      <c r="P17" s="3">
        <f>J17-SUM(K17:O17)</f>
        <v>7</v>
      </c>
    </row>
    <row r="18" spans="1:16" s="28" customFormat="1">
      <c r="A18" s="25" t="s">
        <v>3</v>
      </c>
      <c r="B18" s="26"/>
      <c r="C18" s="26">
        <f>C17/B17</f>
        <v>0.34426229508196721</v>
      </c>
      <c r="D18" s="26">
        <f>D17/B17</f>
        <v>0.41803278688524592</v>
      </c>
      <c r="E18" s="26">
        <f>E17/B17</f>
        <v>4.9180327868852458E-2</v>
      </c>
      <c r="F18" s="26">
        <f>F17/B17</f>
        <v>1.6393442622950821E-2</v>
      </c>
      <c r="G18" s="26">
        <f>G17/B17</f>
        <v>0.12295081967213115</v>
      </c>
      <c r="H18" s="27">
        <f>H17/B17</f>
        <v>4.9180327868852458E-2</v>
      </c>
      <c r="J18" s="25"/>
      <c r="K18" s="26">
        <f>K17/J17</f>
        <v>0.21311475409836064</v>
      </c>
      <c r="L18" s="26">
        <f>L17/J17</f>
        <v>0.40163934426229508</v>
      </c>
      <c r="M18" s="26">
        <f>M17/J17</f>
        <v>0.14754098360655737</v>
      </c>
      <c r="N18" s="26">
        <f>N17/J17</f>
        <v>7.3770491803278687E-2</v>
      </c>
      <c r="O18" s="26">
        <f>O17/J17</f>
        <v>0.10655737704918032</v>
      </c>
      <c r="P18" s="27">
        <f>P17/J17</f>
        <v>5.737704918032787E-2</v>
      </c>
    </row>
    <row r="19" spans="1:16">
      <c r="A19" s="4" t="s">
        <v>24</v>
      </c>
      <c r="B19" s="5">
        <v>169</v>
      </c>
      <c r="C19" s="5">
        <v>57</v>
      </c>
      <c r="D19" s="5">
        <v>80</v>
      </c>
      <c r="E19" s="5">
        <v>12</v>
      </c>
      <c r="F19" s="5">
        <v>2</v>
      </c>
      <c r="G19" s="5">
        <v>11</v>
      </c>
      <c r="H19" s="3">
        <f>B19-SUM(C19:G19)</f>
        <v>7</v>
      </c>
      <c r="J19" s="4">
        <v>169</v>
      </c>
      <c r="K19" s="5">
        <v>21</v>
      </c>
      <c r="L19" s="5">
        <v>77</v>
      </c>
      <c r="M19" s="5">
        <v>36</v>
      </c>
      <c r="N19" s="5">
        <v>13</v>
      </c>
      <c r="O19" s="5">
        <v>15</v>
      </c>
      <c r="P19" s="3">
        <f>J19-SUM(K19:O19)</f>
        <v>7</v>
      </c>
    </row>
    <row r="20" spans="1:16" s="28" customFormat="1">
      <c r="A20" s="25" t="s">
        <v>3</v>
      </c>
      <c r="B20" s="26"/>
      <c r="C20" s="26">
        <f>C19/B19</f>
        <v>0.33727810650887574</v>
      </c>
      <c r="D20" s="26">
        <f>D19/B19</f>
        <v>0.47337278106508873</v>
      </c>
      <c r="E20" s="26">
        <f>E19/B19</f>
        <v>7.1005917159763315E-2</v>
      </c>
      <c r="F20" s="26">
        <f>F19/B19</f>
        <v>1.1834319526627219E-2</v>
      </c>
      <c r="G20" s="26">
        <f>G19/B19</f>
        <v>6.5088757396449703E-2</v>
      </c>
      <c r="H20" s="27">
        <f>H19/B19</f>
        <v>4.142011834319527E-2</v>
      </c>
      <c r="J20" s="25"/>
      <c r="K20" s="26">
        <f>K19/J19</f>
        <v>0.1242603550295858</v>
      </c>
      <c r="L20" s="26">
        <f>L19/J19</f>
        <v>0.45562130177514792</v>
      </c>
      <c r="M20" s="26">
        <f>M19/J19</f>
        <v>0.21301775147928995</v>
      </c>
      <c r="N20" s="26">
        <f>N19/J19</f>
        <v>7.6923076923076927E-2</v>
      </c>
      <c r="O20" s="26">
        <f>O19/J19</f>
        <v>8.8757396449704137E-2</v>
      </c>
      <c r="P20" s="27">
        <f>P19/J19</f>
        <v>4.142011834319527E-2</v>
      </c>
    </row>
    <row r="21" spans="1:16">
      <c r="A21" s="4" t="s">
        <v>25</v>
      </c>
      <c r="B21" s="5">
        <v>160</v>
      </c>
      <c r="C21" s="5">
        <v>42</v>
      </c>
      <c r="D21" s="5">
        <v>80</v>
      </c>
      <c r="E21" s="5">
        <v>20</v>
      </c>
      <c r="F21" s="5">
        <v>6</v>
      </c>
      <c r="G21" s="5">
        <v>9</v>
      </c>
      <c r="H21" s="3">
        <f>B21-SUM(C21:G21)</f>
        <v>3</v>
      </c>
      <c r="J21" s="4">
        <v>160</v>
      </c>
      <c r="K21" s="5">
        <v>30</v>
      </c>
      <c r="L21" s="5">
        <v>67</v>
      </c>
      <c r="M21" s="5">
        <v>34</v>
      </c>
      <c r="N21" s="5">
        <v>14</v>
      </c>
      <c r="O21" s="5">
        <v>13</v>
      </c>
      <c r="P21" s="3">
        <f>J21-SUM(K21:O21)</f>
        <v>2</v>
      </c>
    </row>
    <row r="22" spans="1:16" s="28" customFormat="1">
      <c r="A22" s="25" t="s">
        <v>3</v>
      </c>
      <c r="B22" s="26"/>
      <c r="C22" s="26">
        <f>C21/B21</f>
        <v>0.26250000000000001</v>
      </c>
      <c r="D22" s="26">
        <f>D21/B21</f>
        <v>0.5</v>
      </c>
      <c r="E22" s="26">
        <f>E21/B21</f>
        <v>0.125</v>
      </c>
      <c r="F22" s="26">
        <f>F21/B21</f>
        <v>3.7499999999999999E-2</v>
      </c>
      <c r="G22" s="26">
        <f>G21/B21</f>
        <v>5.6250000000000001E-2</v>
      </c>
      <c r="H22" s="27">
        <f>H21/B21</f>
        <v>1.8749999999999999E-2</v>
      </c>
      <c r="J22" s="25"/>
      <c r="K22" s="26">
        <f>K21/J21</f>
        <v>0.1875</v>
      </c>
      <c r="L22" s="26">
        <f>L21/J21</f>
        <v>0.41875000000000001</v>
      </c>
      <c r="M22" s="26">
        <f>M21/J21</f>
        <v>0.21249999999999999</v>
      </c>
      <c r="N22" s="26">
        <f>N21/J21</f>
        <v>8.7499999999999994E-2</v>
      </c>
      <c r="O22" s="26">
        <f>O21/J21</f>
        <v>8.1250000000000003E-2</v>
      </c>
      <c r="P22" s="27">
        <f>P21/J21</f>
        <v>1.2500000000000001E-2</v>
      </c>
    </row>
    <row r="23" spans="1:16">
      <c r="A23" s="4" t="s">
        <v>26</v>
      </c>
      <c r="B23" s="5">
        <v>181</v>
      </c>
      <c r="C23" s="5">
        <v>59</v>
      </c>
      <c r="D23" s="5">
        <v>85</v>
      </c>
      <c r="E23" s="5">
        <v>20</v>
      </c>
      <c r="F23" s="5">
        <v>3</v>
      </c>
      <c r="G23" s="5">
        <v>10</v>
      </c>
      <c r="H23" s="3">
        <f>B23-SUM(C23:G23)</f>
        <v>4</v>
      </c>
      <c r="J23" s="4">
        <v>181</v>
      </c>
      <c r="K23" s="5">
        <v>22</v>
      </c>
      <c r="L23" s="5">
        <v>83</v>
      </c>
      <c r="M23" s="5">
        <v>47</v>
      </c>
      <c r="N23" s="5">
        <v>10</v>
      </c>
      <c r="O23" s="5">
        <v>14</v>
      </c>
      <c r="P23" s="3">
        <f>J23-SUM(K23:O23)</f>
        <v>5</v>
      </c>
    </row>
    <row r="24" spans="1:16" s="28" customFormat="1">
      <c r="A24" s="25" t="s">
        <v>3</v>
      </c>
      <c r="B24" s="26"/>
      <c r="C24" s="26">
        <f>C23/B23</f>
        <v>0.32596685082872928</v>
      </c>
      <c r="D24" s="26">
        <f>D23/B23</f>
        <v>0.46961325966850831</v>
      </c>
      <c r="E24" s="26">
        <f>E23/B23</f>
        <v>0.11049723756906077</v>
      </c>
      <c r="F24" s="26">
        <f>F23/B23</f>
        <v>1.6574585635359115E-2</v>
      </c>
      <c r="G24" s="26">
        <f>G23/B23</f>
        <v>5.5248618784530384E-2</v>
      </c>
      <c r="H24" s="27">
        <f>H23/B23</f>
        <v>2.2099447513812154E-2</v>
      </c>
      <c r="J24" s="25"/>
      <c r="K24" s="26">
        <f>K23/J23</f>
        <v>0.12154696132596685</v>
      </c>
      <c r="L24" s="26">
        <f>L23/J23</f>
        <v>0.4585635359116022</v>
      </c>
      <c r="M24" s="26">
        <f>M23/J23</f>
        <v>0.25966850828729282</v>
      </c>
      <c r="N24" s="26">
        <f>N23/J23</f>
        <v>5.5248618784530384E-2</v>
      </c>
      <c r="O24" s="26">
        <f>O23/J23</f>
        <v>7.7348066298342538E-2</v>
      </c>
      <c r="P24" s="27">
        <f>P23/J23</f>
        <v>2.7624309392265192E-2</v>
      </c>
    </row>
    <row r="25" spans="1:16">
      <c r="A25" s="4" t="s">
        <v>27</v>
      </c>
      <c r="B25" s="5">
        <v>244</v>
      </c>
      <c r="C25" s="5">
        <v>41</v>
      </c>
      <c r="D25" s="5">
        <v>146</v>
      </c>
      <c r="E25" s="5">
        <v>24</v>
      </c>
      <c r="F25" s="5">
        <v>2</v>
      </c>
      <c r="G25" s="5">
        <v>20</v>
      </c>
      <c r="H25" s="3">
        <f>B25-SUM(C25:G25)</f>
        <v>11</v>
      </c>
      <c r="J25" s="4">
        <v>244</v>
      </c>
      <c r="K25" s="5">
        <v>21</v>
      </c>
      <c r="L25" s="5">
        <v>98</v>
      </c>
      <c r="M25" s="5">
        <v>62</v>
      </c>
      <c r="N25" s="5">
        <v>14</v>
      </c>
      <c r="O25" s="5">
        <v>39</v>
      </c>
      <c r="P25" s="3">
        <f>J25-SUM(K25:O25)</f>
        <v>10</v>
      </c>
    </row>
    <row r="26" spans="1:16" s="28" customFormat="1">
      <c r="A26" s="25" t="s">
        <v>3</v>
      </c>
      <c r="B26" s="26"/>
      <c r="C26" s="26">
        <f>C25/B25</f>
        <v>0.16803278688524589</v>
      </c>
      <c r="D26" s="26">
        <f>D25/B25</f>
        <v>0.59836065573770492</v>
      </c>
      <c r="E26" s="26">
        <f>E25/B25</f>
        <v>9.8360655737704916E-2</v>
      </c>
      <c r="F26" s="26">
        <f>F25/B25</f>
        <v>8.1967213114754103E-3</v>
      </c>
      <c r="G26" s="26">
        <f>G25/B25</f>
        <v>8.1967213114754092E-2</v>
      </c>
      <c r="H26" s="27">
        <f>H25/B25</f>
        <v>4.5081967213114756E-2</v>
      </c>
      <c r="J26" s="25"/>
      <c r="K26" s="26">
        <f>K25/J25</f>
        <v>8.6065573770491802E-2</v>
      </c>
      <c r="L26" s="26">
        <f>L25/J25</f>
        <v>0.40163934426229508</v>
      </c>
      <c r="M26" s="26">
        <f>M25/J25</f>
        <v>0.25409836065573771</v>
      </c>
      <c r="N26" s="26">
        <f>N25/J25</f>
        <v>5.737704918032787E-2</v>
      </c>
      <c r="O26" s="26">
        <f>O25/J25</f>
        <v>0.1598360655737705</v>
      </c>
      <c r="P26" s="27">
        <f>P25/J25</f>
        <v>4.0983606557377046E-2</v>
      </c>
    </row>
    <row r="27" spans="1:16">
      <c r="A27" s="4" t="s">
        <v>28</v>
      </c>
      <c r="B27" s="5">
        <v>262</v>
      </c>
      <c r="C27" s="5">
        <v>52</v>
      </c>
      <c r="D27" s="5">
        <v>135</v>
      </c>
      <c r="E27" s="5">
        <v>20</v>
      </c>
      <c r="F27" s="5">
        <v>3</v>
      </c>
      <c r="G27" s="5">
        <v>24</v>
      </c>
      <c r="H27" s="3">
        <f>B27-SUM(C27:G27)</f>
        <v>28</v>
      </c>
      <c r="J27" s="4">
        <v>262</v>
      </c>
      <c r="K27" s="5">
        <v>23</v>
      </c>
      <c r="L27" s="5">
        <v>114</v>
      </c>
      <c r="M27" s="5">
        <v>43</v>
      </c>
      <c r="N27" s="5">
        <v>16</v>
      </c>
      <c r="O27" s="5">
        <v>35</v>
      </c>
      <c r="P27" s="3">
        <f>J27-SUM(K27:O27)</f>
        <v>31</v>
      </c>
    </row>
    <row r="28" spans="1:16" s="28" customFormat="1">
      <c r="A28" s="29" t="s">
        <v>3</v>
      </c>
      <c r="B28" s="30"/>
      <c r="C28" s="30">
        <f>C27/B27</f>
        <v>0.19847328244274809</v>
      </c>
      <c r="D28" s="30">
        <f>D27/B27</f>
        <v>0.51526717557251911</v>
      </c>
      <c r="E28" s="30">
        <f>E27/B27</f>
        <v>7.6335877862595422E-2</v>
      </c>
      <c r="F28" s="30">
        <f>F27/B27</f>
        <v>1.1450381679389313E-2</v>
      </c>
      <c r="G28" s="30">
        <f>G27/B27</f>
        <v>9.1603053435114504E-2</v>
      </c>
      <c r="H28" s="31">
        <f>H27/B27</f>
        <v>0.10687022900763359</v>
      </c>
      <c r="J28" s="29"/>
      <c r="K28" s="30">
        <f>K27/J27</f>
        <v>8.7786259541984726E-2</v>
      </c>
      <c r="L28" s="30">
        <f>L27/J27</f>
        <v>0.4351145038167939</v>
      </c>
      <c r="M28" s="30">
        <f>M27/J27</f>
        <v>0.16412213740458015</v>
      </c>
      <c r="N28" s="30">
        <f>N27/J27</f>
        <v>6.1068702290076333E-2</v>
      </c>
      <c r="O28" s="30">
        <f>O27/J27</f>
        <v>0.13358778625954199</v>
      </c>
      <c r="P28" s="31">
        <f>P27/J27</f>
        <v>0.1183206106870229</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371</v>
      </c>
      <c r="J2" s="20" t="s">
        <v>368</v>
      </c>
    </row>
    <row r="3" spans="1:22" s="15" customFormat="1" ht="10.5">
      <c r="A3" s="15" t="s">
        <v>370</v>
      </c>
      <c r="J3" s="15" t="s">
        <v>369</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100</v>
      </c>
      <c r="D6" s="5">
        <v>487</v>
      </c>
      <c r="E6" s="5">
        <v>246</v>
      </c>
      <c r="F6" s="5">
        <v>46</v>
      </c>
      <c r="G6" s="5">
        <v>222</v>
      </c>
      <c r="H6" s="3">
        <f>B6-SUM(C6:G6)</f>
        <v>69</v>
      </c>
      <c r="J6" s="4">
        <v>1170</v>
      </c>
      <c r="K6" s="5">
        <v>287</v>
      </c>
      <c r="L6" s="5">
        <v>563</v>
      </c>
      <c r="M6" s="5">
        <v>97</v>
      </c>
      <c r="N6" s="5">
        <v>24</v>
      </c>
      <c r="O6" s="5">
        <v>140</v>
      </c>
      <c r="P6" s="3">
        <f>J6-SUM(K6:O6)</f>
        <v>59</v>
      </c>
    </row>
    <row r="7" spans="1:22" s="28" customFormat="1">
      <c r="A7" s="25" t="s">
        <v>3</v>
      </c>
      <c r="B7" s="26"/>
      <c r="C7" s="26">
        <f>C6/$B$6</f>
        <v>8.5470085470085472E-2</v>
      </c>
      <c r="D7" s="26">
        <f t="shared" ref="D7:H7" si="0">D6/$B$6</f>
        <v>0.41623931623931626</v>
      </c>
      <c r="E7" s="26">
        <f t="shared" si="0"/>
        <v>0.21025641025641026</v>
      </c>
      <c r="F7" s="26">
        <f t="shared" si="0"/>
        <v>3.9316239316239315E-2</v>
      </c>
      <c r="G7" s="26">
        <f t="shared" si="0"/>
        <v>0.18974358974358974</v>
      </c>
      <c r="H7" s="27">
        <f t="shared" si="0"/>
        <v>5.8974358974358973E-2</v>
      </c>
      <c r="J7" s="25"/>
      <c r="K7" s="26">
        <f>K6/$J$6</f>
        <v>0.24529914529914529</v>
      </c>
      <c r="L7" s="26">
        <f t="shared" ref="L7:P7" si="1">L6/$J$6</f>
        <v>0.48119658119658121</v>
      </c>
      <c r="M7" s="26">
        <f t="shared" si="1"/>
        <v>8.2905982905982903E-2</v>
      </c>
      <c r="N7" s="26">
        <f t="shared" si="1"/>
        <v>2.0512820512820513E-2</v>
      </c>
      <c r="O7" s="26">
        <f t="shared" si="1"/>
        <v>0.11965811965811966</v>
      </c>
      <c r="P7" s="27">
        <f t="shared" si="1"/>
        <v>5.0427350427350429E-2</v>
      </c>
    </row>
    <row r="8" spans="1:22">
      <c r="A8" s="4" t="s">
        <v>19</v>
      </c>
      <c r="B8" s="5">
        <v>551</v>
      </c>
      <c r="C8" s="5">
        <v>47</v>
      </c>
      <c r="D8" s="5">
        <v>235</v>
      </c>
      <c r="E8" s="5">
        <v>128</v>
      </c>
      <c r="F8" s="5">
        <v>30</v>
      </c>
      <c r="G8" s="5">
        <v>83</v>
      </c>
      <c r="H8" s="3">
        <f>B8-SUM(C8:G8)</f>
        <v>28</v>
      </c>
      <c r="J8" s="4">
        <v>551</v>
      </c>
      <c r="K8" s="5">
        <v>125</v>
      </c>
      <c r="L8" s="5">
        <v>266</v>
      </c>
      <c r="M8" s="5">
        <v>59</v>
      </c>
      <c r="N8" s="5">
        <v>15</v>
      </c>
      <c r="O8" s="5">
        <v>61</v>
      </c>
      <c r="P8" s="3">
        <f>J8-SUM(K8:O8)</f>
        <v>25</v>
      </c>
    </row>
    <row r="9" spans="1:22" s="28" customFormat="1">
      <c r="A9" s="25" t="s">
        <v>3</v>
      </c>
      <c r="B9" s="26"/>
      <c r="C9" s="26">
        <f>C8/$B$8</f>
        <v>8.5299455535390201E-2</v>
      </c>
      <c r="D9" s="26">
        <f t="shared" ref="D9:H9" si="2">D8/$B$8</f>
        <v>0.426497277676951</v>
      </c>
      <c r="E9" s="26">
        <f t="shared" si="2"/>
        <v>0.23230490018148819</v>
      </c>
      <c r="F9" s="26">
        <f t="shared" si="2"/>
        <v>5.4446460980036297E-2</v>
      </c>
      <c r="G9" s="26">
        <f t="shared" si="2"/>
        <v>0.15063520871143377</v>
      </c>
      <c r="H9" s="27">
        <f t="shared" si="2"/>
        <v>5.0816696914700546E-2</v>
      </c>
      <c r="J9" s="25"/>
      <c r="K9" s="26">
        <f>K8/$J$8</f>
        <v>0.22686025408348456</v>
      </c>
      <c r="L9" s="26">
        <f t="shared" ref="L9:P9" si="3">L8/$J$8</f>
        <v>0.48275862068965519</v>
      </c>
      <c r="M9" s="26">
        <f t="shared" si="3"/>
        <v>0.10707803992740472</v>
      </c>
      <c r="N9" s="26">
        <f t="shared" si="3"/>
        <v>2.7223230490018149E-2</v>
      </c>
      <c r="O9" s="26">
        <f t="shared" si="3"/>
        <v>0.11070780399274047</v>
      </c>
      <c r="P9" s="27">
        <f t="shared" si="3"/>
        <v>4.5372050816696916E-2</v>
      </c>
    </row>
    <row r="10" spans="1:22">
      <c r="A10" s="4" t="s">
        <v>20</v>
      </c>
      <c r="B10" s="5">
        <v>611</v>
      </c>
      <c r="C10" s="5">
        <v>52</v>
      </c>
      <c r="D10" s="5">
        <v>249</v>
      </c>
      <c r="E10" s="5">
        <v>117</v>
      </c>
      <c r="F10" s="5">
        <v>16</v>
      </c>
      <c r="G10" s="5">
        <v>139</v>
      </c>
      <c r="H10" s="3">
        <f>B10-SUM(C10:G10)</f>
        <v>38</v>
      </c>
      <c r="J10" s="4">
        <v>611</v>
      </c>
      <c r="K10" s="5">
        <v>161</v>
      </c>
      <c r="L10" s="5">
        <v>294</v>
      </c>
      <c r="M10" s="5">
        <v>38</v>
      </c>
      <c r="N10" s="5">
        <v>9</v>
      </c>
      <c r="O10" s="5">
        <v>78</v>
      </c>
      <c r="P10" s="3">
        <f>J10-SUM(K10:O10)</f>
        <v>31</v>
      </c>
    </row>
    <row r="11" spans="1:22" s="28" customFormat="1">
      <c r="A11" s="25" t="s">
        <v>3</v>
      </c>
      <c r="B11" s="26"/>
      <c r="C11" s="26">
        <f>C10/B10</f>
        <v>8.5106382978723402E-2</v>
      </c>
      <c r="D11" s="26">
        <f>D10/B10</f>
        <v>0.40752864157119478</v>
      </c>
      <c r="E11" s="26">
        <f>E10/B10</f>
        <v>0.19148936170212766</v>
      </c>
      <c r="F11" s="26">
        <f>F10/B10</f>
        <v>2.6186579378068741E-2</v>
      </c>
      <c r="G11" s="26">
        <f>G10/B10</f>
        <v>0.22749590834697217</v>
      </c>
      <c r="H11" s="27">
        <f>H10/B10</f>
        <v>6.2193126022913256E-2</v>
      </c>
      <c r="J11" s="25"/>
      <c r="K11" s="26">
        <f>K10/J10</f>
        <v>0.26350245499181668</v>
      </c>
      <c r="L11" s="26">
        <f>L10/J10</f>
        <v>0.48117839607201307</v>
      </c>
      <c r="M11" s="26">
        <f>M10/J10</f>
        <v>6.2193126022913256E-2</v>
      </c>
      <c r="N11" s="26">
        <f>N10/J10</f>
        <v>1.4729950900163666E-2</v>
      </c>
      <c r="O11" s="26">
        <f>O10/J10</f>
        <v>0.1276595744680851</v>
      </c>
      <c r="P11" s="27">
        <f>P10/J10</f>
        <v>5.0736497545008183E-2</v>
      </c>
    </row>
    <row r="12" spans="1:22">
      <c r="A12" s="4" t="s">
        <v>21</v>
      </c>
      <c r="B12" s="5">
        <v>2</v>
      </c>
      <c r="C12" s="57" t="s">
        <v>395</v>
      </c>
      <c r="D12" s="5">
        <v>1</v>
      </c>
      <c r="E12" s="5">
        <v>1</v>
      </c>
      <c r="F12" s="57" t="s">
        <v>395</v>
      </c>
      <c r="G12" s="57" t="s">
        <v>395</v>
      </c>
      <c r="H12" s="60" t="s">
        <v>395</v>
      </c>
      <c r="J12" s="4">
        <v>2</v>
      </c>
      <c r="K12" s="5">
        <v>1</v>
      </c>
      <c r="L12" s="5">
        <v>1</v>
      </c>
      <c r="M12" s="57" t="s">
        <v>395</v>
      </c>
      <c r="N12" s="57" t="s">
        <v>395</v>
      </c>
      <c r="O12" s="57" t="s">
        <v>395</v>
      </c>
      <c r="P12" s="60" t="s">
        <v>395</v>
      </c>
      <c r="V12" s="19"/>
    </row>
    <row r="13" spans="1:22" s="28" customFormat="1">
      <c r="A13" s="29" t="s">
        <v>3</v>
      </c>
      <c r="B13" s="30"/>
      <c r="C13" s="59" t="s">
        <v>395</v>
      </c>
      <c r="D13" s="30">
        <f>D12/B12</f>
        <v>0.5</v>
      </c>
      <c r="E13" s="30">
        <f>E12/B12</f>
        <v>0.5</v>
      </c>
      <c r="F13" s="59" t="s">
        <v>395</v>
      </c>
      <c r="G13" s="59" t="s">
        <v>395</v>
      </c>
      <c r="H13" s="62" t="s">
        <v>395</v>
      </c>
      <c r="J13" s="29"/>
      <c r="K13" s="30">
        <f>K12/J12</f>
        <v>0.5</v>
      </c>
      <c r="L13" s="30">
        <f>L12/J12</f>
        <v>0.5</v>
      </c>
      <c r="M13" s="59" t="s">
        <v>395</v>
      </c>
      <c r="N13" s="59" t="s">
        <v>395</v>
      </c>
      <c r="O13" s="59" t="s">
        <v>395</v>
      </c>
      <c r="P13" s="62" t="s">
        <v>395</v>
      </c>
    </row>
    <row r="14" spans="1:22">
      <c r="A14" s="1" t="s">
        <v>2</v>
      </c>
    </row>
    <row r="15" spans="1:22">
      <c r="A15" s="9" t="s">
        <v>22</v>
      </c>
      <c r="B15" s="51">
        <v>17</v>
      </c>
      <c r="C15" s="10">
        <v>3</v>
      </c>
      <c r="D15" s="10">
        <v>3</v>
      </c>
      <c r="E15" s="10">
        <v>8</v>
      </c>
      <c r="F15" s="82" t="s">
        <v>395</v>
      </c>
      <c r="G15" s="10">
        <v>3</v>
      </c>
      <c r="H15" s="64" t="s">
        <v>395</v>
      </c>
      <c r="J15" s="9">
        <v>17</v>
      </c>
      <c r="K15" s="10">
        <v>5</v>
      </c>
      <c r="L15" s="10">
        <v>10</v>
      </c>
      <c r="M15" s="82" t="s">
        <v>395</v>
      </c>
      <c r="N15" s="82" t="s">
        <v>395</v>
      </c>
      <c r="O15" s="10">
        <v>1</v>
      </c>
      <c r="P15" s="11">
        <f>J15-SUM(K15:O15)</f>
        <v>1</v>
      </c>
    </row>
    <row r="16" spans="1:22" s="28" customFormat="1">
      <c r="A16" s="25" t="s">
        <v>3</v>
      </c>
      <c r="B16" s="26"/>
      <c r="C16" s="49">
        <f>C15/B15</f>
        <v>0.17647058823529413</v>
      </c>
      <c r="D16" s="49">
        <f>D15/B15</f>
        <v>0.17647058823529413</v>
      </c>
      <c r="E16" s="49">
        <f>E15/B15</f>
        <v>0.47058823529411764</v>
      </c>
      <c r="F16" s="58" t="s">
        <v>395</v>
      </c>
      <c r="G16" s="49">
        <f>G15/B15</f>
        <v>0.17647058823529413</v>
      </c>
      <c r="H16" s="63" t="s">
        <v>395</v>
      </c>
      <c r="J16" s="25"/>
      <c r="K16" s="49">
        <f>K15/J15</f>
        <v>0.29411764705882354</v>
      </c>
      <c r="L16" s="49">
        <f>L15/J15</f>
        <v>0.58823529411764708</v>
      </c>
      <c r="M16" s="58" t="s">
        <v>395</v>
      </c>
      <c r="N16" s="58" t="s">
        <v>395</v>
      </c>
      <c r="O16" s="49">
        <f>O15/J15</f>
        <v>5.8823529411764705E-2</v>
      </c>
      <c r="P16" s="56">
        <f>P15/J15</f>
        <v>5.8823529411764705E-2</v>
      </c>
    </row>
    <row r="17" spans="1:16">
      <c r="A17" s="4" t="s">
        <v>23</v>
      </c>
      <c r="B17" s="5">
        <v>122</v>
      </c>
      <c r="C17" s="5">
        <v>8</v>
      </c>
      <c r="D17" s="5">
        <v>52</v>
      </c>
      <c r="E17" s="5">
        <v>28</v>
      </c>
      <c r="F17" s="5">
        <v>5</v>
      </c>
      <c r="G17" s="5">
        <v>24</v>
      </c>
      <c r="H17" s="3">
        <f>B17-SUM(C17:G17)</f>
        <v>5</v>
      </c>
      <c r="J17" s="4">
        <v>122</v>
      </c>
      <c r="K17" s="5">
        <v>40</v>
      </c>
      <c r="L17" s="5">
        <v>49</v>
      </c>
      <c r="M17" s="5">
        <v>12</v>
      </c>
      <c r="N17" s="5">
        <v>5</v>
      </c>
      <c r="O17" s="5">
        <v>11</v>
      </c>
      <c r="P17" s="3">
        <f>J17-SUM(K17:O17)</f>
        <v>5</v>
      </c>
    </row>
    <row r="18" spans="1:16" s="28" customFormat="1">
      <c r="A18" s="25" t="s">
        <v>3</v>
      </c>
      <c r="B18" s="26"/>
      <c r="C18" s="26">
        <f>C17/B17</f>
        <v>6.5573770491803282E-2</v>
      </c>
      <c r="D18" s="26">
        <f>D17/B17</f>
        <v>0.42622950819672129</v>
      </c>
      <c r="E18" s="26">
        <f>E17/B17</f>
        <v>0.22950819672131148</v>
      </c>
      <c r="F18" s="26">
        <f>F17/B17</f>
        <v>4.0983606557377046E-2</v>
      </c>
      <c r="G18" s="26">
        <f>G17/B17</f>
        <v>0.19672131147540983</v>
      </c>
      <c r="H18" s="27">
        <f>H17/B17</f>
        <v>4.0983606557377046E-2</v>
      </c>
      <c r="J18" s="25"/>
      <c r="K18" s="26">
        <f>K17/J17</f>
        <v>0.32786885245901637</v>
      </c>
      <c r="L18" s="26">
        <f>L17/J17</f>
        <v>0.40163934426229508</v>
      </c>
      <c r="M18" s="26">
        <f>M17/J17</f>
        <v>9.8360655737704916E-2</v>
      </c>
      <c r="N18" s="26">
        <f>N17/J17</f>
        <v>4.0983606557377046E-2</v>
      </c>
      <c r="O18" s="26">
        <f>O17/J17</f>
        <v>9.0163934426229511E-2</v>
      </c>
      <c r="P18" s="27">
        <f>P17/J17</f>
        <v>4.0983606557377046E-2</v>
      </c>
    </row>
    <row r="19" spans="1:16">
      <c r="A19" s="4" t="s">
        <v>24</v>
      </c>
      <c r="B19" s="5">
        <v>169</v>
      </c>
      <c r="C19" s="5">
        <v>14</v>
      </c>
      <c r="D19" s="5">
        <v>65</v>
      </c>
      <c r="E19" s="5">
        <v>41</v>
      </c>
      <c r="F19" s="5">
        <v>9</v>
      </c>
      <c r="G19" s="5">
        <v>30</v>
      </c>
      <c r="H19" s="3">
        <f>B19-SUM(C19:G19)</f>
        <v>10</v>
      </c>
      <c r="J19" s="4">
        <v>169</v>
      </c>
      <c r="K19" s="5">
        <v>36</v>
      </c>
      <c r="L19" s="5">
        <v>78</v>
      </c>
      <c r="M19" s="5">
        <v>18</v>
      </c>
      <c r="N19" s="5">
        <v>4</v>
      </c>
      <c r="O19" s="5">
        <v>26</v>
      </c>
      <c r="P19" s="3">
        <f>J19-SUM(K19:O19)</f>
        <v>7</v>
      </c>
    </row>
    <row r="20" spans="1:16" s="28" customFormat="1">
      <c r="A20" s="25" t="s">
        <v>3</v>
      </c>
      <c r="B20" s="26"/>
      <c r="C20" s="26">
        <f>C19/B19</f>
        <v>8.2840236686390539E-2</v>
      </c>
      <c r="D20" s="26">
        <f>D19/B19</f>
        <v>0.38461538461538464</v>
      </c>
      <c r="E20" s="26">
        <f>E19/B19</f>
        <v>0.24260355029585798</v>
      </c>
      <c r="F20" s="26">
        <f>F19/B19</f>
        <v>5.3254437869822487E-2</v>
      </c>
      <c r="G20" s="26">
        <f>G19/B19</f>
        <v>0.17751479289940827</v>
      </c>
      <c r="H20" s="27">
        <f>H19/B19</f>
        <v>5.9171597633136092E-2</v>
      </c>
      <c r="J20" s="25"/>
      <c r="K20" s="26">
        <f>K19/J19</f>
        <v>0.21301775147928995</v>
      </c>
      <c r="L20" s="26">
        <f>L19/J19</f>
        <v>0.46153846153846156</v>
      </c>
      <c r="M20" s="26">
        <f>M19/J19</f>
        <v>0.10650887573964497</v>
      </c>
      <c r="N20" s="26">
        <f>N19/J19</f>
        <v>2.3668639053254437E-2</v>
      </c>
      <c r="O20" s="26">
        <f>O19/J19</f>
        <v>0.15384615384615385</v>
      </c>
      <c r="P20" s="27">
        <f>P19/J19</f>
        <v>4.142011834319527E-2</v>
      </c>
    </row>
    <row r="21" spans="1:16">
      <c r="A21" s="4" t="s">
        <v>25</v>
      </c>
      <c r="B21" s="5">
        <v>160</v>
      </c>
      <c r="C21" s="5">
        <v>18</v>
      </c>
      <c r="D21" s="5">
        <v>66</v>
      </c>
      <c r="E21" s="5">
        <v>35</v>
      </c>
      <c r="F21" s="5">
        <v>8</v>
      </c>
      <c r="G21" s="5">
        <v>29</v>
      </c>
      <c r="H21" s="3">
        <f>B21-SUM(C21:G21)</f>
        <v>4</v>
      </c>
      <c r="J21" s="4">
        <v>160</v>
      </c>
      <c r="K21" s="5">
        <v>44</v>
      </c>
      <c r="L21" s="5">
        <v>83</v>
      </c>
      <c r="M21" s="5">
        <v>12</v>
      </c>
      <c r="N21" s="5">
        <v>2</v>
      </c>
      <c r="O21" s="5">
        <v>17</v>
      </c>
      <c r="P21" s="3">
        <f>J21-SUM(K21:O21)</f>
        <v>2</v>
      </c>
    </row>
    <row r="22" spans="1:16" s="28" customFormat="1">
      <c r="A22" s="25" t="s">
        <v>3</v>
      </c>
      <c r="B22" s="26"/>
      <c r="C22" s="26">
        <f>C21/B21</f>
        <v>0.1125</v>
      </c>
      <c r="D22" s="26">
        <f>D21/B21</f>
        <v>0.41249999999999998</v>
      </c>
      <c r="E22" s="26">
        <f>E21/B21</f>
        <v>0.21875</v>
      </c>
      <c r="F22" s="26">
        <f>F21/B21</f>
        <v>0.05</v>
      </c>
      <c r="G22" s="26">
        <f>G21/B21</f>
        <v>0.18124999999999999</v>
      </c>
      <c r="H22" s="27">
        <f>H21/B21</f>
        <v>2.5000000000000001E-2</v>
      </c>
      <c r="J22" s="25"/>
      <c r="K22" s="26">
        <f>K21/J21</f>
        <v>0.27500000000000002</v>
      </c>
      <c r="L22" s="26">
        <f>L21/J21</f>
        <v>0.51875000000000004</v>
      </c>
      <c r="M22" s="26">
        <f>M21/J21</f>
        <v>7.4999999999999997E-2</v>
      </c>
      <c r="N22" s="26">
        <f>N21/J21</f>
        <v>1.2500000000000001E-2</v>
      </c>
      <c r="O22" s="26">
        <f>O21/J21</f>
        <v>0.10625</v>
      </c>
      <c r="P22" s="27">
        <f>P21/J21</f>
        <v>1.2500000000000001E-2</v>
      </c>
    </row>
    <row r="23" spans="1:16">
      <c r="A23" s="4" t="s">
        <v>26</v>
      </c>
      <c r="B23" s="5">
        <v>181</v>
      </c>
      <c r="C23" s="5">
        <v>17</v>
      </c>
      <c r="D23" s="5">
        <v>76</v>
      </c>
      <c r="E23" s="5">
        <v>43</v>
      </c>
      <c r="F23" s="5">
        <v>7</v>
      </c>
      <c r="G23" s="5">
        <v>33</v>
      </c>
      <c r="H23" s="3">
        <f>B23-SUM(C23:G23)</f>
        <v>5</v>
      </c>
      <c r="J23" s="4">
        <v>181</v>
      </c>
      <c r="K23" s="5">
        <v>59</v>
      </c>
      <c r="L23" s="5">
        <v>94</v>
      </c>
      <c r="M23" s="5">
        <v>9</v>
      </c>
      <c r="N23" s="5">
        <v>2</v>
      </c>
      <c r="O23" s="5">
        <v>13</v>
      </c>
      <c r="P23" s="3">
        <f>J23-SUM(K23:O23)</f>
        <v>4</v>
      </c>
    </row>
    <row r="24" spans="1:16" s="28" customFormat="1">
      <c r="A24" s="25" t="s">
        <v>3</v>
      </c>
      <c r="B24" s="26"/>
      <c r="C24" s="26">
        <f>C23/B23</f>
        <v>9.3922651933701654E-2</v>
      </c>
      <c r="D24" s="26">
        <f>D23/B23</f>
        <v>0.41988950276243092</v>
      </c>
      <c r="E24" s="26">
        <f>E23/B23</f>
        <v>0.23756906077348067</v>
      </c>
      <c r="F24" s="26">
        <f>F23/B23</f>
        <v>3.8674033149171269E-2</v>
      </c>
      <c r="G24" s="26">
        <f>G23/B23</f>
        <v>0.18232044198895028</v>
      </c>
      <c r="H24" s="27">
        <f>H23/B23</f>
        <v>2.7624309392265192E-2</v>
      </c>
      <c r="J24" s="25"/>
      <c r="K24" s="26">
        <f>K23/J23</f>
        <v>0.32596685082872928</v>
      </c>
      <c r="L24" s="26">
        <f>L23/J23</f>
        <v>0.51933701657458564</v>
      </c>
      <c r="M24" s="26">
        <f>M23/J23</f>
        <v>4.9723756906077346E-2</v>
      </c>
      <c r="N24" s="26">
        <f>N23/J23</f>
        <v>1.1049723756906077E-2</v>
      </c>
      <c r="O24" s="26">
        <f>O23/J23</f>
        <v>7.18232044198895E-2</v>
      </c>
      <c r="P24" s="27">
        <f>P23/J23</f>
        <v>2.2099447513812154E-2</v>
      </c>
    </row>
    <row r="25" spans="1:16">
      <c r="A25" s="4" t="s">
        <v>27</v>
      </c>
      <c r="B25" s="5">
        <v>244</v>
      </c>
      <c r="C25" s="5">
        <v>17</v>
      </c>
      <c r="D25" s="5">
        <v>112</v>
      </c>
      <c r="E25" s="5">
        <v>48</v>
      </c>
      <c r="F25" s="5">
        <v>13</v>
      </c>
      <c r="G25" s="5">
        <v>42</v>
      </c>
      <c r="H25" s="3">
        <f>B25-SUM(C25:G25)</f>
        <v>12</v>
      </c>
      <c r="J25" s="4">
        <v>244</v>
      </c>
      <c r="K25" s="5">
        <v>51</v>
      </c>
      <c r="L25" s="5">
        <v>129</v>
      </c>
      <c r="M25" s="5">
        <v>22</v>
      </c>
      <c r="N25" s="5">
        <v>3</v>
      </c>
      <c r="O25" s="5">
        <v>30</v>
      </c>
      <c r="P25" s="3">
        <f>J25-SUM(K25:O25)</f>
        <v>9</v>
      </c>
    </row>
    <row r="26" spans="1:16" s="28" customFormat="1">
      <c r="A26" s="25" t="s">
        <v>3</v>
      </c>
      <c r="B26" s="26"/>
      <c r="C26" s="26">
        <f>C25/B25</f>
        <v>6.9672131147540978E-2</v>
      </c>
      <c r="D26" s="26">
        <f>D25/B25</f>
        <v>0.45901639344262296</v>
      </c>
      <c r="E26" s="26">
        <f>E25/B25</f>
        <v>0.19672131147540983</v>
      </c>
      <c r="F26" s="26">
        <f>F25/B25</f>
        <v>5.3278688524590161E-2</v>
      </c>
      <c r="G26" s="26">
        <f>G25/B25</f>
        <v>0.1721311475409836</v>
      </c>
      <c r="H26" s="27">
        <f>H25/B25</f>
        <v>4.9180327868852458E-2</v>
      </c>
      <c r="J26" s="25"/>
      <c r="K26" s="26">
        <f>K25/J25</f>
        <v>0.20901639344262296</v>
      </c>
      <c r="L26" s="26">
        <f>L25/J25</f>
        <v>0.52868852459016391</v>
      </c>
      <c r="M26" s="26">
        <f>M25/J25</f>
        <v>9.0163934426229511E-2</v>
      </c>
      <c r="N26" s="26">
        <f>N25/J25</f>
        <v>1.2295081967213115E-2</v>
      </c>
      <c r="O26" s="26">
        <f>O25/J25</f>
        <v>0.12295081967213115</v>
      </c>
      <c r="P26" s="27">
        <f>P25/J25</f>
        <v>3.6885245901639344E-2</v>
      </c>
    </row>
    <row r="27" spans="1:16">
      <c r="A27" s="4" t="s">
        <v>28</v>
      </c>
      <c r="B27" s="5">
        <v>262</v>
      </c>
      <c r="C27" s="5">
        <v>21</v>
      </c>
      <c r="D27" s="5">
        <v>108</v>
      </c>
      <c r="E27" s="5">
        <v>42</v>
      </c>
      <c r="F27" s="5">
        <v>4</v>
      </c>
      <c r="G27" s="5">
        <v>58</v>
      </c>
      <c r="H27" s="3">
        <f>B27-SUM(C27:G27)</f>
        <v>29</v>
      </c>
      <c r="J27" s="4">
        <v>262</v>
      </c>
      <c r="K27" s="5">
        <v>48</v>
      </c>
      <c r="L27" s="5">
        <v>116</v>
      </c>
      <c r="M27" s="5">
        <v>24</v>
      </c>
      <c r="N27" s="5">
        <v>8</v>
      </c>
      <c r="O27" s="5">
        <v>39</v>
      </c>
      <c r="P27" s="3">
        <f>J27-SUM(K27:O27)</f>
        <v>27</v>
      </c>
    </row>
    <row r="28" spans="1:16" s="28" customFormat="1">
      <c r="A28" s="29" t="s">
        <v>3</v>
      </c>
      <c r="B28" s="30"/>
      <c r="C28" s="30">
        <f>C27/B27</f>
        <v>8.0152671755725186E-2</v>
      </c>
      <c r="D28" s="30">
        <f>D27/B27</f>
        <v>0.41221374045801529</v>
      </c>
      <c r="E28" s="30">
        <f>E27/B27</f>
        <v>0.16030534351145037</v>
      </c>
      <c r="F28" s="30">
        <f>F27/B27</f>
        <v>1.5267175572519083E-2</v>
      </c>
      <c r="G28" s="30">
        <f>G27/B27</f>
        <v>0.22137404580152673</v>
      </c>
      <c r="H28" s="31">
        <f>H27/B27</f>
        <v>0.11068702290076336</v>
      </c>
      <c r="J28" s="29"/>
      <c r="K28" s="30">
        <f>K27/J27</f>
        <v>0.18320610687022901</v>
      </c>
      <c r="L28" s="30">
        <f>L27/J27</f>
        <v>0.44274809160305345</v>
      </c>
      <c r="M28" s="30">
        <f>M27/J27</f>
        <v>9.1603053435114504E-2</v>
      </c>
      <c r="N28" s="30">
        <f>N27/J27</f>
        <v>3.0534351145038167E-2</v>
      </c>
      <c r="O28" s="30">
        <f>O27/J27</f>
        <v>0.14885496183206107</v>
      </c>
      <c r="P28" s="31">
        <f>P27/J27</f>
        <v>0.10305343511450382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367</v>
      </c>
      <c r="J2" s="20" t="s">
        <v>149</v>
      </c>
    </row>
    <row r="3" spans="1:22" s="15" customFormat="1" ht="10.5">
      <c r="A3" s="15" t="s">
        <v>366</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105</v>
      </c>
      <c r="D6" s="5">
        <v>468</v>
      </c>
      <c r="E6" s="5">
        <v>217</v>
      </c>
      <c r="F6" s="5">
        <v>49</v>
      </c>
      <c r="G6" s="5">
        <v>272</v>
      </c>
      <c r="H6" s="3">
        <f>B6-SUM(C6:G6)</f>
        <v>59</v>
      </c>
      <c r="J6" s="4">
        <v>1170</v>
      </c>
      <c r="K6" s="5">
        <v>76</v>
      </c>
      <c r="L6" s="5">
        <v>378</v>
      </c>
      <c r="M6" s="5">
        <v>204</v>
      </c>
      <c r="N6" s="5">
        <v>43</v>
      </c>
      <c r="O6" s="5">
        <v>407</v>
      </c>
      <c r="P6" s="3">
        <f>J6-SUM(K6:O6)</f>
        <v>62</v>
      </c>
    </row>
    <row r="7" spans="1:22" s="28" customFormat="1">
      <c r="A7" s="25" t="s">
        <v>3</v>
      </c>
      <c r="B7" s="26"/>
      <c r="C7" s="26">
        <f>C6/$B$6</f>
        <v>8.9743589743589744E-2</v>
      </c>
      <c r="D7" s="26">
        <f t="shared" ref="D7:H7" si="0">D6/$B$6</f>
        <v>0.4</v>
      </c>
      <c r="E7" s="26">
        <f t="shared" si="0"/>
        <v>0.18547008547008548</v>
      </c>
      <c r="F7" s="26">
        <f t="shared" si="0"/>
        <v>4.1880341880341877E-2</v>
      </c>
      <c r="G7" s="26">
        <f t="shared" si="0"/>
        <v>0.23247863247863249</v>
      </c>
      <c r="H7" s="27">
        <f t="shared" si="0"/>
        <v>5.0427350427350429E-2</v>
      </c>
      <c r="J7" s="25"/>
      <c r="K7" s="26">
        <f>K6/$J$6</f>
        <v>6.4957264957264962E-2</v>
      </c>
      <c r="L7" s="26">
        <f t="shared" ref="L7:P7" si="1">L6/$J$6</f>
        <v>0.32307692307692309</v>
      </c>
      <c r="M7" s="26">
        <f t="shared" si="1"/>
        <v>0.17435897435897435</v>
      </c>
      <c r="N7" s="26">
        <f t="shared" si="1"/>
        <v>3.6752136752136753E-2</v>
      </c>
      <c r="O7" s="26">
        <f t="shared" si="1"/>
        <v>0.34786324786324785</v>
      </c>
      <c r="P7" s="27">
        <f t="shared" si="1"/>
        <v>5.2991452991452991E-2</v>
      </c>
    </row>
    <row r="8" spans="1:22">
      <c r="A8" s="4" t="s">
        <v>19</v>
      </c>
      <c r="B8" s="5">
        <v>551</v>
      </c>
      <c r="C8" s="5">
        <v>58</v>
      </c>
      <c r="D8" s="5">
        <v>226</v>
      </c>
      <c r="E8" s="5">
        <v>111</v>
      </c>
      <c r="F8" s="5">
        <v>28</v>
      </c>
      <c r="G8" s="5">
        <v>105</v>
      </c>
      <c r="H8" s="3">
        <f>B8-SUM(C8:G8)</f>
        <v>23</v>
      </c>
      <c r="J8" s="4">
        <v>551</v>
      </c>
      <c r="K8" s="5">
        <v>37</v>
      </c>
      <c r="L8" s="5">
        <v>174</v>
      </c>
      <c r="M8" s="5">
        <v>114</v>
      </c>
      <c r="N8" s="5">
        <v>30</v>
      </c>
      <c r="O8" s="5">
        <v>173</v>
      </c>
      <c r="P8" s="3">
        <f>J8-SUM(K8:O8)</f>
        <v>23</v>
      </c>
    </row>
    <row r="9" spans="1:22" s="28" customFormat="1">
      <c r="A9" s="25" t="s">
        <v>3</v>
      </c>
      <c r="B9" s="26"/>
      <c r="C9" s="26">
        <f>C8/$B$8</f>
        <v>0.10526315789473684</v>
      </c>
      <c r="D9" s="26">
        <f t="shared" ref="D9:H9" si="2">D8/$B$8</f>
        <v>0.41016333938294008</v>
      </c>
      <c r="E9" s="26">
        <f t="shared" si="2"/>
        <v>0.2014519056261343</v>
      </c>
      <c r="F9" s="26">
        <f t="shared" si="2"/>
        <v>5.0816696914700546E-2</v>
      </c>
      <c r="G9" s="26">
        <f t="shared" si="2"/>
        <v>0.19056261343012704</v>
      </c>
      <c r="H9" s="27">
        <f t="shared" si="2"/>
        <v>4.1742286751361164E-2</v>
      </c>
      <c r="J9" s="25"/>
      <c r="K9" s="26">
        <f>K8/$J$8</f>
        <v>6.7150635208711437E-2</v>
      </c>
      <c r="L9" s="26">
        <f t="shared" ref="L9:P9" si="3">L8/$J$8</f>
        <v>0.31578947368421051</v>
      </c>
      <c r="M9" s="26">
        <f t="shared" si="3"/>
        <v>0.20689655172413793</v>
      </c>
      <c r="N9" s="26">
        <f t="shared" si="3"/>
        <v>5.4446460980036297E-2</v>
      </c>
      <c r="O9" s="26">
        <f t="shared" si="3"/>
        <v>0.31397459165154262</v>
      </c>
      <c r="P9" s="27">
        <f t="shared" si="3"/>
        <v>4.1742286751361164E-2</v>
      </c>
    </row>
    <row r="10" spans="1:22">
      <c r="A10" s="4" t="s">
        <v>20</v>
      </c>
      <c r="B10" s="5">
        <v>611</v>
      </c>
      <c r="C10" s="5">
        <v>46</v>
      </c>
      <c r="D10" s="5">
        <v>240</v>
      </c>
      <c r="E10" s="5">
        <v>105</v>
      </c>
      <c r="F10" s="5">
        <v>21</v>
      </c>
      <c r="G10" s="5">
        <v>166</v>
      </c>
      <c r="H10" s="3">
        <f>B10-SUM(C10:G10)</f>
        <v>33</v>
      </c>
      <c r="J10" s="4">
        <v>611</v>
      </c>
      <c r="K10" s="5">
        <v>39</v>
      </c>
      <c r="L10" s="5">
        <v>201</v>
      </c>
      <c r="M10" s="5">
        <v>90</v>
      </c>
      <c r="N10" s="5">
        <v>12</v>
      </c>
      <c r="O10" s="5">
        <v>233</v>
      </c>
      <c r="P10" s="3">
        <f>J10-SUM(K10:O10)</f>
        <v>36</v>
      </c>
    </row>
    <row r="11" spans="1:22" s="28" customFormat="1">
      <c r="A11" s="25" t="s">
        <v>3</v>
      </c>
      <c r="B11" s="26"/>
      <c r="C11" s="26">
        <f>C10/B10</f>
        <v>7.5286415711947621E-2</v>
      </c>
      <c r="D11" s="26">
        <f>D10/B10</f>
        <v>0.39279869067103107</v>
      </c>
      <c r="E11" s="26">
        <f>E10/B10</f>
        <v>0.1718494271685761</v>
      </c>
      <c r="F11" s="26">
        <f>F10/B10</f>
        <v>3.4369885433715219E-2</v>
      </c>
      <c r="G11" s="26">
        <f>G10/B10</f>
        <v>0.27168576104746317</v>
      </c>
      <c r="H11" s="27">
        <f>H10/B10</f>
        <v>5.4009819967266774E-2</v>
      </c>
      <c r="J11" s="25"/>
      <c r="K11" s="26">
        <f>K10/J10</f>
        <v>6.3829787234042548E-2</v>
      </c>
      <c r="L11" s="26">
        <f>L10/J10</f>
        <v>0.32896890343698854</v>
      </c>
      <c r="M11" s="26">
        <f>M10/J10</f>
        <v>0.14729950900163666</v>
      </c>
      <c r="N11" s="26">
        <f>N10/J10</f>
        <v>1.9639934533551555E-2</v>
      </c>
      <c r="O11" s="26">
        <f>O10/J10</f>
        <v>0.381342062193126</v>
      </c>
      <c r="P11" s="27">
        <f>P10/J10</f>
        <v>5.8919803600654665E-2</v>
      </c>
    </row>
    <row r="12" spans="1:22">
      <c r="A12" s="4" t="s">
        <v>21</v>
      </c>
      <c r="B12" s="5">
        <v>2</v>
      </c>
      <c r="C12" s="5">
        <v>1</v>
      </c>
      <c r="D12" s="57" t="s">
        <v>395</v>
      </c>
      <c r="E12" s="57" t="s">
        <v>395</v>
      </c>
      <c r="F12" s="5">
        <v>0</v>
      </c>
      <c r="G12" s="57" t="s">
        <v>395</v>
      </c>
      <c r="H12" s="60" t="s">
        <v>395</v>
      </c>
      <c r="J12" s="4">
        <v>2</v>
      </c>
      <c r="K12" s="57" t="s">
        <v>395</v>
      </c>
      <c r="L12" s="5">
        <v>1</v>
      </c>
      <c r="M12" s="57" t="s">
        <v>395</v>
      </c>
      <c r="N12" s="5">
        <v>1</v>
      </c>
      <c r="O12" s="57" t="s">
        <v>395</v>
      </c>
      <c r="P12" s="60" t="s">
        <v>395</v>
      </c>
      <c r="V12" s="19"/>
    </row>
    <row r="13" spans="1:22" s="28" customFormat="1">
      <c r="A13" s="29" t="s">
        <v>3</v>
      </c>
      <c r="B13" s="30"/>
      <c r="C13" s="30">
        <f>C12/B12</f>
        <v>0.5</v>
      </c>
      <c r="D13" s="59" t="s">
        <v>395</v>
      </c>
      <c r="E13" s="59" t="s">
        <v>395</v>
      </c>
      <c r="F13" s="30">
        <f>F12/B12</f>
        <v>0</v>
      </c>
      <c r="G13" s="59" t="s">
        <v>395</v>
      </c>
      <c r="H13" s="62" t="s">
        <v>395</v>
      </c>
      <c r="J13" s="29"/>
      <c r="K13" s="59" t="s">
        <v>395</v>
      </c>
      <c r="L13" s="30">
        <f>L12/J12</f>
        <v>0.5</v>
      </c>
      <c r="M13" s="59" t="s">
        <v>395</v>
      </c>
      <c r="N13" s="30">
        <f>N12/J12</f>
        <v>0.5</v>
      </c>
      <c r="O13" s="59" t="s">
        <v>395</v>
      </c>
      <c r="P13" s="62" t="s">
        <v>395</v>
      </c>
    </row>
    <row r="14" spans="1:22">
      <c r="A14" s="1" t="s">
        <v>2</v>
      </c>
    </row>
    <row r="15" spans="1:22">
      <c r="A15" s="9" t="s">
        <v>22</v>
      </c>
      <c r="B15" s="51">
        <v>17</v>
      </c>
      <c r="C15" s="10">
        <v>2</v>
      </c>
      <c r="D15" s="10">
        <v>5</v>
      </c>
      <c r="E15" s="10">
        <v>6</v>
      </c>
      <c r="F15" s="10">
        <v>1</v>
      </c>
      <c r="G15" s="10">
        <v>3</v>
      </c>
      <c r="H15" s="64" t="s">
        <v>395</v>
      </c>
      <c r="J15" s="9">
        <v>17</v>
      </c>
      <c r="K15" s="10">
        <v>2</v>
      </c>
      <c r="L15" s="10">
        <v>8</v>
      </c>
      <c r="M15" s="10">
        <v>2</v>
      </c>
      <c r="N15" s="82" t="s">
        <v>395</v>
      </c>
      <c r="O15" s="10">
        <v>4</v>
      </c>
      <c r="P15" s="11">
        <f>J15-SUM(K15:O15)</f>
        <v>1</v>
      </c>
    </row>
    <row r="16" spans="1:22" s="28" customFormat="1">
      <c r="A16" s="25" t="s">
        <v>3</v>
      </c>
      <c r="B16" s="26"/>
      <c r="C16" s="49">
        <f>C15/B15</f>
        <v>0.11764705882352941</v>
      </c>
      <c r="D16" s="49">
        <f>D15/B15</f>
        <v>0.29411764705882354</v>
      </c>
      <c r="E16" s="49">
        <f>E15/B15</f>
        <v>0.35294117647058826</v>
      </c>
      <c r="F16" s="49">
        <f>F15/B15</f>
        <v>5.8823529411764705E-2</v>
      </c>
      <c r="G16" s="49">
        <f>G15/B15</f>
        <v>0.17647058823529413</v>
      </c>
      <c r="H16" s="63" t="s">
        <v>395</v>
      </c>
      <c r="J16" s="25"/>
      <c r="K16" s="49">
        <f>K15/J15</f>
        <v>0.11764705882352941</v>
      </c>
      <c r="L16" s="49">
        <f>L15/J15</f>
        <v>0.47058823529411764</v>
      </c>
      <c r="M16" s="49">
        <f>M15/J15</f>
        <v>0.11764705882352941</v>
      </c>
      <c r="N16" s="58" t="s">
        <v>395</v>
      </c>
      <c r="O16" s="49">
        <f>O15/J15</f>
        <v>0.23529411764705882</v>
      </c>
      <c r="P16" s="56">
        <f>P15/J15</f>
        <v>5.8823529411764705E-2</v>
      </c>
    </row>
    <row r="17" spans="1:16">
      <c r="A17" s="4" t="s">
        <v>23</v>
      </c>
      <c r="B17" s="5">
        <v>122</v>
      </c>
      <c r="C17" s="5">
        <v>17</v>
      </c>
      <c r="D17" s="5">
        <v>45</v>
      </c>
      <c r="E17" s="5">
        <v>17</v>
      </c>
      <c r="F17" s="5">
        <v>6</v>
      </c>
      <c r="G17" s="5">
        <v>32</v>
      </c>
      <c r="H17" s="3">
        <f>B17-SUM(C17:G17)</f>
        <v>5</v>
      </c>
      <c r="J17" s="4">
        <v>122</v>
      </c>
      <c r="K17" s="5">
        <v>12</v>
      </c>
      <c r="L17" s="5">
        <v>43</v>
      </c>
      <c r="M17" s="5">
        <v>15</v>
      </c>
      <c r="N17" s="5">
        <v>8</v>
      </c>
      <c r="O17" s="5">
        <v>39</v>
      </c>
      <c r="P17" s="3">
        <f>J17-SUM(K17:O17)</f>
        <v>5</v>
      </c>
    </row>
    <row r="18" spans="1:16" s="28" customFormat="1">
      <c r="A18" s="25" t="s">
        <v>3</v>
      </c>
      <c r="B18" s="26"/>
      <c r="C18" s="26">
        <f>C17/B17</f>
        <v>0.13934426229508196</v>
      </c>
      <c r="D18" s="26">
        <f>D17/B17</f>
        <v>0.36885245901639346</v>
      </c>
      <c r="E18" s="26">
        <f>E17/B17</f>
        <v>0.13934426229508196</v>
      </c>
      <c r="F18" s="26">
        <f>F17/B17</f>
        <v>4.9180327868852458E-2</v>
      </c>
      <c r="G18" s="26">
        <f>G17/B17</f>
        <v>0.26229508196721313</v>
      </c>
      <c r="H18" s="27">
        <f>H17/B17</f>
        <v>4.0983606557377046E-2</v>
      </c>
      <c r="J18" s="25"/>
      <c r="K18" s="26">
        <f>K17/J17</f>
        <v>9.8360655737704916E-2</v>
      </c>
      <c r="L18" s="26">
        <f>L17/J17</f>
        <v>0.35245901639344263</v>
      </c>
      <c r="M18" s="26">
        <f>M17/J17</f>
        <v>0.12295081967213115</v>
      </c>
      <c r="N18" s="26">
        <f>N17/J17</f>
        <v>6.5573770491803282E-2</v>
      </c>
      <c r="O18" s="26">
        <f>O17/J17</f>
        <v>0.31967213114754101</v>
      </c>
      <c r="P18" s="27">
        <f>P17/J17</f>
        <v>4.0983606557377046E-2</v>
      </c>
    </row>
    <row r="19" spans="1:16">
      <c r="A19" s="4" t="s">
        <v>24</v>
      </c>
      <c r="B19" s="5">
        <v>169</v>
      </c>
      <c r="C19" s="5">
        <v>14</v>
      </c>
      <c r="D19" s="5">
        <v>63</v>
      </c>
      <c r="E19" s="5">
        <v>39</v>
      </c>
      <c r="F19" s="5">
        <v>6</v>
      </c>
      <c r="G19" s="5">
        <v>40</v>
      </c>
      <c r="H19" s="3">
        <f>B19-SUM(C19:G19)</f>
        <v>7</v>
      </c>
      <c r="J19" s="4">
        <v>169</v>
      </c>
      <c r="K19" s="5">
        <v>9</v>
      </c>
      <c r="L19" s="5">
        <v>50</v>
      </c>
      <c r="M19" s="5">
        <v>39</v>
      </c>
      <c r="N19" s="5">
        <v>9</v>
      </c>
      <c r="O19" s="5">
        <v>55</v>
      </c>
      <c r="P19" s="3">
        <f>J19-SUM(K19:O19)</f>
        <v>7</v>
      </c>
    </row>
    <row r="20" spans="1:16" s="28" customFormat="1">
      <c r="A20" s="25" t="s">
        <v>3</v>
      </c>
      <c r="B20" s="26"/>
      <c r="C20" s="26">
        <f>C19/B19</f>
        <v>8.2840236686390539E-2</v>
      </c>
      <c r="D20" s="26">
        <f>D19/B19</f>
        <v>0.37278106508875741</v>
      </c>
      <c r="E20" s="26">
        <f>E19/B19</f>
        <v>0.23076923076923078</v>
      </c>
      <c r="F20" s="26">
        <f>F19/B19</f>
        <v>3.5502958579881658E-2</v>
      </c>
      <c r="G20" s="26">
        <f>G19/B19</f>
        <v>0.23668639053254437</v>
      </c>
      <c r="H20" s="27">
        <f>H19/B19</f>
        <v>4.142011834319527E-2</v>
      </c>
      <c r="J20" s="25"/>
      <c r="K20" s="26">
        <f>K19/J19</f>
        <v>5.3254437869822487E-2</v>
      </c>
      <c r="L20" s="26">
        <f>L19/J19</f>
        <v>0.29585798816568049</v>
      </c>
      <c r="M20" s="26">
        <f>M19/J19</f>
        <v>0.23076923076923078</v>
      </c>
      <c r="N20" s="26">
        <f>N19/J19</f>
        <v>5.3254437869822487E-2</v>
      </c>
      <c r="O20" s="26">
        <f>O19/J19</f>
        <v>0.32544378698224852</v>
      </c>
      <c r="P20" s="27">
        <f>P19/J19</f>
        <v>4.142011834319527E-2</v>
      </c>
    </row>
    <row r="21" spans="1:16">
      <c r="A21" s="4" t="s">
        <v>25</v>
      </c>
      <c r="B21" s="5">
        <v>160</v>
      </c>
      <c r="C21" s="5">
        <v>16</v>
      </c>
      <c r="D21" s="5">
        <v>57</v>
      </c>
      <c r="E21" s="5">
        <v>36</v>
      </c>
      <c r="F21" s="5">
        <v>10</v>
      </c>
      <c r="G21" s="5">
        <v>38</v>
      </c>
      <c r="H21" s="3">
        <f>B21-SUM(C21:G21)</f>
        <v>3</v>
      </c>
      <c r="J21" s="4">
        <v>160</v>
      </c>
      <c r="K21" s="5">
        <v>10</v>
      </c>
      <c r="L21" s="5">
        <v>48</v>
      </c>
      <c r="M21" s="5">
        <v>36</v>
      </c>
      <c r="N21" s="5">
        <v>5</v>
      </c>
      <c r="O21" s="5">
        <v>58</v>
      </c>
      <c r="P21" s="3">
        <f>J21-SUM(K21:O21)</f>
        <v>3</v>
      </c>
    </row>
    <row r="22" spans="1:16" s="28" customFormat="1">
      <c r="A22" s="25" t="s">
        <v>3</v>
      </c>
      <c r="B22" s="26"/>
      <c r="C22" s="26">
        <f>C21/B21</f>
        <v>0.1</v>
      </c>
      <c r="D22" s="26">
        <f>D21/B21</f>
        <v>0.35625000000000001</v>
      </c>
      <c r="E22" s="26">
        <f>E21/B21</f>
        <v>0.22500000000000001</v>
      </c>
      <c r="F22" s="26">
        <f>F21/B21</f>
        <v>6.25E-2</v>
      </c>
      <c r="G22" s="26">
        <f>G21/B21</f>
        <v>0.23749999999999999</v>
      </c>
      <c r="H22" s="27">
        <f>H21/B21</f>
        <v>1.8749999999999999E-2</v>
      </c>
      <c r="J22" s="25"/>
      <c r="K22" s="26">
        <f>K21/J21</f>
        <v>6.25E-2</v>
      </c>
      <c r="L22" s="26">
        <f>L21/J21</f>
        <v>0.3</v>
      </c>
      <c r="M22" s="26">
        <f>M21/J21</f>
        <v>0.22500000000000001</v>
      </c>
      <c r="N22" s="26">
        <f>N21/J21</f>
        <v>3.125E-2</v>
      </c>
      <c r="O22" s="26">
        <f>O21/J21</f>
        <v>0.36249999999999999</v>
      </c>
      <c r="P22" s="27">
        <f>P21/J21</f>
        <v>1.8749999999999999E-2</v>
      </c>
    </row>
    <row r="23" spans="1:16">
      <c r="A23" s="4" t="s">
        <v>26</v>
      </c>
      <c r="B23" s="5">
        <v>181</v>
      </c>
      <c r="C23" s="5">
        <v>23</v>
      </c>
      <c r="D23" s="5">
        <v>72</v>
      </c>
      <c r="E23" s="5">
        <v>44</v>
      </c>
      <c r="F23" s="5">
        <v>4</v>
      </c>
      <c r="G23" s="5">
        <v>33</v>
      </c>
      <c r="H23" s="3">
        <f>B23-SUM(C23:G23)</f>
        <v>5</v>
      </c>
      <c r="J23" s="4">
        <v>181</v>
      </c>
      <c r="K23" s="5">
        <v>18</v>
      </c>
      <c r="L23" s="5">
        <v>54</v>
      </c>
      <c r="M23" s="5">
        <v>40</v>
      </c>
      <c r="N23" s="5">
        <v>6</v>
      </c>
      <c r="O23" s="5">
        <v>58</v>
      </c>
      <c r="P23" s="3">
        <f>J23-SUM(K23:O23)</f>
        <v>5</v>
      </c>
    </row>
    <row r="24" spans="1:16" s="28" customFormat="1">
      <c r="A24" s="25" t="s">
        <v>3</v>
      </c>
      <c r="B24" s="26"/>
      <c r="C24" s="26">
        <f>C23/B23</f>
        <v>0.1270718232044199</v>
      </c>
      <c r="D24" s="26">
        <f>D23/B23</f>
        <v>0.39779005524861877</v>
      </c>
      <c r="E24" s="26">
        <f>E23/B23</f>
        <v>0.24309392265193369</v>
      </c>
      <c r="F24" s="26">
        <f>F23/B23</f>
        <v>2.2099447513812154E-2</v>
      </c>
      <c r="G24" s="26">
        <f>G23/B23</f>
        <v>0.18232044198895028</v>
      </c>
      <c r="H24" s="27">
        <f>H23/B23</f>
        <v>2.7624309392265192E-2</v>
      </c>
      <c r="J24" s="25"/>
      <c r="K24" s="26">
        <f>K23/J23</f>
        <v>9.9447513812154692E-2</v>
      </c>
      <c r="L24" s="26">
        <f>L23/J23</f>
        <v>0.2983425414364641</v>
      </c>
      <c r="M24" s="26">
        <f>M23/J23</f>
        <v>0.22099447513812154</v>
      </c>
      <c r="N24" s="26">
        <f>N23/J23</f>
        <v>3.3149171270718231E-2</v>
      </c>
      <c r="O24" s="26">
        <f>O23/J23</f>
        <v>0.32044198895027626</v>
      </c>
      <c r="P24" s="27">
        <f>P23/J23</f>
        <v>2.7624309392265192E-2</v>
      </c>
    </row>
    <row r="25" spans="1:16">
      <c r="A25" s="4" t="s">
        <v>27</v>
      </c>
      <c r="B25" s="5">
        <v>244</v>
      </c>
      <c r="C25" s="5">
        <v>18</v>
      </c>
      <c r="D25" s="5">
        <v>114</v>
      </c>
      <c r="E25" s="5">
        <v>35</v>
      </c>
      <c r="F25" s="5">
        <v>12</v>
      </c>
      <c r="G25" s="5">
        <v>55</v>
      </c>
      <c r="H25" s="3">
        <f>B25-SUM(C25:G25)</f>
        <v>10</v>
      </c>
      <c r="J25" s="4">
        <v>244</v>
      </c>
      <c r="K25" s="5">
        <v>12</v>
      </c>
      <c r="L25" s="5">
        <v>84</v>
      </c>
      <c r="M25" s="5">
        <v>35</v>
      </c>
      <c r="N25" s="5">
        <v>11</v>
      </c>
      <c r="O25" s="5">
        <v>92</v>
      </c>
      <c r="P25" s="3">
        <f>J25-SUM(K25:O25)</f>
        <v>10</v>
      </c>
    </row>
    <row r="26" spans="1:16" s="28" customFormat="1">
      <c r="A26" s="25" t="s">
        <v>3</v>
      </c>
      <c r="B26" s="26"/>
      <c r="C26" s="26">
        <f>C25/B25</f>
        <v>7.3770491803278687E-2</v>
      </c>
      <c r="D26" s="26">
        <f>D25/B25</f>
        <v>0.46721311475409838</v>
      </c>
      <c r="E26" s="26">
        <f>E25/B25</f>
        <v>0.14344262295081966</v>
      </c>
      <c r="F26" s="26">
        <f>F25/B25</f>
        <v>4.9180327868852458E-2</v>
      </c>
      <c r="G26" s="26">
        <f>G25/B25</f>
        <v>0.22540983606557377</v>
      </c>
      <c r="H26" s="27">
        <f>H25/B25</f>
        <v>4.0983606557377046E-2</v>
      </c>
      <c r="J26" s="25"/>
      <c r="K26" s="26">
        <f>K25/J25</f>
        <v>4.9180327868852458E-2</v>
      </c>
      <c r="L26" s="26">
        <f>L25/J25</f>
        <v>0.34426229508196721</v>
      </c>
      <c r="M26" s="26">
        <f>M25/J25</f>
        <v>0.14344262295081966</v>
      </c>
      <c r="N26" s="26">
        <f>N25/J25</f>
        <v>4.5081967213114756E-2</v>
      </c>
      <c r="O26" s="26">
        <f>O25/J25</f>
        <v>0.37704918032786883</v>
      </c>
      <c r="P26" s="27">
        <f>P25/J25</f>
        <v>4.0983606557377046E-2</v>
      </c>
    </row>
    <row r="27" spans="1:16">
      <c r="A27" s="4" t="s">
        <v>28</v>
      </c>
      <c r="B27" s="5">
        <v>262</v>
      </c>
      <c r="C27" s="5">
        <v>14</v>
      </c>
      <c r="D27" s="5">
        <v>107</v>
      </c>
      <c r="E27" s="5">
        <v>39</v>
      </c>
      <c r="F27" s="5">
        <v>10</v>
      </c>
      <c r="G27" s="5">
        <v>67</v>
      </c>
      <c r="H27" s="3">
        <f>B27-SUM(C27:G27)</f>
        <v>25</v>
      </c>
      <c r="J27" s="4">
        <v>262</v>
      </c>
      <c r="K27" s="5">
        <v>13</v>
      </c>
      <c r="L27" s="5">
        <v>85</v>
      </c>
      <c r="M27" s="5">
        <v>37</v>
      </c>
      <c r="N27" s="5">
        <v>4</v>
      </c>
      <c r="O27" s="5">
        <v>96</v>
      </c>
      <c r="P27" s="3">
        <f>J27-SUM(K27:O27)</f>
        <v>27</v>
      </c>
    </row>
    <row r="28" spans="1:16" s="28" customFormat="1">
      <c r="A28" s="29" t="s">
        <v>3</v>
      </c>
      <c r="B28" s="30"/>
      <c r="C28" s="30">
        <f>C27/B27</f>
        <v>5.3435114503816793E-2</v>
      </c>
      <c r="D28" s="30">
        <f>D27/B27</f>
        <v>0.40839694656488551</v>
      </c>
      <c r="E28" s="30">
        <f>E27/B27</f>
        <v>0.14885496183206107</v>
      </c>
      <c r="F28" s="30">
        <f>F27/B27</f>
        <v>3.8167938931297711E-2</v>
      </c>
      <c r="G28" s="30">
        <f>G27/B27</f>
        <v>0.25572519083969464</v>
      </c>
      <c r="H28" s="31">
        <f>H27/B27</f>
        <v>9.5419847328244281E-2</v>
      </c>
      <c r="J28" s="29"/>
      <c r="K28" s="30">
        <f>K27/J27</f>
        <v>4.9618320610687022E-2</v>
      </c>
      <c r="L28" s="30">
        <f>L27/J27</f>
        <v>0.32442748091603052</v>
      </c>
      <c r="M28" s="30">
        <f>M27/J27</f>
        <v>0.14122137404580154</v>
      </c>
      <c r="N28" s="30">
        <f>N27/J27</f>
        <v>1.5267175572519083E-2</v>
      </c>
      <c r="O28" s="30">
        <f>O27/J27</f>
        <v>0.36641221374045801</v>
      </c>
      <c r="P28" s="31">
        <f>P27/J27</f>
        <v>0.10305343511450382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365</v>
      </c>
      <c r="J2" s="20" t="s">
        <v>150</v>
      </c>
    </row>
    <row r="3" spans="1:22" s="15" customFormat="1" ht="10.5">
      <c r="A3" s="15" t="s">
        <v>364</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158</v>
      </c>
      <c r="D6" s="5">
        <v>557</v>
      </c>
      <c r="E6" s="5">
        <v>209</v>
      </c>
      <c r="F6" s="5">
        <v>53</v>
      </c>
      <c r="G6" s="5">
        <v>129</v>
      </c>
      <c r="H6" s="3">
        <f>B6-SUM(C6:G6)</f>
        <v>64</v>
      </c>
      <c r="J6" s="4">
        <v>1170</v>
      </c>
      <c r="K6" s="5">
        <v>269</v>
      </c>
      <c r="L6" s="5">
        <v>610</v>
      </c>
      <c r="M6" s="5">
        <v>137</v>
      </c>
      <c r="N6" s="5">
        <v>28</v>
      </c>
      <c r="O6" s="5">
        <v>68</v>
      </c>
      <c r="P6" s="3">
        <f>J6-SUM(K6:O6)</f>
        <v>58</v>
      </c>
    </row>
    <row r="7" spans="1:22" s="28" customFormat="1">
      <c r="A7" s="25" t="s">
        <v>3</v>
      </c>
      <c r="B7" s="26"/>
      <c r="C7" s="26">
        <f>C6/$B$6</f>
        <v>0.13504273504273503</v>
      </c>
      <c r="D7" s="26">
        <f t="shared" ref="D7:H7" si="0">D6/$B$6</f>
        <v>0.47606837606837604</v>
      </c>
      <c r="E7" s="26">
        <f t="shared" si="0"/>
        <v>0.17863247863247864</v>
      </c>
      <c r="F7" s="26">
        <f t="shared" si="0"/>
        <v>4.5299145299145298E-2</v>
      </c>
      <c r="G7" s="26">
        <f t="shared" si="0"/>
        <v>0.11025641025641025</v>
      </c>
      <c r="H7" s="27">
        <f t="shared" si="0"/>
        <v>5.4700854700854701E-2</v>
      </c>
      <c r="J7" s="25"/>
      <c r="K7" s="26">
        <f>K6/$J$6</f>
        <v>0.2299145299145299</v>
      </c>
      <c r="L7" s="26">
        <f t="shared" ref="L7:P7" si="1">L6/$J$6</f>
        <v>0.5213675213675214</v>
      </c>
      <c r="M7" s="26">
        <f t="shared" si="1"/>
        <v>0.11709401709401709</v>
      </c>
      <c r="N7" s="26">
        <f t="shared" si="1"/>
        <v>2.3931623931623933E-2</v>
      </c>
      <c r="O7" s="26">
        <f t="shared" si="1"/>
        <v>5.8119658119658121E-2</v>
      </c>
      <c r="P7" s="27">
        <f t="shared" si="1"/>
        <v>4.957264957264957E-2</v>
      </c>
    </row>
    <row r="8" spans="1:22">
      <c r="A8" s="4" t="s">
        <v>19</v>
      </c>
      <c r="B8" s="5">
        <v>551</v>
      </c>
      <c r="C8" s="5">
        <v>84</v>
      </c>
      <c r="D8" s="5">
        <v>265</v>
      </c>
      <c r="E8" s="5">
        <v>103</v>
      </c>
      <c r="F8" s="5">
        <v>31</v>
      </c>
      <c r="G8" s="5">
        <v>43</v>
      </c>
      <c r="H8" s="3">
        <f>B8-SUM(C8:G8)</f>
        <v>25</v>
      </c>
      <c r="J8" s="4">
        <v>551</v>
      </c>
      <c r="K8" s="5">
        <v>129</v>
      </c>
      <c r="L8" s="5">
        <v>280</v>
      </c>
      <c r="M8" s="5">
        <v>71</v>
      </c>
      <c r="N8" s="5">
        <v>14</v>
      </c>
      <c r="O8" s="5">
        <v>36</v>
      </c>
      <c r="P8" s="3">
        <f>J8-SUM(K8:O8)</f>
        <v>21</v>
      </c>
    </row>
    <row r="9" spans="1:22" s="28" customFormat="1">
      <c r="A9" s="25" t="s">
        <v>3</v>
      </c>
      <c r="B9" s="26"/>
      <c r="C9" s="26">
        <f>C8/$B$8</f>
        <v>0.15245009074410162</v>
      </c>
      <c r="D9" s="26">
        <f t="shared" ref="D9:H9" si="2">D8/$B$8</f>
        <v>0.48094373865698731</v>
      </c>
      <c r="E9" s="26">
        <f t="shared" si="2"/>
        <v>0.18693284936479129</v>
      </c>
      <c r="F9" s="26">
        <f t="shared" si="2"/>
        <v>5.6261343012704176E-2</v>
      </c>
      <c r="G9" s="26">
        <f t="shared" si="2"/>
        <v>7.8039927404718698E-2</v>
      </c>
      <c r="H9" s="27">
        <f t="shared" si="2"/>
        <v>4.5372050816696916E-2</v>
      </c>
      <c r="J9" s="25"/>
      <c r="K9" s="26">
        <f>K8/$J$8</f>
        <v>0.23411978221415608</v>
      </c>
      <c r="L9" s="26">
        <f t="shared" ref="L9:P9" si="3">L8/$J$8</f>
        <v>0.50816696914700543</v>
      </c>
      <c r="M9" s="26">
        <f t="shared" si="3"/>
        <v>0.12885662431941924</v>
      </c>
      <c r="N9" s="26">
        <f t="shared" si="3"/>
        <v>2.5408348457350273E-2</v>
      </c>
      <c r="O9" s="26">
        <f t="shared" si="3"/>
        <v>6.5335753176043551E-2</v>
      </c>
      <c r="P9" s="27">
        <f t="shared" si="3"/>
        <v>3.8112522686025406E-2</v>
      </c>
    </row>
    <row r="10" spans="1:22">
      <c r="A10" s="4" t="s">
        <v>20</v>
      </c>
      <c r="B10" s="5">
        <v>611</v>
      </c>
      <c r="C10" s="5">
        <v>74</v>
      </c>
      <c r="D10" s="5">
        <v>290</v>
      </c>
      <c r="E10" s="5">
        <v>103</v>
      </c>
      <c r="F10" s="5">
        <v>22</v>
      </c>
      <c r="G10" s="5">
        <v>86</v>
      </c>
      <c r="H10" s="3">
        <f>B10-SUM(C10:G10)</f>
        <v>36</v>
      </c>
      <c r="J10" s="4">
        <v>611</v>
      </c>
      <c r="K10" s="5">
        <v>140</v>
      </c>
      <c r="L10" s="5">
        <v>327</v>
      </c>
      <c r="M10" s="5">
        <v>65</v>
      </c>
      <c r="N10" s="5">
        <v>13</v>
      </c>
      <c r="O10" s="5">
        <v>32</v>
      </c>
      <c r="P10" s="3">
        <f>J10-SUM(K10:O10)</f>
        <v>34</v>
      </c>
    </row>
    <row r="11" spans="1:22" s="28" customFormat="1">
      <c r="A11" s="25" t="s">
        <v>3</v>
      </c>
      <c r="B11" s="26"/>
      <c r="C11" s="26">
        <f>C10/B10</f>
        <v>0.12111292962356793</v>
      </c>
      <c r="D11" s="26">
        <f>D10/B10</f>
        <v>0.4746317512274959</v>
      </c>
      <c r="E11" s="26">
        <f>E10/B10</f>
        <v>0.16857610474631751</v>
      </c>
      <c r="F11" s="26">
        <f>F10/B10</f>
        <v>3.6006546644844518E-2</v>
      </c>
      <c r="G11" s="26">
        <f>G10/B10</f>
        <v>0.14075286415711949</v>
      </c>
      <c r="H11" s="27">
        <f>H10/B10</f>
        <v>5.8919803600654665E-2</v>
      </c>
      <c r="J11" s="25"/>
      <c r="K11" s="26">
        <f>K10/J10</f>
        <v>0.22913256955810146</v>
      </c>
      <c r="L11" s="26">
        <f>L10/J10</f>
        <v>0.53518821603927991</v>
      </c>
      <c r="M11" s="26">
        <f>M10/J10</f>
        <v>0.10638297872340426</v>
      </c>
      <c r="N11" s="26">
        <f>N10/J10</f>
        <v>2.1276595744680851E-2</v>
      </c>
      <c r="O11" s="26">
        <f>O10/J10</f>
        <v>5.2373158756137482E-2</v>
      </c>
      <c r="P11" s="27">
        <f>P10/J10</f>
        <v>5.5646481178396073E-2</v>
      </c>
    </row>
    <row r="12" spans="1:22">
      <c r="A12" s="4" t="s">
        <v>21</v>
      </c>
      <c r="B12" s="5">
        <v>2</v>
      </c>
      <c r="C12" s="57" t="s">
        <v>395</v>
      </c>
      <c r="D12" s="57" t="s">
        <v>395</v>
      </c>
      <c r="E12" s="5">
        <v>2</v>
      </c>
      <c r="F12" s="57" t="s">
        <v>395</v>
      </c>
      <c r="G12" s="57" t="s">
        <v>395</v>
      </c>
      <c r="H12" s="60" t="s">
        <v>395</v>
      </c>
      <c r="J12" s="4">
        <v>2</v>
      </c>
      <c r="K12" s="57" t="s">
        <v>395</v>
      </c>
      <c r="L12" s="57" t="s">
        <v>395</v>
      </c>
      <c r="M12" s="5">
        <v>1</v>
      </c>
      <c r="N12" s="5">
        <v>1</v>
      </c>
      <c r="O12" s="57" t="s">
        <v>395</v>
      </c>
      <c r="P12" s="60" t="s">
        <v>395</v>
      </c>
      <c r="V12" s="19"/>
    </row>
    <row r="13" spans="1:22" s="28" customFormat="1">
      <c r="A13" s="29" t="s">
        <v>3</v>
      </c>
      <c r="B13" s="30"/>
      <c r="C13" s="59" t="s">
        <v>395</v>
      </c>
      <c r="D13" s="59" t="s">
        <v>395</v>
      </c>
      <c r="E13" s="85">
        <v>1</v>
      </c>
      <c r="F13" s="59" t="s">
        <v>395</v>
      </c>
      <c r="G13" s="59" t="s">
        <v>395</v>
      </c>
      <c r="H13" s="62" t="s">
        <v>395</v>
      </c>
      <c r="J13" s="29"/>
      <c r="K13" s="59" t="s">
        <v>395</v>
      </c>
      <c r="L13" s="59" t="s">
        <v>395</v>
      </c>
      <c r="M13" s="30">
        <f>M12/J12</f>
        <v>0.5</v>
      </c>
      <c r="N13" s="30">
        <f>N12/J12</f>
        <v>0.5</v>
      </c>
      <c r="O13" s="59" t="s">
        <v>395</v>
      </c>
      <c r="P13" s="62" t="s">
        <v>395</v>
      </c>
    </row>
    <row r="14" spans="1:22">
      <c r="A14" s="1" t="s">
        <v>2</v>
      </c>
    </row>
    <row r="15" spans="1:22">
      <c r="A15" s="9" t="s">
        <v>22</v>
      </c>
      <c r="B15" s="51">
        <v>17</v>
      </c>
      <c r="C15" s="10">
        <v>2</v>
      </c>
      <c r="D15" s="10">
        <v>7</v>
      </c>
      <c r="E15" s="10">
        <v>6</v>
      </c>
      <c r="F15" s="82" t="s">
        <v>395</v>
      </c>
      <c r="G15" s="10">
        <v>1</v>
      </c>
      <c r="H15" s="11">
        <f>B15-SUM(C15:G15)</f>
        <v>1</v>
      </c>
      <c r="J15" s="9">
        <v>17</v>
      </c>
      <c r="K15" s="10">
        <v>4</v>
      </c>
      <c r="L15" s="10">
        <v>10</v>
      </c>
      <c r="M15" s="10">
        <v>3</v>
      </c>
      <c r="N15" s="82" t="s">
        <v>395</v>
      </c>
      <c r="O15" s="82" t="s">
        <v>395</v>
      </c>
      <c r="P15" s="64" t="s">
        <v>395</v>
      </c>
    </row>
    <row r="16" spans="1:22" s="28" customFormat="1">
      <c r="A16" s="25" t="s">
        <v>3</v>
      </c>
      <c r="B16" s="26"/>
      <c r="C16" s="49">
        <f>C15/B15</f>
        <v>0.11764705882352941</v>
      </c>
      <c r="D16" s="49">
        <f>D15/B15</f>
        <v>0.41176470588235292</v>
      </c>
      <c r="E16" s="49">
        <f>E15/B15</f>
        <v>0.35294117647058826</v>
      </c>
      <c r="F16" s="58" t="s">
        <v>395</v>
      </c>
      <c r="G16" s="49">
        <f>G15/B15</f>
        <v>5.8823529411764705E-2</v>
      </c>
      <c r="H16" s="56">
        <f>H15/B15</f>
        <v>5.8823529411764705E-2</v>
      </c>
      <c r="J16" s="25"/>
      <c r="K16" s="49">
        <f>K15/J15</f>
        <v>0.23529411764705882</v>
      </c>
      <c r="L16" s="49">
        <f>L15/J15</f>
        <v>0.58823529411764708</v>
      </c>
      <c r="M16" s="49">
        <f>M15/J15</f>
        <v>0.17647058823529413</v>
      </c>
      <c r="N16" s="58" t="s">
        <v>395</v>
      </c>
      <c r="O16" s="58" t="s">
        <v>395</v>
      </c>
      <c r="P16" s="63" t="s">
        <v>395</v>
      </c>
    </row>
    <row r="17" spans="1:16">
      <c r="A17" s="4" t="s">
        <v>23</v>
      </c>
      <c r="B17" s="5">
        <v>122</v>
      </c>
      <c r="C17" s="5">
        <v>29</v>
      </c>
      <c r="D17" s="5">
        <v>54</v>
      </c>
      <c r="E17" s="5">
        <v>15</v>
      </c>
      <c r="F17" s="5">
        <v>2</v>
      </c>
      <c r="G17" s="5">
        <v>16</v>
      </c>
      <c r="H17" s="3">
        <f>B17-SUM(C17:G17)</f>
        <v>6</v>
      </c>
      <c r="J17" s="4">
        <v>122</v>
      </c>
      <c r="K17" s="5">
        <v>38</v>
      </c>
      <c r="L17" s="5">
        <v>66</v>
      </c>
      <c r="M17" s="5">
        <v>5</v>
      </c>
      <c r="N17" s="5">
        <v>2</v>
      </c>
      <c r="O17" s="5">
        <v>6</v>
      </c>
      <c r="P17" s="3">
        <f>J17-SUM(K17:O17)</f>
        <v>5</v>
      </c>
    </row>
    <row r="18" spans="1:16" s="28" customFormat="1">
      <c r="A18" s="25" t="s">
        <v>3</v>
      </c>
      <c r="B18" s="26"/>
      <c r="C18" s="26">
        <f>C17/B17</f>
        <v>0.23770491803278687</v>
      </c>
      <c r="D18" s="26">
        <f>D17/B17</f>
        <v>0.44262295081967212</v>
      </c>
      <c r="E18" s="26">
        <f>E17/B17</f>
        <v>0.12295081967213115</v>
      </c>
      <c r="F18" s="26">
        <f>F17/B17</f>
        <v>1.6393442622950821E-2</v>
      </c>
      <c r="G18" s="26">
        <f>G17/B17</f>
        <v>0.13114754098360656</v>
      </c>
      <c r="H18" s="27">
        <f>H17/B17</f>
        <v>4.9180327868852458E-2</v>
      </c>
      <c r="J18" s="25"/>
      <c r="K18" s="26">
        <f>K17/J17</f>
        <v>0.31147540983606559</v>
      </c>
      <c r="L18" s="26">
        <f>L17/J17</f>
        <v>0.54098360655737709</v>
      </c>
      <c r="M18" s="26">
        <f>M17/J17</f>
        <v>4.0983606557377046E-2</v>
      </c>
      <c r="N18" s="26">
        <f>N17/J17</f>
        <v>1.6393442622950821E-2</v>
      </c>
      <c r="O18" s="26">
        <f>O17/J17</f>
        <v>4.9180327868852458E-2</v>
      </c>
      <c r="P18" s="27">
        <f>P17/J17</f>
        <v>4.0983606557377046E-2</v>
      </c>
    </row>
    <row r="19" spans="1:16">
      <c r="A19" s="4" t="s">
        <v>24</v>
      </c>
      <c r="B19" s="5">
        <v>169</v>
      </c>
      <c r="C19" s="5">
        <v>31</v>
      </c>
      <c r="D19" s="5">
        <v>87</v>
      </c>
      <c r="E19" s="5">
        <v>25</v>
      </c>
      <c r="F19" s="5">
        <v>7</v>
      </c>
      <c r="G19" s="5">
        <v>12</v>
      </c>
      <c r="H19" s="3">
        <f>B19-SUM(C19:G19)</f>
        <v>7</v>
      </c>
      <c r="J19" s="4">
        <v>169</v>
      </c>
      <c r="K19" s="5">
        <v>38</v>
      </c>
      <c r="L19" s="5">
        <v>95</v>
      </c>
      <c r="M19" s="5">
        <v>19</v>
      </c>
      <c r="N19" s="5">
        <v>4</v>
      </c>
      <c r="O19" s="5">
        <v>5</v>
      </c>
      <c r="P19" s="3">
        <f>J19-SUM(K19:O19)</f>
        <v>8</v>
      </c>
    </row>
    <row r="20" spans="1:16" s="28" customFormat="1">
      <c r="A20" s="25" t="s">
        <v>3</v>
      </c>
      <c r="B20" s="26"/>
      <c r="C20" s="26">
        <f>C19/B19</f>
        <v>0.18343195266272189</v>
      </c>
      <c r="D20" s="26">
        <f>D19/B19</f>
        <v>0.51479289940828399</v>
      </c>
      <c r="E20" s="26">
        <f>E19/B19</f>
        <v>0.14792899408284024</v>
      </c>
      <c r="F20" s="26">
        <f>F19/B19</f>
        <v>4.142011834319527E-2</v>
      </c>
      <c r="G20" s="26">
        <f>G19/B19</f>
        <v>7.1005917159763315E-2</v>
      </c>
      <c r="H20" s="27">
        <f>H19/B19</f>
        <v>4.142011834319527E-2</v>
      </c>
      <c r="J20" s="25"/>
      <c r="K20" s="26">
        <f>K19/J19</f>
        <v>0.22485207100591717</v>
      </c>
      <c r="L20" s="26">
        <f>L19/J19</f>
        <v>0.56213017751479288</v>
      </c>
      <c r="M20" s="26">
        <f>M19/J19</f>
        <v>0.11242603550295859</v>
      </c>
      <c r="N20" s="26">
        <f>N19/J19</f>
        <v>2.3668639053254437E-2</v>
      </c>
      <c r="O20" s="26">
        <f>O19/J19</f>
        <v>2.9585798816568046E-2</v>
      </c>
      <c r="P20" s="27">
        <f>P19/J19</f>
        <v>4.7337278106508875E-2</v>
      </c>
    </row>
    <row r="21" spans="1:16">
      <c r="A21" s="4" t="s">
        <v>25</v>
      </c>
      <c r="B21" s="5">
        <v>160</v>
      </c>
      <c r="C21" s="5">
        <v>35</v>
      </c>
      <c r="D21" s="5">
        <v>72</v>
      </c>
      <c r="E21" s="5">
        <v>34</v>
      </c>
      <c r="F21" s="5">
        <v>5</v>
      </c>
      <c r="G21" s="5">
        <v>12</v>
      </c>
      <c r="H21" s="3">
        <f>B21-SUM(C21:G21)</f>
        <v>2</v>
      </c>
      <c r="J21" s="4">
        <v>160</v>
      </c>
      <c r="K21" s="5">
        <v>46</v>
      </c>
      <c r="L21" s="5">
        <v>82</v>
      </c>
      <c r="M21" s="5">
        <v>20</v>
      </c>
      <c r="N21" s="5">
        <v>3</v>
      </c>
      <c r="O21" s="5">
        <v>7</v>
      </c>
      <c r="P21" s="3">
        <f>J21-SUM(K21:O21)</f>
        <v>2</v>
      </c>
    </row>
    <row r="22" spans="1:16" s="28" customFormat="1">
      <c r="A22" s="25" t="s">
        <v>3</v>
      </c>
      <c r="B22" s="26"/>
      <c r="C22" s="26">
        <f>C21/B21</f>
        <v>0.21875</v>
      </c>
      <c r="D22" s="26">
        <f>D21/B21</f>
        <v>0.45</v>
      </c>
      <c r="E22" s="26">
        <f>E21/B21</f>
        <v>0.21249999999999999</v>
      </c>
      <c r="F22" s="26">
        <f>F21/B21</f>
        <v>3.125E-2</v>
      </c>
      <c r="G22" s="26">
        <f>G21/B21</f>
        <v>7.4999999999999997E-2</v>
      </c>
      <c r="H22" s="27">
        <f>H21/B21</f>
        <v>1.2500000000000001E-2</v>
      </c>
      <c r="J22" s="25"/>
      <c r="K22" s="26">
        <f>K21/J21</f>
        <v>0.28749999999999998</v>
      </c>
      <c r="L22" s="26">
        <f>L21/J21</f>
        <v>0.51249999999999996</v>
      </c>
      <c r="M22" s="26">
        <f>M21/J21</f>
        <v>0.125</v>
      </c>
      <c r="N22" s="26">
        <f>N21/J21</f>
        <v>1.8749999999999999E-2</v>
      </c>
      <c r="O22" s="26">
        <f>O21/J21</f>
        <v>4.3749999999999997E-2</v>
      </c>
      <c r="P22" s="27">
        <f>P21/J21</f>
        <v>1.2500000000000001E-2</v>
      </c>
    </row>
    <row r="23" spans="1:16">
      <c r="A23" s="4" t="s">
        <v>26</v>
      </c>
      <c r="B23" s="5">
        <v>181</v>
      </c>
      <c r="C23" s="5">
        <v>20</v>
      </c>
      <c r="D23" s="5">
        <v>96</v>
      </c>
      <c r="E23" s="5">
        <v>36</v>
      </c>
      <c r="F23" s="5">
        <v>12</v>
      </c>
      <c r="G23" s="5">
        <v>13</v>
      </c>
      <c r="H23" s="3">
        <f>B23-SUM(C23:G23)</f>
        <v>4</v>
      </c>
      <c r="J23" s="4">
        <v>181</v>
      </c>
      <c r="K23" s="5">
        <v>50</v>
      </c>
      <c r="L23" s="5">
        <v>85</v>
      </c>
      <c r="M23" s="5">
        <v>29</v>
      </c>
      <c r="N23" s="5">
        <v>3</v>
      </c>
      <c r="O23" s="5">
        <v>10</v>
      </c>
      <c r="P23" s="3">
        <f>J23-SUM(K23:O23)</f>
        <v>4</v>
      </c>
    </row>
    <row r="24" spans="1:16" s="28" customFormat="1">
      <c r="A24" s="25" t="s">
        <v>3</v>
      </c>
      <c r="B24" s="26"/>
      <c r="C24" s="26">
        <f>C23/B23</f>
        <v>0.11049723756906077</v>
      </c>
      <c r="D24" s="26">
        <f>D23/B23</f>
        <v>0.53038674033149169</v>
      </c>
      <c r="E24" s="26">
        <f>E23/B23</f>
        <v>0.19889502762430938</v>
      </c>
      <c r="F24" s="26">
        <f>F23/B23</f>
        <v>6.6298342541436461E-2</v>
      </c>
      <c r="G24" s="26">
        <f>G23/B23</f>
        <v>7.18232044198895E-2</v>
      </c>
      <c r="H24" s="27">
        <f>H23/B23</f>
        <v>2.2099447513812154E-2</v>
      </c>
      <c r="J24" s="25"/>
      <c r="K24" s="26">
        <f>K23/J23</f>
        <v>0.27624309392265195</v>
      </c>
      <c r="L24" s="26">
        <f>L23/J23</f>
        <v>0.46961325966850831</v>
      </c>
      <c r="M24" s="26">
        <f>M23/J23</f>
        <v>0.16022099447513813</v>
      </c>
      <c r="N24" s="26">
        <f>N23/J23</f>
        <v>1.6574585635359115E-2</v>
      </c>
      <c r="O24" s="26">
        <f>O23/J23</f>
        <v>5.5248618784530384E-2</v>
      </c>
      <c r="P24" s="27">
        <f>P23/J23</f>
        <v>2.2099447513812154E-2</v>
      </c>
    </row>
    <row r="25" spans="1:16">
      <c r="A25" s="4" t="s">
        <v>27</v>
      </c>
      <c r="B25" s="5">
        <v>244</v>
      </c>
      <c r="C25" s="5">
        <v>19</v>
      </c>
      <c r="D25" s="5">
        <v>115</v>
      </c>
      <c r="E25" s="5">
        <v>53</v>
      </c>
      <c r="F25" s="5">
        <v>15</v>
      </c>
      <c r="G25" s="5">
        <v>28</v>
      </c>
      <c r="H25" s="3">
        <f>B25-SUM(C25:G25)</f>
        <v>14</v>
      </c>
      <c r="J25" s="4">
        <v>244</v>
      </c>
      <c r="K25" s="5">
        <v>52</v>
      </c>
      <c r="L25" s="5">
        <v>125</v>
      </c>
      <c r="M25" s="5">
        <v>30</v>
      </c>
      <c r="N25" s="5">
        <v>6</v>
      </c>
      <c r="O25" s="5">
        <v>20</v>
      </c>
      <c r="P25" s="3">
        <f>J25-SUM(K25:O25)</f>
        <v>11</v>
      </c>
    </row>
    <row r="26" spans="1:16" s="28" customFormat="1">
      <c r="A26" s="25" t="s">
        <v>3</v>
      </c>
      <c r="B26" s="26"/>
      <c r="C26" s="26">
        <f>C25/B25</f>
        <v>7.7868852459016397E-2</v>
      </c>
      <c r="D26" s="26">
        <f>D25/B25</f>
        <v>0.47131147540983609</v>
      </c>
      <c r="E26" s="26">
        <f>E25/B25</f>
        <v>0.21721311475409835</v>
      </c>
      <c r="F26" s="26">
        <f>F25/B25</f>
        <v>6.1475409836065573E-2</v>
      </c>
      <c r="G26" s="26">
        <f>G25/B25</f>
        <v>0.11475409836065574</v>
      </c>
      <c r="H26" s="27">
        <f>H25/B25</f>
        <v>5.737704918032787E-2</v>
      </c>
      <c r="J26" s="25"/>
      <c r="K26" s="26">
        <f>K25/J25</f>
        <v>0.21311475409836064</v>
      </c>
      <c r="L26" s="26">
        <f>L25/J25</f>
        <v>0.51229508196721307</v>
      </c>
      <c r="M26" s="26">
        <f>M25/J25</f>
        <v>0.12295081967213115</v>
      </c>
      <c r="N26" s="26">
        <f>N25/J25</f>
        <v>2.4590163934426229E-2</v>
      </c>
      <c r="O26" s="26">
        <f>O25/J25</f>
        <v>8.1967213114754092E-2</v>
      </c>
      <c r="P26" s="27">
        <f>P25/J25</f>
        <v>4.5081967213114756E-2</v>
      </c>
    </row>
    <row r="27" spans="1:16">
      <c r="A27" s="4" t="s">
        <v>28</v>
      </c>
      <c r="B27" s="5">
        <v>262</v>
      </c>
      <c r="C27" s="5">
        <v>20</v>
      </c>
      <c r="D27" s="5">
        <v>121</v>
      </c>
      <c r="E27" s="5">
        <v>38</v>
      </c>
      <c r="F27" s="5">
        <v>12</v>
      </c>
      <c r="G27" s="5">
        <v>45</v>
      </c>
      <c r="H27" s="3">
        <f>B27-SUM(C27:G27)</f>
        <v>26</v>
      </c>
      <c r="J27" s="4">
        <v>262</v>
      </c>
      <c r="K27" s="5">
        <v>39</v>
      </c>
      <c r="L27" s="5">
        <v>140</v>
      </c>
      <c r="M27" s="5">
        <v>31</v>
      </c>
      <c r="N27" s="5">
        <v>10</v>
      </c>
      <c r="O27" s="5">
        <v>18</v>
      </c>
      <c r="P27" s="3">
        <f>J27-SUM(K27:O27)</f>
        <v>24</v>
      </c>
    </row>
    <row r="28" spans="1:16" s="28" customFormat="1">
      <c r="A28" s="29" t="s">
        <v>3</v>
      </c>
      <c r="B28" s="30"/>
      <c r="C28" s="30">
        <f>C27/B27</f>
        <v>7.6335877862595422E-2</v>
      </c>
      <c r="D28" s="30">
        <f>D27/B27</f>
        <v>0.46183206106870228</v>
      </c>
      <c r="E28" s="30">
        <f>E27/B27</f>
        <v>0.14503816793893129</v>
      </c>
      <c r="F28" s="30">
        <f>F27/B27</f>
        <v>4.5801526717557252E-2</v>
      </c>
      <c r="G28" s="30">
        <f>G27/B27</f>
        <v>0.1717557251908397</v>
      </c>
      <c r="H28" s="31">
        <f>H27/B27</f>
        <v>9.9236641221374045E-2</v>
      </c>
      <c r="J28" s="29"/>
      <c r="K28" s="30">
        <f>K27/J27</f>
        <v>0.14885496183206107</v>
      </c>
      <c r="L28" s="30">
        <f>L27/J27</f>
        <v>0.53435114503816794</v>
      </c>
      <c r="M28" s="30">
        <f>M27/J27</f>
        <v>0.1183206106870229</v>
      </c>
      <c r="N28" s="30">
        <f>N27/J27</f>
        <v>3.8167938931297711E-2</v>
      </c>
      <c r="O28" s="30">
        <f>O27/J27</f>
        <v>6.8702290076335881E-2</v>
      </c>
      <c r="P28" s="31">
        <f>P27/J27</f>
        <v>9.1603053435114504E-2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363</v>
      </c>
      <c r="J2" s="20" t="s">
        <v>263</v>
      </c>
    </row>
    <row r="3" spans="1:22" s="15" customFormat="1" ht="10.5">
      <c r="A3" s="15" t="s">
        <v>362</v>
      </c>
      <c r="J3" s="15" t="s">
        <v>262</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199</v>
      </c>
      <c r="D6" s="5">
        <v>564</v>
      </c>
      <c r="E6" s="5">
        <v>142</v>
      </c>
      <c r="F6" s="5">
        <v>33</v>
      </c>
      <c r="G6" s="5">
        <v>171</v>
      </c>
      <c r="H6" s="3">
        <f>B6-SUM(C6:G6)</f>
        <v>61</v>
      </c>
      <c r="J6" s="4">
        <v>1170</v>
      </c>
      <c r="K6" s="5">
        <v>58</v>
      </c>
      <c r="L6" s="5">
        <v>360</v>
      </c>
      <c r="M6" s="5">
        <v>264</v>
      </c>
      <c r="N6" s="5">
        <v>66</v>
      </c>
      <c r="O6" s="5">
        <v>361</v>
      </c>
      <c r="P6" s="3">
        <f>J6-SUM(K6:O6)</f>
        <v>61</v>
      </c>
    </row>
    <row r="7" spans="1:22" s="28" customFormat="1">
      <c r="A7" s="25" t="s">
        <v>3</v>
      </c>
      <c r="B7" s="26"/>
      <c r="C7" s="26">
        <f>C6/$B$6</f>
        <v>0.17008547008547009</v>
      </c>
      <c r="D7" s="26">
        <f t="shared" ref="D7:H7" si="0">D6/$B$6</f>
        <v>0.48205128205128206</v>
      </c>
      <c r="E7" s="26">
        <f t="shared" si="0"/>
        <v>0.12136752136752137</v>
      </c>
      <c r="F7" s="26">
        <f t="shared" si="0"/>
        <v>2.8205128205128206E-2</v>
      </c>
      <c r="G7" s="26">
        <f t="shared" si="0"/>
        <v>0.14615384615384616</v>
      </c>
      <c r="H7" s="27">
        <f t="shared" si="0"/>
        <v>5.2136752136752139E-2</v>
      </c>
      <c r="J7" s="25"/>
      <c r="K7" s="26">
        <f>K6/$J$6</f>
        <v>4.957264957264957E-2</v>
      </c>
      <c r="L7" s="26">
        <f t="shared" ref="L7:P7" si="1">L6/$J$6</f>
        <v>0.30769230769230771</v>
      </c>
      <c r="M7" s="26">
        <f t="shared" si="1"/>
        <v>0.22564102564102564</v>
      </c>
      <c r="N7" s="26">
        <f t="shared" si="1"/>
        <v>5.6410256410256411E-2</v>
      </c>
      <c r="O7" s="26">
        <f t="shared" si="1"/>
        <v>0.30854700854700856</v>
      </c>
      <c r="P7" s="27">
        <f t="shared" si="1"/>
        <v>5.2136752136752139E-2</v>
      </c>
    </row>
    <row r="8" spans="1:22">
      <c r="A8" s="4" t="s">
        <v>19</v>
      </c>
      <c r="B8" s="5">
        <v>551</v>
      </c>
      <c r="C8" s="5">
        <v>97</v>
      </c>
      <c r="D8" s="5">
        <v>265</v>
      </c>
      <c r="E8" s="5">
        <v>84</v>
      </c>
      <c r="F8" s="5">
        <v>16</v>
      </c>
      <c r="G8" s="5">
        <v>68</v>
      </c>
      <c r="H8" s="3">
        <f>B8-SUM(C8:G8)</f>
        <v>21</v>
      </c>
      <c r="J8" s="4">
        <v>551</v>
      </c>
      <c r="K8" s="5">
        <v>40</v>
      </c>
      <c r="L8" s="5">
        <v>154</v>
      </c>
      <c r="M8" s="5">
        <v>147</v>
      </c>
      <c r="N8" s="5">
        <v>46</v>
      </c>
      <c r="O8" s="5">
        <v>141</v>
      </c>
      <c r="P8" s="3">
        <f>J8-SUM(K8:O8)</f>
        <v>23</v>
      </c>
    </row>
    <row r="9" spans="1:22" s="28" customFormat="1">
      <c r="A9" s="25" t="s">
        <v>3</v>
      </c>
      <c r="B9" s="26"/>
      <c r="C9" s="26">
        <f>C8/$B$8</f>
        <v>0.17604355716878403</v>
      </c>
      <c r="D9" s="26">
        <f t="shared" ref="D9:H9" si="2">D8/$B$8</f>
        <v>0.48094373865698731</v>
      </c>
      <c r="E9" s="26">
        <f t="shared" si="2"/>
        <v>0.15245009074410162</v>
      </c>
      <c r="F9" s="26">
        <f t="shared" si="2"/>
        <v>2.9038112522686024E-2</v>
      </c>
      <c r="G9" s="26">
        <f t="shared" si="2"/>
        <v>0.12341197822141561</v>
      </c>
      <c r="H9" s="27">
        <f t="shared" si="2"/>
        <v>3.8112522686025406E-2</v>
      </c>
      <c r="J9" s="25"/>
      <c r="K9" s="26">
        <f>K8/$J$8</f>
        <v>7.2595281306715068E-2</v>
      </c>
      <c r="L9" s="26">
        <f t="shared" ref="L9:P9" si="3">L8/$J$8</f>
        <v>0.27949183303085301</v>
      </c>
      <c r="M9" s="26">
        <f t="shared" si="3"/>
        <v>0.26678765880217786</v>
      </c>
      <c r="N9" s="26">
        <f t="shared" si="3"/>
        <v>8.3484573502722328E-2</v>
      </c>
      <c r="O9" s="26">
        <f t="shared" si="3"/>
        <v>0.2558983666061706</v>
      </c>
      <c r="P9" s="27">
        <f t="shared" si="3"/>
        <v>4.1742286751361164E-2</v>
      </c>
    </row>
    <row r="10" spans="1:22">
      <c r="A10" s="4" t="s">
        <v>20</v>
      </c>
      <c r="B10" s="5">
        <v>611</v>
      </c>
      <c r="C10" s="5">
        <v>102</v>
      </c>
      <c r="D10" s="5">
        <v>297</v>
      </c>
      <c r="E10" s="5">
        <v>56</v>
      </c>
      <c r="F10" s="5">
        <v>16</v>
      </c>
      <c r="G10" s="5">
        <v>103</v>
      </c>
      <c r="H10" s="3">
        <f>B10-SUM(C10:G10)</f>
        <v>37</v>
      </c>
      <c r="J10" s="4">
        <v>611</v>
      </c>
      <c r="K10" s="5">
        <v>17</v>
      </c>
      <c r="L10" s="5">
        <v>205</v>
      </c>
      <c r="M10" s="5">
        <v>115</v>
      </c>
      <c r="N10" s="5">
        <v>20</v>
      </c>
      <c r="O10" s="5">
        <v>219</v>
      </c>
      <c r="P10" s="3">
        <f>J10-SUM(K10:O10)</f>
        <v>35</v>
      </c>
    </row>
    <row r="11" spans="1:22" s="28" customFormat="1">
      <c r="A11" s="25" t="s">
        <v>3</v>
      </c>
      <c r="B11" s="26"/>
      <c r="C11" s="26">
        <f>C10/B10</f>
        <v>0.16693944353518822</v>
      </c>
      <c r="D11" s="26">
        <f>D10/B10</f>
        <v>0.48608837970540097</v>
      </c>
      <c r="E11" s="26">
        <f>E10/B10</f>
        <v>9.1653027823240585E-2</v>
      </c>
      <c r="F11" s="26">
        <f>F10/B10</f>
        <v>2.6186579378068741E-2</v>
      </c>
      <c r="G11" s="26">
        <f>G10/B10</f>
        <v>0.16857610474631751</v>
      </c>
      <c r="H11" s="27">
        <f>H10/B10</f>
        <v>6.0556464811783964E-2</v>
      </c>
      <c r="J11" s="25"/>
      <c r="K11" s="26">
        <f>K10/J10</f>
        <v>2.7823240589198037E-2</v>
      </c>
      <c r="L11" s="26">
        <f>L10/J10</f>
        <v>0.3355155482815057</v>
      </c>
      <c r="M11" s="26">
        <f>M10/J10</f>
        <v>0.18821603927986907</v>
      </c>
      <c r="N11" s="26">
        <f>N10/J10</f>
        <v>3.2733224222585927E-2</v>
      </c>
      <c r="O11" s="26">
        <f>O10/J10</f>
        <v>0.35842880523731585</v>
      </c>
      <c r="P11" s="27">
        <f>P10/J10</f>
        <v>5.7283142389525366E-2</v>
      </c>
    </row>
    <row r="12" spans="1:22">
      <c r="A12" s="4" t="s">
        <v>21</v>
      </c>
      <c r="B12" s="5">
        <v>2</v>
      </c>
      <c r="C12" s="57" t="s">
        <v>395</v>
      </c>
      <c r="D12" s="57" t="s">
        <v>395</v>
      </c>
      <c r="E12" s="5">
        <v>1</v>
      </c>
      <c r="F12" s="5">
        <v>1</v>
      </c>
      <c r="G12" s="57" t="s">
        <v>395</v>
      </c>
      <c r="H12" s="60" t="s">
        <v>395</v>
      </c>
      <c r="J12" s="4">
        <v>2</v>
      </c>
      <c r="K12" s="5">
        <v>1</v>
      </c>
      <c r="L12" s="57" t="s">
        <v>395</v>
      </c>
      <c r="M12" s="5">
        <v>1</v>
      </c>
      <c r="N12" s="57" t="s">
        <v>395</v>
      </c>
      <c r="O12" s="57" t="s">
        <v>395</v>
      </c>
      <c r="P12" s="60" t="s">
        <v>395</v>
      </c>
      <c r="V12" s="19"/>
    </row>
    <row r="13" spans="1:22" s="28" customFormat="1">
      <c r="A13" s="29" t="s">
        <v>3</v>
      </c>
      <c r="B13" s="30"/>
      <c r="C13" s="59" t="s">
        <v>395</v>
      </c>
      <c r="D13" s="59" t="s">
        <v>395</v>
      </c>
      <c r="E13" s="30">
        <f>E12/B12</f>
        <v>0.5</v>
      </c>
      <c r="F13" s="30">
        <f>F12/B12</f>
        <v>0.5</v>
      </c>
      <c r="G13" s="59" t="s">
        <v>395</v>
      </c>
      <c r="H13" s="62" t="s">
        <v>395</v>
      </c>
      <c r="J13" s="29"/>
      <c r="K13" s="30">
        <f>K12/J12</f>
        <v>0.5</v>
      </c>
      <c r="L13" s="59" t="s">
        <v>395</v>
      </c>
      <c r="M13" s="30">
        <f>M12/J12</f>
        <v>0.5</v>
      </c>
      <c r="N13" s="59" t="s">
        <v>395</v>
      </c>
      <c r="O13" s="59" t="s">
        <v>395</v>
      </c>
      <c r="P13" s="62" t="s">
        <v>395</v>
      </c>
    </row>
    <row r="14" spans="1:22">
      <c r="A14" s="1" t="s">
        <v>2</v>
      </c>
    </row>
    <row r="15" spans="1:22">
      <c r="A15" s="9" t="s">
        <v>22</v>
      </c>
      <c r="B15" s="51">
        <v>17</v>
      </c>
      <c r="C15" s="10">
        <v>2</v>
      </c>
      <c r="D15" s="10">
        <v>10</v>
      </c>
      <c r="E15" s="10">
        <v>4</v>
      </c>
      <c r="F15" s="82" t="s">
        <v>395</v>
      </c>
      <c r="G15" s="10">
        <v>1</v>
      </c>
      <c r="H15" s="64" t="s">
        <v>395</v>
      </c>
      <c r="J15" s="9">
        <v>17</v>
      </c>
      <c r="K15" s="10">
        <v>1</v>
      </c>
      <c r="L15" s="10">
        <v>6</v>
      </c>
      <c r="M15" s="10">
        <v>6</v>
      </c>
      <c r="N15" s="10">
        <v>1</v>
      </c>
      <c r="O15" s="10">
        <v>3</v>
      </c>
      <c r="P15" s="64" t="s">
        <v>395</v>
      </c>
    </row>
    <row r="16" spans="1:22" s="28" customFormat="1">
      <c r="A16" s="25" t="s">
        <v>3</v>
      </c>
      <c r="B16" s="26"/>
      <c r="C16" s="49">
        <f>C15/B15</f>
        <v>0.11764705882352941</v>
      </c>
      <c r="D16" s="49">
        <f>D15/B15</f>
        <v>0.58823529411764708</v>
      </c>
      <c r="E16" s="49">
        <f>E15/B15</f>
        <v>0.23529411764705882</v>
      </c>
      <c r="F16" s="58" t="s">
        <v>395</v>
      </c>
      <c r="G16" s="49">
        <f>G15/B15</f>
        <v>5.8823529411764705E-2</v>
      </c>
      <c r="H16" s="63" t="s">
        <v>395</v>
      </c>
      <c r="J16" s="25"/>
      <c r="K16" s="49">
        <f>K15/J15</f>
        <v>5.8823529411764705E-2</v>
      </c>
      <c r="L16" s="49">
        <f>L15/J15</f>
        <v>0.35294117647058826</v>
      </c>
      <c r="M16" s="49">
        <f>M15/J15</f>
        <v>0.35294117647058826</v>
      </c>
      <c r="N16" s="49">
        <f>N15/J15</f>
        <v>5.8823529411764705E-2</v>
      </c>
      <c r="O16" s="49">
        <f>O15/J15</f>
        <v>0.17647058823529413</v>
      </c>
      <c r="P16" s="63" t="s">
        <v>395</v>
      </c>
    </row>
    <row r="17" spans="1:16">
      <c r="A17" s="4" t="s">
        <v>23</v>
      </c>
      <c r="B17" s="5">
        <v>122</v>
      </c>
      <c r="C17" s="5">
        <v>25</v>
      </c>
      <c r="D17" s="5">
        <v>64</v>
      </c>
      <c r="E17" s="5">
        <v>11</v>
      </c>
      <c r="F17" s="5">
        <v>3</v>
      </c>
      <c r="G17" s="5">
        <v>14</v>
      </c>
      <c r="H17" s="3">
        <f>B17-SUM(C17:G17)</f>
        <v>5</v>
      </c>
      <c r="J17" s="4">
        <v>122</v>
      </c>
      <c r="K17" s="5">
        <v>10</v>
      </c>
      <c r="L17" s="5">
        <v>45</v>
      </c>
      <c r="M17" s="5">
        <v>20</v>
      </c>
      <c r="N17" s="5">
        <v>11</v>
      </c>
      <c r="O17" s="5">
        <v>31</v>
      </c>
      <c r="P17" s="3">
        <f>J17-SUM(K17:O17)</f>
        <v>5</v>
      </c>
    </row>
    <row r="18" spans="1:16" s="28" customFormat="1">
      <c r="A18" s="25" t="s">
        <v>3</v>
      </c>
      <c r="B18" s="26"/>
      <c r="C18" s="26">
        <f>C17/B17</f>
        <v>0.20491803278688525</v>
      </c>
      <c r="D18" s="26">
        <f>D17/B17</f>
        <v>0.52459016393442626</v>
      </c>
      <c r="E18" s="26">
        <f>E17/B17</f>
        <v>9.0163934426229511E-2</v>
      </c>
      <c r="F18" s="26">
        <f>F17/B17</f>
        <v>2.4590163934426229E-2</v>
      </c>
      <c r="G18" s="26">
        <f>G17/B17</f>
        <v>0.11475409836065574</v>
      </c>
      <c r="H18" s="27">
        <f>H17/B17</f>
        <v>4.0983606557377046E-2</v>
      </c>
      <c r="J18" s="25"/>
      <c r="K18" s="26">
        <f>K17/J17</f>
        <v>8.1967213114754092E-2</v>
      </c>
      <c r="L18" s="26">
        <f>L17/J17</f>
        <v>0.36885245901639346</v>
      </c>
      <c r="M18" s="26">
        <f>M17/J17</f>
        <v>0.16393442622950818</v>
      </c>
      <c r="N18" s="26">
        <f>N17/J17</f>
        <v>9.0163934426229511E-2</v>
      </c>
      <c r="O18" s="26">
        <f>O17/J17</f>
        <v>0.25409836065573771</v>
      </c>
      <c r="P18" s="27">
        <f>P17/J17</f>
        <v>4.0983606557377046E-2</v>
      </c>
    </row>
    <row r="19" spans="1:16">
      <c r="A19" s="4" t="s">
        <v>24</v>
      </c>
      <c r="B19" s="5">
        <v>169</v>
      </c>
      <c r="C19" s="5">
        <v>26</v>
      </c>
      <c r="D19" s="5">
        <v>88</v>
      </c>
      <c r="E19" s="5">
        <v>19</v>
      </c>
      <c r="F19" s="5">
        <v>3</v>
      </c>
      <c r="G19" s="5">
        <v>26</v>
      </c>
      <c r="H19" s="3">
        <f>B19-SUM(C19:G19)</f>
        <v>7</v>
      </c>
      <c r="J19" s="4">
        <v>169</v>
      </c>
      <c r="K19" s="5">
        <v>8</v>
      </c>
      <c r="L19" s="5">
        <v>61</v>
      </c>
      <c r="M19" s="5">
        <v>44</v>
      </c>
      <c r="N19" s="5">
        <v>13</v>
      </c>
      <c r="O19" s="5">
        <v>36</v>
      </c>
      <c r="P19" s="3">
        <f>J19-SUM(K19:O19)</f>
        <v>7</v>
      </c>
    </row>
    <row r="20" spans="1:16" s="28" customFormat="1">
      <c r="A20" s="25" t="s">
        <v>3</v>
      </c>
      <c r="B20" s="26"/>
      <c r="C20" s="26">
        <f>C19/B19</f>
        <v>0.15384615384615385</v>
      </c>
      <c r="D20" s="26">
        <f>D19/B19</f>
        <v>0.52071005917159763</v>
      </c>
      <c r="E20" s="26">
        <f>E19/B19</f>
        <v>0.11242603550295859</v>
      </c>
      <c r="F20" s="26">
        <f>F19/B19</f>
        <v>1.7751479289940829E-2</v>
      </c>
      <c r="G20" s="26">
        <f>G19/B19</f>
        <v>0.15384615384615385</v>
      </c>
      <c r="H20" s="27">
        <f>H19/B19</f>
        <v>4.142011834319527E-2</v>
      </c>
      <c r="J20" s="25"/>
      <c r="K20" s="26">
        <f>K19/J19</f>
        <v>4.7337278106508875E-2</v>
      </c>
      <c r="L20" s="26">
        <f>L19/J19</f>
        <v>0.36094674556213019</v>
      </c>
      <c r="M20" s="26">
        <f>M19/J19</f>
        <v>0.26035502958579881</v>
      </c>
      <c r="N20" s="26">
        <f>N19/J19</f>
        <v>7.6923076923076927E-2</v>
      </c>
      <c r="O20" s="26">
        <f>O19/J19</f>
        <v>0.21301775147928995</v>
      </c>
      <c r="P20" s="27">
        <f>P19/J19</f>
        <v>4.142011834319527E-2</v>
      </c>
    </row>
    <row r="21" spans="1:16">
      <c r="A21" s="4" t="s">
        <v>25</v>
      </c>
      <c r="B21" s="5">
        <v>160</v>
      </c>
      <c r="C21" s="5">
        <v>33</v>
      </c>
      <c r="D21" s="5">
        <v>76</v>
      </c>
      <c r="E21" s="5">
        <v>23</v>
      </c>
      <c r="F21" s="5">
        <v>4</v>
      </c>
      <c r="G21" s="5">
        <v>22</v>
      </c>
      <c r="H21" s="3">
        <f>B21-SUM(C21:G21)</f>
        <v>2</v>
      </c>
      <c r="J21" s="4">
        <v>160</v>
      </c>
      <c r="K21" s="5">
        <v>12</v>
      </c>
      <c r="L21" s="5">
        <v>39</v>
      </c>
      <c r="M21" s="5">
        <v>48</v>
      </c>
      <c r="N21" s="5">
        <v>14</v>
      </c>
      <c r="O21" s="5">
        <v>44</v>
      </c>
      <c r="P21" s="3">
        <f>J21-SUM(K21:O21)</f>
        <v>3</v>
      </c>
    </row>
    <row r="22" spans="1:16" s="28" customFormat="1">
      <c r="A22" s="25" t="s">
        <v>3</v>
      </c>
      <c r="B22" s="26"/>
      <c r="C22" s="26">
        <f>C21/B21</f>
        <v>0.20624999999999999</v>
      </c>
      <c r="D22" s="26">
        <f>D21/B21</f>
        <v>0.47499999999999998</v>
      </c>
      <c r="E22" s="26">
        <f>E21/B21</f>
        <v>0.14374999999999999</v>
      </c>
      <c r="F22" s="26">
        <f>F21/B21</f>
        <v>2.5000000000000001E-2</v>
      </c>
      <c r="G22" s="26">
        <f>G21/B21</f>
        <v>0.13750000000000001</v>
      </c>
      <c r="H22" s="27">
        <f>H21/B21</f>
        <v>1.2500000000000001E-2</v>
      </c>
      <c r="J22" s="25"/>
      <c r="K22" s="26">
        <f>K21/J21</f>
        <v>7.4999999999999997E-2</v>
      </c>
      <c r="L22" s="26">
        <f>L21/J21</f>
        <v>0.24374999999999999</v>
      </c>
      <c r="M22" s="26">
        <f>M21/J21</f>
        <v>0.3</v>
      </c>
      <c r="N22" s="26">
        <f>N21/J21</f>
        <v>8.7499999999999994E-2</v>
      </c>
      <c r="O22" s="26">
        <f>O21/J21</f>
        <v>0.27500000000000002</v>
      </c>
      <c r="P22" s="27">
        <f>P21/J21</f>
        <v>1.8749999999999999E-2</v>
      </c>
    </row>
    <row r="23" spans="1:16">
      <c r="A23" s="4" t="s">
        <v>26</v>
      </c>
      <c r="B23" s="5">
        <v>181</v>
      </c>
      <c r="C23" s="5">
        <v>42</v>
      </c>
      <c r="D23" s="5">
        <v>80</v>
      </c>
      <c r="E23" s="5">
        <v>26</v>
      </c>
      <c r="F23" s="5">
        <v>8</v>
      </c>
      <c r="G23" s="5">
        <v>21</v>
      </c>
      <c r="H23" s="3">
        <f>B23-SUM(C23:G23)</f>
        <v>4</v>
      </c>
      <c r="J23" s="4">
        <v>181</v>
      </c>
      <c r="K23" s="5">
        <v>9</v>
      </c>
      <c r="L23" s="5">
        <v>56</v>
      </c>
      <c r="M23" s="5">
        <v>50</v>
      </c>
      <c r="N23" s="5">
        <v>9</v>
      </c>
      <c r="O23" s="5">
        <v>52</v>
      </c>
      <c r="P23" s="3">
        <f>J23-SUM(K23:O23)</f>
        <v>5</v>
      </c>
    </row>
    <row r="24" spans="1:16" s="28" customFormat="1">
      <c r="A24" s="25" t="s">
        <v>3</v>
      </c>
      <c r="B24" s="26"/>
      <c r="C24" s="26">
        <f>C23/B23</f>
        <v>0.23204419889502761</v>
      </c>
      <c r="D24" s="26">
        <f>D23/B23</f>
        <v>0.44198895027624308</v>
      </c>
      <c r="E24" s="26">
        <f>E23/B23</f>
        <v>0.143646408839779</v>
      </c>
      <c r="F24" s="26">
        <f>F23/B23</f>
        <v>4.4198895027624308E-2</v>
      </c>
      <c r="G24" s="26">
        <f>G23/B23</f>
        <v>0.11602209944751381</v>
      </c>
      <c r="H24" s="27">
        <f>H23/B23</f>
        <v>2.2099447513812154E-2</v>
      </c>
      <c r="J24" s="25"/>
      <c r="K24" s="26">
        <f>K23/J23</f>
        <v>4.9723756906077346E-2</v>
      </c>
      <c r="L24" s="26">
        <f>L23/J23</f>
        <v>0.30939226519337015</v>
      </c>
      <c r="M24" s="26">
        <f>M23/J23</f>
        <v>0.27624309392265195</v>
      </c>
      <c r="N24" s="26">
        <f>N23/J23</f>
        <v>4.9723756906077346E-2</v>
      </c>
      <c r="O24" s="26">
        <f>O23/J23</f>
        <v>0.287292817679558</v>
      </c>
      <c r="P24" s="27">
        <f>P23/J23</f>
        <v>2.7624309392265192E-2</v>
      </c>
    </row>
    <row r="25" spans="1:16">
      <c r="A25" s="4" t="s">
        <v>27</v>
      </c>
      <c r="B25" s="5">
        <v>244</v>
      </c>
      <c r="C25" s="5">
        <v>39</v>
      </c>
      <c r="D25" s="5">
        <v>113</v>
      </c>
      <c r="E25" s="5">
        <v>31</v>
      </c>
      <c r="F25" s="5">
        <v>4</v>
      </c>
      <c r="G25" s="5">
        <v>45</v>
      </c>
      <c r="H25" s="3">
        <f>B25-SUM(C25:G25)</f>
        <v>12</v>
      </c>
      <c r="J25" s="4">
        <v>244</v>
      </c>
      <c r="K25" s="5">
        <v>8</v>
      </c>
      <c r="L25" s="5">
        <v>79</v>
      </c>
      <c r="M25" s="5">
        <v>49</v>
      </c>
      <c r="N25" s="5">
        <v>10</v>
      </c>
      <c r="O25" s="5">
        <v>87</v>
      </c>
      <c r="P25" s="3">
        <f>J25-SUM(K25:O25)</f>
        <v>11</v>
      </c>
    </row>
    <row r="26" spans="1:16" s="28" customFormat="1">
      <c r="A26" s="25" t="s">
        <v>3</v>
      </c>
      <c r="B26" s="26"/>
      <c r="C26" s="26">
        <f>C25/B25</f>
        <v>0.1598360655737705</v>
      </c>
      <c r="D26" s="26">
        <f>D25/B25</f>
        <v>0.46311475409836067</v>
      </c>
      <c r="E26" s="26">
        <f>E25/B25</f>
        <v>0.12704918032786885</v>
      </c>
      <c r="F26" s="26">
        <f>F25/B25</f>
        <v>1.6393442622950821E-2</v>
      </c>
      <c r="G26" s="26">
        <f>G25/B25</f>
        <v>0.18442622950819673</v>
      </c>
      <c r="H26" s="27">
        <f>H25/B25</f>
        <v>4.9180327868852458E-2</v>
      </c>
      <c r="J26" s="25"/>
      <c r="K26" s="26">
        <f>K25/J25</f>
        <v>3.2786885245901641E-2</v>
      </c>
      <c r="L26" s="26">
        <f>L25/J25</f>
        <v>0.32377049180327871</v>
      </c>
      <c r="M26" s="26">
        <f>M25/J25</f>
        <v>0.20081967213114754</v>
      </c>
      <c r="N26" s="26">
        <f>N25/J25</f>
        <v>4.0983606557377046E-2</v>
      </c>
      <c r="O26" s="26">
        <f>O25/J25</f>
        <v>0.35655737704918034</v>
      </c>
      <c r="P26" s="27">
        <f>P25/J25</f>
        <v>4.5081967213114756E-2</v>
      </c>
    </row>
    <row r="27" spans="1:16">
      <c r="A27" s="4" t="s">
        <v>28</v>
      </c>
      <c r="B27" s="5">
        <v>262</v>
      </c>
      <c r="C27" s="5">
        <v>31</v>
      </c>
      <c r="D27" s="5">
        <v>127</v>
      </c>
      <c r="E27" s="5">
        <v>27</v>
      </c>
      <c r="F27" s="5">
        <v>11</v>
      </c>
      <c r="G27" s="5">
        <v>39</v>
      </c>
      <c r="H27" s="3">
        <f>B27-SUM(C27:G27)</f>
        <v>27</v>
      </c>
      <c r="J27" s="4">
        <v>262</v>
      </c>
      <c r="K27" s="5">
        <v>10</v>
      </c>
      <c r="L27" s="5">
        <v>68</v>
      </c>
      <c r="M27" s="5">
        <v>46</v>
      </c>
      <c r="N27" s="5">
        <v>8</v>
      </c>
      <c r="O27" s="5">
        <v>104</v>
      </c>
      <c r="P27" s="3">
        <f>J27-SUM(K27:O27)</f>
        <v>26</v>
      </c>
    </row>
    <row r="28" spans="1:16" s="28" customFormat="1">
      <c r="A28" s="29" t="s">
        <v>3</v>
      </c>
      <c r="B28" s="30"/>
      <c r="C28" s="30">
        <f>C27/B27</f>
        <v>0.1183206106870229</v>
      </c>
      <c r="D28" s="30">
        <f>D27/B27</f>
        <v>0.48473282442748089</v>
      </c>
      <c r="E28" s="30">
        <f>E27/B27</f>
        <v>0.10305343511450382</v>
      </c>
      <c r="F28" s="30">
        <f>F27/B27</f>
        <v>4.1984732824427481E-2</v>
      </c>
      <c r="G28" s="30">
        <f>G27/B27</f>
        <v>0.14885496183206107</v>
      </c>
      <c r="H28" s="31">
        <f>H27/B27</f>
        <v>0.10305343511450382</v>
      </c>
      <c r="J28" s="29"/>
      <c r="K28" s="30">
        <f>K27/J27</f>
        <v>3.8167938931297711E-2</v>
      </c>
      <c r="L28" s="30">
        <f>L27/J27</f>
        <v>0.25954198473282442</v>
      </c>
      <c r="M28" s="30">
        <f>M27/J27</f>
        <v>0.17557251908396945</v>
      </c>
      <c r="N28" s="30">
        <f>N27/J27</f>
        <v>3.0534351145038167E-2</v>
      </c>
      <c r="O28" s="30">
        <f>O27/J27</f>
        <v>0.39694656488549618</v>
      </c>
      <c r="P28" s="31">
        <f>P27/J27</f>
        <v>9.9236641221374045E-2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30"/>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5" width="5" style="1" customWidth="1"/>
    <col min="6" max="7" width="5" style="1"/>
    <col min="8" max="14" width="5" style="1" customWidth="1"/>
    <col min="15" max="16384" width="5" style="1"/>
  </cols>
  <sheetData>
    <row r="1" spans="1:14">
      <c r="A1" s="1" t="s">
        <v>193</v>
      </c>
      <c r="G1" s="1" t="s">
        <v>192</v>
      </c>
    </row>
    <row r="2" spans="1:14">
      <c r="A2" s="1" t="s">
        <v>0</v>
      </c>
    </row>
    <row r="3" spans="1:14" s="2" customFormat="1" ht="127.5" customHeight="1">
      <c r="A3" s="6" t="s">
        <v>3</v>
      </c>
      <c r="B3" s="7" t="s">
        <v>4</v>
      </c>
      <c r="C3" s="7" t="s">
        <v>243</v>
      </c>
      <c r="D3" s="7" t="s">
        <v>9</v>
      </c>
      <c r="E3" s="8" t="s">
        <v>10</v>
      </c>
      <c r="G3" s="6" t="s">
        <v>4</v>
      </c>
      <c r="H3" s="7" t="s">
        <v>65</v>
      </c>
      <c r="I3" s="7" t="s">
        <v>66</v>
      </c>
      <c r="J3" s="7" t="s">
        <v>67</v>
      </c>
      <c r="K3" s="7" t="s">
        <v>68</v>
      </c>
      <c r="L3" s="7" t="s">
        <v>69</v>
      </c>
      <c r="M3" s="7" t="s">
        <v>70</v>
      </c>
      <c r="N3" s="8" t="s">
        <v>8</v>
      </c>
    </row>
    <row r="4" spans="1:14">
      <c r="A4" s="4" t="s">
        <v>18</v>
      </c>
      <c r="B4" s="5">
        <v>1170</v>
      </c>
      <c r="C4" s="72">
        <v>3.3</v>
      </c>
      <c r="D4" s="5">
        <v>1</v>
      </c>
      <c r="E4" s="3">
        <v>10</v>
      </c>
      <c r="G4" s="4">
        <v>1170</v>
      </c>
      <c r="H4" s="5">
        <v>76</v>
      </c>
      <c r="I4" s="5">
        <v>367</v>
      </c>
      <c r="J4" s="5">
        <v>289</v>
      </c>
      <c r="K4" s="5">
        <v>199</v>
      </c>
      <c r="L4" s="5">
        <v>105</v>
      </c>
      <c r="M4" s="5">
        <v>127</v>
      </c>
      <c r="N4" s="3">
        <f>G4-SUM(H4:M4)</f>
        <v>7</v>
      </c>
    </row>
    <row r="5" spans="1:14" s="28" customFormat="1">
      <c r="A5" s="25" t="s">
        <v>3</v>
      </c>
      <c r="B5" s="26"/>
      <c r="C5" s="80"/>
      <c r="D5" s="26"/>
      <c r="E5" s="27"/>
      <c r="G5" s="25"/>
      <c r="H5" s="26">
        <f>H4/$G$4</f>
        <v>6.4957264957264962E-2</v>
      </c>
      <c r="I5" s="26">
        <f t="shared" ref="I5:N5" si="0">I4/$G$4</f>
        <v>0.31367521367521367</v>
      </c>
      <c r="J5" s="26">
        <f t="shared" si="0"/>
        <v>0.24700854700854702</v>
      </c>
      <c r="K5" s="26">
        <f t="shared" si="0"/>
        <v>0.17008547008547009</v>
      </c>
      <c r="L5" s="26">
        <f t="shared" si="0"/>
        <v>8.9743589743589744E-2</v>
      </c>
      <c r="M5" s="26">
        <f t="shared" si="0"/>
        <v>0.10854700854700855</v>
      </c>
      <c r="N5" s="27">
        <f t="shared" si="0"/>
        <v>5.9829059829059833E-3</v>
      </c>
    </row>
    <row r="6" spans="1:14">
      <c r="A6" s="4" t="s">
        <v>19</v>
      </c>
      <c r="B6" s="5">
        <v>551</v>
      </c>
      <c r="C6" s="72">
        <v>3.32</v>
      </c>
      <c r="D6" s="5">
        <v>1</v>
      </c>
      <c r="E6" s="3">
        <v>9</v>
      </c>
      <c r="G6" s="4">
        <v>551</v>
      </c>
      <c r="H6" s="5">
        <v>42</v>
      </c>
      <c r="I6" s="5">
        <v>171</v>
      </c>
      <c r="J6" s="5">
        <v>133</v>
      </c>
      <c r="K6" s="5">
        <v>85</v>
      </c>
      <c r="L6" s="5">
        <v>48</v>
      </c>
      <c r="M6" s="5">
        <v>70</v>
      </c>
      <c r="N6" s="3">
        <f>G6-SUM(H6:M6)</f>
        <v>2</v>
      </c>
    </row>
    <row r="7" spans="1:14" s="28" customFormat="1">
      <c r="A7" s="25" t="s">
        <v>3</v>
      </c>
      <c r="B7" s="26"/>
      <c r="C7" s="80"/>
      <c r="D7" s="26"/>
      <c r="E7" s="27"/>
      <c r="G7" s="25"/>
      <c r="H7" s="26">
        <f>H6/$G$6</f>
        <v>7.6225045372050812E-2</v>
      </c>
      <c r="I7" s="26">
        <f t="shared" ref="I7:N7" si="1">I6/$G$6</f>
        <v>0.31034482758620691</v>
      </c>
      <c r="J7" s="26">
        <f t="shared" si="1"/>
        <v>0.2413793103448276</v>
      </c>
      <c r="K7" s="26">
        <f t="shared" si="1"/>
        <v>0.15426497277676951</v>
      </c>
      <c r="L7" s="26">
        <f t="shared" si="1"/>
        <v>8.7114337568058073E-2</v>
      </c>
      <c r="M7" s="26">
        <f t="shared" si="1"/>
        <v>0.12704174228675136</v>
      </c>
      <c r="N7" s="27">
        <f t="shared" si="1"/>
        <v>3.629764065335753E-3</v>
      </c>
    </row>
    <row r="8" spans="1:14">
      <c r="A8" s="4" t="s">
        <v>20</v>
      </c>
      <c r="B8" s="5">
        <v>611</v>
      </c>
      <c r="C8" s="72">
        <v>3.27</v>
      </c>
      <c r="D8" s="5">
        <v>1</v>
      </c>
      <c r="E8" s="3">
        <v>10</v>
      </c>
      <c r="G8" s="4">
        <v>611</v>
      </c>
      <c r="H8" s="5">
        <v>34</v>
      </c>
      <c r="I8" s="5">
        <v>196</v>
      </c>
      <c r="J8" s="5">
        <v>156</v>
      </c>
      <c r="K8" s="5">
        <v>114</v>
      </c>
      <c r="L8" s="5">
        <v>54</v>
      </c>
      <c r="M8" s="5">
        <v>57</v>
      </c>
      <c r="N8" s="60" t="s">
        <v>395</v>
      </c>
    </row>
    <row r="9" spans="1:14" s="28" customFormat="1">
      <c r="A9" s="25" t="s">
        <v>3</v>
      </c>
      <c r="B9" s="26"/>
      <c r="C9" s="68"/>
      <c r="D9" s="26"/>
      <c r="E9" s="27"/>
      <c r="G9" s="25"/>
      <c r="H9" s="26">
        <f>H8/$G$8</f>
        <v>5.5646481178396073E-2</v>
      </c>
      <c r="I9" s="26">
        <f t="shared" ref="I9:M9" si="2">I8/$G$8</f>
        <v>0.32078559738134205</v>
      </c>
      <c r="J9" s="26">
        <f t="shared" si="2"/>
        <v>0.25531914893617019</v>
      </c>
      <c r="K9" s="26">
        <f t="shared" si="2"/>
        <v>0.18657937806873978</v>
      </c>
      <c r="L9" s="26">
        <f t="shared" si="2"/>
        <v>8.8379705400982E-2</v>
      </c>
      <c r="M9" s="26">
        <f t="shared" si="2"/>
        <v>9.3289689034369891E-2</v>
      </c>
      <c r="N9" s="61" t="s">
        <v>395</v>
      </c>
    </row>
    <row r="10" spans="1:14">
      <c r="A10" s="4" t="s">
        <v>21</v>
      </c>
      <c r="B10" s="5">
        <v>2</v>
      </c>
      <c r="C10" s="67">
        <v>5</v>
      </c>
      <c r="D10" s="5">
        <v>5</v>
      </c>
      <c r="E10" s="3">
        <v>5</v>
      </c>
      <c r="G10" s="4">
        <v>2</v>
      </c>
      <c r="H10" s="57" t="s">
        <v>395</v>
      </c>
      <c r="I10" s="57" t="s">
        <v>395</v>
      </c>
      <c r="J10" s="57" t="s">
        <v>395</v>
      </c>
      <c r="K10" s="57" t="s">
        <v>395</v>
      </c>
      <c r="L10" s="5">
        <v>2</v>
      </c>
      <c r="M10" s="57" t="s">
        <v>395</v>
      </c>
      <c r="N10" s="60" t="s">
        <v>395</v>
      </c>
    </row>
    <row r="11" spans="1:14" s="28" customFormat="1">
      <c r="A11" s="29" t="s">
        <v>3</v>
      </c>
      <c r="B11" s="30"/>
      <c r="C11" s="69"/>
      <c r="D11" s="30"/>
      <c r="E11" s="31"/>
      <c r="G11" s="29"/>
      <c r="H11" s="59" t="s">
        <v>395</v>
      </c>
      <c r="I11" s="59" t="s">
        <v>395</v>
      </c>
      <c r="J11" s="59" t="s">
        <v>395</v>
      </c>
      <c r="K11" s="59" t="s">
        <v>395</v>
      </c>
      <c r="L11" s="65">
        <f t="shared" ref="L11" si="3">L10/$G$10</f>
        <v>1</v>
      </c>
      <c r="M11" s="59" t="s">
        <v>395</v>
      </c>
      <c r="N11" s="62" t="s">
        <v>395</v>
      </c>
    </row>
    <row r="12" spans="1:14">
      <c r="A12" s="1" t="s">
        <v>2</v>
      </c>
      <c r="C12" s="70"/>
    </row>
    <row r="13" spans="1:14" s="42" customFormat="1">
      <c r="A13" s="39" t="s">
        <v>22</v>
      </c>
      <c r="B13" s="96">
        <v>17</v>
      </c>
      <c r="C13" s="71">
        <v>4.18</v>
      </c>
      <c r="D13" s="10">
        <v>1</v>
      </c>
      <c r="E13" s="41">
        <v>6</v>
      </c>
      <c r="G13" s="39">
        <v>17</v>
      </c>
      <c r="H13" s="40">
        <v>1</v>
      </c>
      <c r="I13" s="40">
        <v>1</v>
      </c>
      <c r="J13" s="40">
        <v>1</v>
      </c>
      <c r="K13" s="40">
        <v>6</v>
      </c>
      <c r="L13" s="40">
        <v>5</v>
      </c>
      <c r="M13" s="40">
        <v>2</v>
      </c>
      <c r="N13" s="11">
        <f>G13-SUM(H13:M13)</f>
        <v>1</v>
      </c>
    </row>
    <row r="14" spans="1:14" s="28" customFormat="1">
      <c r="A14" s="25" t="s">
        <v>3</v>
      </c>
      <c r="B14" s="97"/>
      <c r="C14" s="80"/>
      <c r="D14" s="26"/>
      <c r="E14" s="27"/>
      <c r="G14" s="25"/>
      <c r="H14" s="26">
        <f>H13/$G$13</f>
        <v>5.8823529411764705E-2</v>
      </c>
      <c r="I14" s="26">
        <f t="shared" ref="I14:N14" si="4">I13/$G$13</f>
        <v>5.8823529411764705E-2</v>
      </c>
      <c r="J14" s="26">
        <f t="shared" si="4"/>
        <v>5.8823529411764705E-2</v>
      </c>
      <c r="K14" s="26">
        <f t="shared" si="4"/>
        <v>0.35294117647058826</v>
      </c>
      <c r="L14" s="26">
        <f t="shared" si="4"/>
        <v>0.29411764705882354</v>
      </c>
      <c r="M14" s="26">
        <f t="shared" si="4"/>
        <v>0.11764705882352941</v>
      </c>
      <c r="N14" s="27">
        <f t="shared" si="4"/>
        <v>5.8823529411764705E-2</v>
      </c>
    </row>
    <row r="15" spans="1:14">
      <c r="A15" s="4" t="s">
        <v>23</v>
      </c>
      <c r="B15" s="98">
        <v>122</v>
      </c>
      <c r="C15" s="72">
        <v>3.49</v>
      </c>
      <c r="D15" s="5">
        <v>1</v>
      </c>
      <c r="E15" s="3">
        <v>9</v>
      </c>
      <c r="G15" s="4">
        <v>122</v>
      </c>
      <c r="H15" s="5">
        <v>17</v>
      </c>
      <c r="I15" s="5">
        <v>18</v>
      </c>
      <c r="J15" s="5">
        <v>30</v>
      </c>
      <c r="K15" s="5">
        <v>25</v>
      </c>
      <c r="L15" s="5">
        <v>20</v>
      </c>
      <c r="M15" s="5">
        <v>12</v>
      </c>
      <c r="N15" s="60" t="s">
        <v>395</v>
      </c>
    </row>
    <row r="16" spans="1:14" s="28" customFormat="1">
      <c r="A16" s="25" t="s">
        <v>3</v>
      </c>
      <c r="B16" s="97"/>
      <c r="C16" s="80"/>
      <c r="D16" s="26"/>
      <c r="E16" s="27"/>
      <c r="G16" s="25"/>
      <c r="H16" s="26">
        <f>H15/$G$15</f>
        <v>0.13934426229508196</v>
      </c>
      <c r="I16" s="26">
        <f t="shared" ref="I16:M16" si="5">I15/$G$15</f>
        <v>0.14754098360655737</v>
      </c>
      <c r="J16" s="26">
        <f t="shared" si="5"/>
        <v>0.24590163934426229</v>
      </c>
      <c r="K16" s="26">
        <f t="shared" si="5"/>
        <v>0.20491803278688525</v>
      </c>
      <c r="L16" s="26">
        <f t="shared" si="5"/>
        <v>0.16393442622950818</v>
      </c>
      <c r="M16" s="26">
        <f t="shared" si="5"/>
        <v>9.8360655737704916E-2</v>
      </c>
      <c r="N16" s="61" t="s">
        <v>395</v>
      </c>
    </row>
    <row r="17" spans="1:14">
      <c r="A17" s="4" t="s">
        <v>24</v>
      </c>
      <c r="B17" s="98">
        <v>169</v>
      </c>
      <c r="C17" s="72">
        <v>3.68</v>
      </c>
      <c r="D17" s="5">
        <v>1</v>
      </c>
      <c r="E17" s="3">
        <v>10</v>
      </c>
      <c r="G17" s="4">
        <v>169</v>
      </c>
      <c r="H17" s="5">
        <v>6</v>
      </c>
      <c r="I17" s="5">
        <v>31</v>
      </c>
      <c r="J17" s="5">
        <v>45</v>
      </c>
      <c r="K17" s="5">
        <v>52</v>
      </c>
      <c r="L17" s="5">
        <v>15</v>
      </c>
      <c r="M17" s="5">
        <v>20</v>
      </c>
      <c r="N17" s="60" t="s">
        <v>395</v>
      </c>
    </row>
    <row r="18" spans="1:14" s="28" customFormat="1">
      <c r="A18" s="25" t="s">
        <v>3</v>
      </c>
      <c r="B18" s="97"/>
      <c r="C18" s="80"/>
      <c r="D18" s="26"/>
      <c r="E18" s="27"/>
      <c r="G18" s="25"/>
      <c r="H18" s="26">
        <f>H17/$G$17</f>
        <v>3.5502958579881658E-2</v>
      </c>
      <c r="I18" s="26">
        <f t="shared" ref="I18:M18" si="6">I17/$G$17</f>
        <v>0.18343195266272189</v>
      </c>
      <c r="J18" s="26">
        <f t="shared" si="6"/>
        <v>0.26627218934911245</v>
      </c>
      <c r="K18" s="26">
        <f t="shared" si="6"/>
        <v>0.30769230769230771</v>
      </c>
      <c r="L18" s="26">
        <f t="shared" si="6"/>
        <v>8.8757396449704137E-2</v>
      </c>
      <c r="M18" s="26">
        <f t="shared" si="6"/>
        <v>0.11834319526627218</v>
      </c>
      <c r="N18" s="61" t="s">
        <v>395</v>
      </c>
    </row>
    <row r="19" spans="1:14">
      <c r="A19" s="4" t="s">
        <v>25</v>
      </c>
      <c r="B19" s="98">
        <v>160</v>
      </c>
      <c r="C19" s="72">
        <v>3.83</v>
      </c>
      <c r="D19" s="5">
        <v>1</v>
      </c>
      <c r="E19" s="3">
        <v>9</v>
      </c>
      <c r="G19" s="4">
        <v>160</v>
      </c>
      <c r="H19" s="5">
        <v>6</v>
      </c>
      <c r="I19" s="5">
        <v>22</v>
      </c>
      <c r="J19" s="5">
        <v>42</v>
      </c>
      <c r="K19" s="5">
        <v>46</v>
      </c>
      <c r="L19" s="5">
        <v>24</v>
      </c>
      <c r="M19" s="5">
        <v>20</v>
      </c>
      <c r="N19" s="60" t="s">
        <v>395</v>
      </c>
    </row>
    <row r="20" spans="1:14" s="28" customFormat="1">
      <c r="A20" s="25" t="s">
        <v>3</v>
      </c>
      <c r="B20" s="97"/>
      <c r="C20" s="80"/>
      <c r="D20" s="26"/>
      <c r="E20" s="27"/>
      <c r="G20" s="25"/>
      <c r="H20" s="26">
        <f>H19/$G$19</f>
        <v>3.7499999999999999E-2</v>
      </c>
      <c r="I20" s="26">
        <f t="shared" ref="I20:M20" si="7">I19/$G$19</f>
        <v>0.13750000000000001</v>
      </c>
      <c r="J20" s="26">
        <f t="shared" si="7"/>
        <v>0.26250000000000001</v>
      </c>
      <c r="K20" s="26">
        <f t="shared" si="7"/>
        <v>0.28749999999999998</v>
      </c>
      <c r="L20" s="26">
        <f t="shared" si="7"/>
        <v>0.15</v>
      </c>
      <c r="M20" s="26">
        <f t="shared" si="7"/>
        <v>0.125</v>
      </c>
      <c r="N20" s="61" t="s">
        <v>395</v>
      </c>
    </row>
    <row r="21" spans="1:14">
      <c r="A21" s="4" t="s">
        <v>26</v>
      </c>
      <c r="B21" s="98">
        <v>181</v>
      </c>
      <c r="C21" s="72">
        <v>3.16</v>
      </c>
      <c r="D21" s="5">
        <v>1</v>
      </c>
      <c r="E21" s="3">
        <v>8</v>
      </c>
      <c r="G21" s="4">
        <v>181</v>
      </c>
      <c r="H21" s="5">
        <v>10</v>
      </c>
      <c r="I21" s="5">
        <v>58</v>
      </c>
      <c r="J21" s="5">
        <v>52</v>
      </c>
      <c r="K21" s="5">
        <v>31</v>
      </c>
      <c r="L21" s="5">
        <v>19</v>
      </c>
      <c r="M21" s="5">
        <v>11</v>
      </c>
      <c r="N21" s="60" t="s">
        <v>395</v>
      </c>
    </row>
    <row r="22" spans="1:14" s="28" customFormat="1">
      <c r="A22" s="25" t="s">
        <v>3</v>
      </c>
      <c r="B22" s="97"/>
      <c r="C22" s="80"/>
      <c r="D22" s="26"/>
      <c r="E22" s="27"/>
      <c r="G22" s="25"/>
      <c r="H22" s="26">
        <f>H21/$G$21</f>
        <v>5.5248618784530384E-2</v>
      </c>
      <c r="I22" s="26">
        <f t="shared" ref="I22:M22" si="8">I21/$G$21</f>
        <v>0.32044198895027626</v>
      </c>
      <c r="J22" s="26">
        <f t="shared" si="8"/>
        <v>0.287292817679558</v>
      </c>
      <c r="K22" s="26">
        <f t="shared" si="8"/>
        <v>0.17127071823204421</v>
      </c>
      <c r="L22" s="26">
        <f t="shared" si="8"/>
        <v>0.10497237569060773</v>
      </c>
      <c r="M22" s="26">
        <f t="shared" si="8"/>
        <v>6.0773480662983423E-2</v>
      </c>
      <c r="N22" s="61" t="s">
        <v>395</v>
      </c>
    </row>
    <row r="23" spans="1:14">
      <c r="A23" s="4" t="s">
        <v>27</v>
      </c>
      <c r="B23" s="98">
        <v>244</v>
      </c>
      <c r="C23" s="72">
        <v>2.97</v>
      </c>
      <c r="D23" s="5">
        <v>1</v>
      </c>
      <c r="E23" s="3">
        <v>9</v>
      </c>
      <c r="G23" s="4">
        <v>244</v>
      </c>
      <c r="H23" s="5">
        <v>14</v>
      </c>
      <c r="I23" s="5">
        <v>104</v>
      </c>
      <c r="J23" s="5">
        <v>73</v>
      </c>
      <c r="K23" s="5">
        <v>19</v>
      </c>
      <c r="L23" s="5">
        <v>10</v>
      </c>
      <c r="M23" s="5">
        <v>24</v>
      </c>
      <c r="N23" s="60" t="s">
        <v>395</v>
      </c>
    </row>
    <row r="24" spans="1:14" s="28" customFormat="1">
      <c r="A24" s="25" t="s">
        <v>3</v>
      </c>
      <c r="B24" s="97"/>
      <c r="C24" s="80"/>
      <c r="D24" s="26"/>
      <c r="E24" s="27"/>
      <c r="G24" s="25"/>
      <c r="H24" s="26">
        <f>H23/$G$23</f>
        <v>5.737704918032787E-2</v>
      </c>
      <c r="I24" s="26">
        <f t="shared" ref="I24:M24" si="9">I23/$G$23</f>
        <v>0.42622950819672129</v>
      </c>
      <c r="J24" s="26">
        <f t="shared" si="9"/>
        <v>0.29918032786885246</v>
      </c>
      <c r="K24" s="26">
        <f t="shared" si="9"/>
        <v>7.7868852459016397E-2</v>
      </c>
      <c r="L24" s="26">
        <f t="shared" si="9"/>
        <v>4.0983606557377046E-2</v>
      </c>
      <c r="M24" s="26">
        <f t="shared" si="9"/>
        <v>9.8360655737704916E-2</v>
      </c>
      <c r="N24" s="61" t="s">
        <v>395</v>
      </c>
    </row>
    <row r="25" spans="1:14">
      <c r="A25" s="4" t="s">
        <v>28</v>
      </c>
      <c r="B25" s="98">
        <v>262</v>
      </c>
      <c r="C25" s="72">
        <v>3</v>
      </c>
      <c r="D25" s="5">
        <v>1</v>
      </c>
      <c r="E25" s="3">
        <v>8</v>
      </c>
      <c r="G25" s="4">
        <v>262</v>
      </c>
      <c r="H25" s="5">
        <v>22</v>
      </c>
      <c r="I25" s="5">
        <v>129</v>
      </c>
      <c r="J25" s="5">
        <v>44</v>
      </c>
      <c r="K25" s="5">
        <v>19</v>
      </c>
      <c r="L25" s="5">
        <v>10</v>
      </c>
      <c r="M25" s="5">
        <v>38</v>
      </c>
      <c r="N25" s="60" t="s">
        <v>395</v>
      </c>
    </row>
    <row r="26" spans="1:14" s="28" customFormat="1">
      <c r="A26" s="29" t="s">
        <v>3</v>
      </c>
      <c r="B26" s="99"/>
      <c r="C26" s="69"/>
      <c r="D26" s="30"/>
      <c r="E26" s="31"/>
      <c r="G26" s="29"/>
      <c r="H26" s="30">
        <f>H25/$G$25</f>
        <v>8.3969465648854963E-2</v>
      </c>
      <c r="I26" s="30">
        <f t="shared" ref="I26:M26" si="10">I25/$G$25</f>
        <v>0.49236641221374045</v>
      </c>
      <c r="J26" s="30">
        <f t="shared" si="10"/>
        <v>0.16793893129770993</v>
      </c>
      <c r="K26" s="30">
        <f t="shared" si="10"/>
        <v>7.2519083969465645E-2</v>
      </c>
      <c r="L26" s="30">
        <f t="shared" si="10"/>
        <v>3.8167938931297711E-2</v>
      </c>
      <c r="M26" s="30">
        <f t="shared" si="10"/>
        <v>0.14503816793893129</v>
      </c>
      <c r="N26" s="62" t="s">
        <v>395</v>
      </c>
    </row>
    <row r="27" spans="1:14">
      <c r="B27" s="90"/>
      <c r="C27" s="70"/>
    </row>
    <row r="28" spans="1:14" s="28" customFormat="1">
      <c r="B28" s="91"/>
      <c r="C28" s="81"/>
    </row>
    <row r="29" spans="1:14">
      <c r="B29" s="90"/>
    </row>
    <row r="30" spans="1:14">
      <c r="B30" s="90"/>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361</v>
      </c>
      <c r="J2" s="20" t="s">
        <v>359</v>
      </c>
    </row>
    <row r="3" spans="1:22" s="15" customFormat="1" ht="10.5">
      <c r="A3" s="15" t="s">
        <v>360</v>
      </c>
      <c r="J3" s="15" t="s">
        <v>264</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68</v>
      </c>
      <c r="D6" s="5">
        <v>377</v>
      </c>
      <c r="E6" s="5">
        <v>216</v>
      </c>
      <c r="F6" s="5">
        <v>50</v>
      </c>
      <c r="G6" s="5">
        <v>395</v>
      </c>
      <c r="H6" s="3">
        <f>B6-SUM(C6:G6)</f>
        <v>64</v>
      </c>
      <c r="J6" s="4">
        <v>1170</v>
      </c>
      <c r="K6" s="5">
        <v>64</v>
      </c>
      <c r="L6" s="5">
        <v>427</v>
      </c>
      <c r="M6" s="5">
        <v>227</v>
      </c>
      <c r="N6" s="5">
        <v>42</v>
      </c>
      <c r="O6" s="5">
        <v>341</v>
      </c>
      <c r="P6" s="3">
        <f>J6-SUM(K6:O6)</f>
        <v>69</v>
      </c>
    </row>
    <row r="7" spans="1:22" s="28" customFormat="1">
      <c r="A7" s="25" t="s">
        <v>3</v>
      </c>
      <c r="B7" s="26"/>
      <c r="C7" s="26">
        <f>C6/$B$6</f>
        <v>5.8119658119658121E-2</v>
      </c>
      <c r="D7" s="26">
        <f t="shared" ref="D7:H7" si="0">D6/$B$6</f>
        <v>0.32222222222222224</v>
      </c>
      <c r="E7" s="26">
        <f t="shared" si="0"/>
        <v>0.18461538461538463</v>
      </c>
      <c r="F7" s="26">
        <f t="shared" si="0"/>
        <v>4.2735042735042736E-2</v>
      </c>
      <c r="G7" s="26">
        <f t="shared" si="0"/>
        <v>0.33760683760683763</v>
      </c>
      <c r="H7" s="27">
        <f t="shared" si="0"/>
        <v>5.4700854700854701E-2</v>
      </c>
      <c r="J7" s="25"/>
      <c r="K7" s="26">
        <f>K6/$J$6</f>
        <v>5.4700854700854701E-2</v>
      </c>
      <c r="L7" s="26">
        <f t="shared" ref="L7:P7" si="1">L6/$J$6</f>
        <v>0.36495726495726494</v>
      </c>
      <c r="M7" s="26">
        <f t="shared" si="1"/>
        <v>0.19401709401709402</v>
      </c>
      <c r="N7" s="26">
        <f t="shared" si="1"/>
        <v>3.5897435897435895E-2</v>
      </c>
      <c r="O7" s="26">
        <f t="shared" si="1"/>
        <v>0.29145299145299147</v>
      </c>
      <c r="P7" s="27">
        <f t="shared" si="1"/>
        <v>5.8974358974358973E-2</v>
      </c>
    </row>
    <row r="8" spans="1:22">
      <c r="A8" s="4" t="s">
        <v>19</v>
      </c>
      <c r="B8" s="5">
        <v>551</v>
      </c>
      <c r="C8" s="5">
        <v>35</v>
      </c>
      <c r="D8" s="5">
        <v>183</v>
      </c>
      <c r="E8" s="5">
        <v>113</v>
      </c>
      <c r="F8" s="5">
        <v>30</v>
      </c>
      <c r="G8" s="5">
        <v>167</v>
      </c>
      <c r="H8" s="3">
        <f>B8-SUM(C8:G8)</f>
        <v>23</v>
      </c>
      <c r="J8" s="4">
        <v>551</v>
      </c>
      <c r="K8" s="5">
        <v>35</v>
      </c>
      <c r="L8" s="5">
        <v>196</v>
      </c>
      <c r="M8" s="5">
        <v>125</v>
      </c>
      <c r="N8" s="5">
        <v>24</v>
      </c>
      <c r="O8" s="5">
        <v>144</v>
      </c>
      <c r="P8" s="3">
        <f>J8-SUM(K8:O8)</f>
        <v>27</v>
      </c>
    </row>
    <row r="9" spans="1:22" s="28" customFormat="1">
      <c r="A9" s="25" t="s">
        <v>3</v>
      </c>
      <c r="B9" s="26"/>
      <c r="C9" s="26">
        <f>C8/$B$8</f>
        <v>6.3520871143375679E-2</v>
      </c>
      <c r="D9" s="26">
        <f t="shared" ref="D9:H9" si="2">D8/$B$8</f>
        <v>0.33212341197822143</v>
      </c>
      <c r="E9" s="26">
        <f t="shared" si="2"/>
        <v>0.20508166969147004</v>
      </c>
      <c r="F9" s="26">
        <f t="shared" si="2"/>
        <v>5.4446460980036297E-2</v>
      </c>
      <c r="G9" s="26">
        <f t="shared" si="2"/>
        <v>0.30308529945553542</v>
      </c>
      <c r="H9" s="27">
        <f t="shared" si="2"/>
        <v>4.1742286751361164E-2</v>
      </c>
      <c r="J9" s="25"/>
      <c r="K9" s="26">
        <f>K8/$J$8</f>
        <v>6.3520871143375679E-2</v>
      </c>
      <c r="L9" s="26">
        <f t="shared" ref="L9:P9" si="3">L8/$J$8</f>
        <v>0.35571687840290384</v>
      </c>
      <c r="M9" s="26">
        <f t="shared" si="3"/>
        <v>0.22686025408348456</v>
      </c>
      <c r="N9" s="26">
        <f t="shared" si="3"/>
        <v>4.3557168784029036E-2</v>
      </c>
      <c r="O9" s="26">
        <f t="shared" si="3"/>
        <v>0.2613430127041742</v>
      </c>
      <c r="P9" s="27">
        <f t="shared" si="3"/>
        <v>4.9001814882032667E-2</v>
      </c>
    </row>
    <row r="10" spans="1:22">
      <c r="A10" s="4" t="s">
        <v>20</v>
      </c>
      <c r="B10" s="5">
        <v>611</v>
      </c>
      <c r="C10" s="5">
        <v>31</v>
      </c>
      <c r="D10" s="5">
        <v>193</v>
      </c>
      <c r="E10" s="5">
        <v>101</v>
      </c>
      <c r="F10" s="5">
        <v>20</v>
      </c>
      <c r="G10" s="5">
        <v>228</v>
      </c>
      <c r="H10" s="3">
        <f>B10-SUM(C10:G10)</f>
        <v>38</v>
      </c>
      <c r="J10" s="4">
        <v>611</v>
      </c>
      <c r="K10" s="5">
        <v>28</v>
      </c>
      <c r="L10" s="5">
        <v>229</v>
      </c>
      <c r="M10" s="5">
        <v>100</v>
      </c>
      <c r="N10" s="5">
        <v>18</v>
      </c>
      <c r="O10" s="5">
        <v>197</v>
      </c>
      <c r="P10" s="3">
        <f>J10-SUM(K10:O10)</f>
        <v>39</v>
      </c>
    </row>
    <row r="11" spans="1:22" s="28" customFormat="1">
      <c r="A11" s="25" t="s">
        <v>3</v>
      </c>
      <c r="B11" s="26"/>
      <c r="C11" s="26">
        <f>C10/B10</f>
        <v>5.0736497545008183E-2</v>
      </c>
      <c r="D11" s="26">
        <f>D10/B10</f>
        <v>0.3158756137479542</v>
      </c>
      <c r="E11" s="26">
        <f>E10/B10</f>
        <v>0.16530278232405893</v>
      </c>
      <c r="F11" s="26">
        <f>F10/B10</f>
        <v>3.2733224222585927E-2</v>
      </c>
      <c r="G11" s="26">
        <f>G10/B10</f>
        <v>0.37315875613747956</v>
      </c>
      <c r="H11" s="27">
        <f>H10/B10</f>
        <v>6.2193126022913256E-2</v>
      </c>
      <c r="J11" s="25"/>
      <c r="K11" s="26">
        <f>K10/J10</f>
        <v>4.5826513911620292E-2</v>
      </c>
      <c r="L11" s="26">
        <f>L10/J10</f>
        <v>0.37479541734860883</v>
      </c>
      <c r="M11" s="26">
        <f>M10/J10</f>
        <v>0.16366612111292964</v>
      </c>
      <c r="N11" s="26">
        <f>N10/J10</f>
        <v>2.9459901800327332E-2</v>
      </c>
      <c r="O11" s="26">
        <f>O10/J10</f>
        <v>0.32242225859247137</v>
      </c>
      <c r="P11" s="27">
        <f>P10/J10</f>
        <v>6.3829787234042548E-2</v>
      </c>
    </row>
    <row r="12" spans="1:22">
      <c r="A12" s="4" t="s">
        <v>21</v>
      </c>
      <c r="B12" s="5">
        <v>2</v>
      </c>
      <c r="C12" s="5">
        <v>2</v>
      </c>
      <c r="D12" s="57" t="s">
        <v>395</v>
      </c>
      <c r="E12" s="57" t="s">
        <v>395</v>
      </c>
      <c r="F12" s="57" t="s">
        <v>395</v>
      </c>
      <c r="G12" s="57" t="s">
        <v>395</v>
      </c>
      <c r="H12" s="60" t="s">
        <v>395</v>
      </c>
      <c r="J12" s="4">
        <v>2</v>
      </c>
      <c r="K12" s="5">
        <v>1</v>
      </c>
      <c r="L12" s="57" t="s">
        <v>395</v>
      </c>
      <c r="M12" s="5">
        <v>1</v>
      </c>
      <c r="N12" s="57" t="s">
        <v>395</v>
      </c>
      <c r="O12" s="57" t="s">
        <v>395</v>
      </c>
      <c r="P12" s="60" t="s">
        <v>395</v>
      </c>
      <c r="V12" s="19"/>
    </row>
    <row r="13" spans="1:22" s="28" customFormat="1">
      <c r="A13" s="29" t="s">
        <v>3</v>
      </c>
      <c r="B13" s="30"/>
      <c r="C13" s="85">
        <v>1</v>
      </c>
      <c r="D13" s="59" t="s">
        <v>395</v>
      </c>
      <c r="E13" s="59" t="s">
        <v>395</v>
      </c>
      <c r="F13" s="59" t="s">
        <v>395</v>
      </c>
      <c r="G13" s="59" t="s">
        <v>395</v>
      </c>
      <c r="H13" s="62" t="s">
        <v>395</v>
      </c>
      <c r="J13" s="29"/>
      <c r="K13" s="30">
        <f>K12/J12</f>
        <v>0.5</v>
      </c>
      <c r="L13" s="59" t="s">
        <v>395</v>
      </c>
      <c r="M13" s="30">
        <f>M12/J12</f>
        <v>0.5</v>
      </c>
      <c r="N13" s="59" t="s">
        <v>395</v>
      </c>
      <c r="O13" s="59" t="s">
        <v>395</v>
      </c>
      <c r="P13" s="62" t="s">
        <v>395</v>
      </c>
    </row>
    <row r="14" spans="1:22">
      <c r="A14" s="1" t="s">
        <v>2</v>
      </c>
    </row>
    <row r="15" spans="1:22">
      <c r="A15" s="9" t="s">
        <v>22</v>
      </c>
      <c r="B15" s="51">
        <v>17</v>
      </c>
      <c r="C15" s="10">
        <v>3</v>
      </c>
      <c r="D15" s="10">
        <v>8</v>
      </c>
      <c r="E15" s="10">
        <v>2</v>
      </c>
      <c r="F15" s="10">
        <v>1</v>
      </c>
      <c r="G15" s="10">
        <v>3</v>
      </c>
      <c r="H15" s="64" t="s">
        <v>395</v>
      </c>
      <c r="J15" s="9">
        <v>17</v>
      </c>
      <c r="K15" s="82" t="s">
        <v>395</v>
      </c>
      <c r="L15" s="10">
        <v>7</v>
      </c>
      <c r="M15" s="10">
        <v>4</v>
      </c>
      <c r="N15" s="82" t="s">
        <v>395</v>
      </c>
      <c r="O15" s="10">
        <v>5</v>
      </c>
      <c r="P15" s="11">
        <f>J15-SUM(K15:O15)</f>
        <v>1</v>
      </c>
    </row>
    <row r="16" spans="1:22" s="28" customFormat="1">
      <c r="A16" s="25" t="s">
        <v>3</v>
      </c>
      <c r="B16" s="26"/>
      <c r="C16" s="49">
        <f>C15/B15</f>
        <v>0.17647058823529413</v>
      </c>
      <c r="D16" s="49">
        <f>D15/B15</f>
        <v>0.47058823529411764</v>
      </c>
      <c r="E16" s="49">
        <f>E15/B15</f>
        <v>0.11764705882352941</v>
      </c>
      <c r="F16" s="49">
        <f>F15/B15</f>
        <v>5.8823529411764705E-2</v>
      </c>
      <c r="G16" s="49">
        <f>G15/B15</f>
        <v>0.17647058823529413</v>
      </c>
      <c r="H16" s="63" t="s">
        <v>395</v>
      </c>
      <c r="J16" s="25"/>
      <c r="K16" s="58" t="s">
        <v>395</v>
      </c>
      <c r="L16" s="49">
        <f>L15/J15</f>
        <v>0.41176470588235292</v>
      </c>
      <c r="M16" s="49">
        <f>M15/J15</f>
        <v>0.23529411764705882</v>
      </c>
      <c r="N16" s="58" t="s">
        <v>395</v>
      </c>
      <c r="O16" s="49">
        <f>O15/J15</f>
        <v>0.29411764705882354</v>
      </c>
      <c r="P16" s="56">
        <f>P15/J15</f>
        <v>5.8823529411764705E-2</v>
      </c>
    </row>
    <row r="17" spans="1:16">
      <c r="A17" s="4" t="s">
        <v>23</v>
      </c>
      <c r="B17" s="5">
        <v>122</v>
      </c>
      <c r="C17" s="5">
        <v>14</v>
      </c>
      <c r="D17" s="5">
        <v>45</v>
      </c>
      <c r="E17" s="5">
        <v>13</v>
      </c>
      <c r="F17" s="5">
        <v>6</v>
      </c>
      <c r="G17" s="5">
        <v>39</v>
      </c>
      <c r="H17" s="3">
        <f>B17-SUM(C17:G17)</f>
        <v>5</v>
      </c>
      <c r="J17" s="4">
        <v>122</v>
      </c>
      <c r="K17" s="5">
        <v>13</v>
      </c>
      <c r="L17" s="5">
        <v>48</v>
      </c>
      <c r="M17" s="5">
        <v>19</v>
      </c>
      <c r="N17" s="5">
        <v>6</v>
      </c>
      <c r="O17" s="5">
        <v>31</v>
      </c>
      <c r="P17" s="3">
        <f>J17-SUM(K17:O17)</f>
        <v>5</v>
      </c>
    </row>
    <row r="18" spans="1:16" s="28" customFormat="1">
      <c r="A18" s="25" t="s">
        <v>3</v>
      </c>
      <c r="B18" s="26"/>
      <c r="C18" s="26">
        <f>C17/B17</f>
        <v>0.11475409836065574</v>
      </c>
      <c r="D18" s="26">
        <f>D17/B17</f>
        <v>0.36885245901639346</v>
      </c>
      <c r="E18" s="26">
        <f>E17/B17</f>
        <v>0.10655737704918032</v>
      </c>
      <c r="F18" s="26">
        <f>F17/B17</f>
        <v>4.9180327868852458E-2</v>
      </c>
      <c r="G18" s="26">
        <f>G17/B17</f>
        <v>0.31967213114754101</v>
      </c>
      <c r="H18" s="27">
        <f>H17/B17</f>
        <v>4.0983606557377046E-2</v>
      </c>
      <c r="J18" s="25"/>
      <c r="K18" s="26">
        <f>K17/J17</f>
        <v>0.10655737704918032</v>
      </c>
      <c r="L18" s="26">
        <f>L17/J17</f>
        <v>0.39344262295081966</v>
      </c>
      <c r="M18" s="26">
        <f>M17/J17</f>
        <v>0.15573770491803279</v>
      </c>
      <c r="N18" s="26">
        <f>N17/J17</f>
        <v>4.9180327868852458E-2</v>
      </c>
      <c r="O18" s="26">
        <f>O17/J17</f>
        <v>0.25409836065573771</v>
      </c>
      <c r="P18" s="27">
        <f>P17/J17</f>
        <v>4.0983606557377046E-2</v>
      </c>
    </row>
    <row r="19" spans="1:16">
      <c r="A19" s="4" t="s">
        <v>24</v>
      </c>
      <c r="B19" s="5">
        <v>169</v>
      </c>
      <c r="C19" s="5">
        <v>11</v>
      </c>
      <c r="D19" s="5">
        <v>60</v>
      </c>
      <c r="E19" s="5">
        <v>32</v>
      </c>
      <c r="F19" s="5">
        <v>12</v>
      </c>
      <c r="G19" s="5">
        <v>47</v>
      </c>
      <c r="H19" s="3">
        <f>B19-SUM(C19:G19)</f>
        <v>7</v>
      </c>
      <c r="J19" s="4">
        <v>169</v>
      </c>
      <c r="K19" s="5">
        <v>9</v>
      </c>
      <c r="L19" s="5">
        <v>54</v>
      </c>
      <c r="M19" s="5">
        <v>38</v>
      </c>
      <c r="N19" s="5">
        <v>9</v>
      </c>
      <c r="O19" s="5">
        <v>52</v>
      </c>
      <c r="P19" s="3">
        <f>J19-SUM(K19:O19)</f>
        <v>7</v>
      </c>
    </row>
    <row r="20" spans="1:16" s="28" customFormat="1">
      <c r="A20" s="25" t="s">
        <v>3</v>
      </c>
      <c r="B20" s="26"/>
      <c r="C20" s="26">
        <f>C19/B19</f>
        <v>6.5088757396449703E-2</v>
      </c>
      <c r="D20" s="26">
        <f>D19/B19</f>
        <v>0.35502958579881655</v>
      </c>
      <c r="E20" s="26">
        <f>E19/B19</f>
        <v>0.1893491124260355</v>
      </c>
      <c r="F20" s="26">
        <f>F19/B19</f>
        <v>7.1005917159763315E-2</v>
      </c>
      <c r="G20" s="26">
        <f>G19/B19</f>
        <v>0.27810650887573962</v>
      </c>
      <c r="H20" s="27">
        <f>H19/B19</f>
        <v>4.142011834319527E-2</v>
      </c>
      <c r="J20" s="25"/>
      <c r="K20" s="26">
        <f>K19/J19</f>
        <v>5.3254437869822487E-2</v>
      </c>
      <c r="L20" s="26">
        <f>L19/J19</f>
        <v>0.31952662721893493</v>
      </c>
      <c r="M20" s="26">
        <f>M19/J19</f>
        <v>0.22485207100591717</v>
      </c>
      <c r="N20" s="26">
        <f>N19/J19</f>
        <v>5.3254437869822487E-2</v>
      </c>
      <c r="O20" s="26">
        <f>O19/J19</f>
        <v>0.30769230769230771</v>
      </c>
      <c r="P20" s="27">
        <f>P19/J19</f>
        <v>4.142011834319527E-2</v>
      </c>
    </row>
    <row r="21" spans="1:16">
      <c r="A21" s="4" t="s">
        <v>25</v>
      </c>
      <c r="B21" s="5">
        <v>160</v>
      </c>
      <c r="C21" s="5">
        <v>13</v>
      </c>
      <c r="D21" s="5">
        <v>49</v>
      </c>
      <c r="E21" s="5">
        <v>39</v>
      </c>
      <c r="F21" s="5">
        <v>5</v>
      </c>
      <c r="G21" s="5">
        <v>49</v>
      </c>
      <c r="H21" s="3">
        <f>B21-SUM(C21:G21)</f>
        <v>5</v>
      </c>
      <c r="J21" s="4">
        <v>160</v>
      </c>
      <c r="K21" s="5">
        <v>11</v>
      </c>
      <c r="L21" s="5">
        <v>53</v>
      </c>
      <c r="M21" s="5">
        <v>36</v>
      </c>
      <c r="N21" s="5">
        <v>7</v>
      </c>
      <c r="O21" s="5">
        <v>48</v>
      </c>
      <c r="P21" s="3">
        <f>J21-SUM(K21:O21)</f>
        <v>5</v>
      </c>
    </row>
    <row r="22" spans="1:16" s="28" customFormat="1">
      <c r="A22" s="25" t="s">
        <v>3</v>
      </c>
      <c r="B22" s="26"/>
      <c r="C22" s="26">
        <f>C21/B21</f>
        <v>8.1250000000000003E-2</v>
      </c>
      <c r="D22" s="26">
        <f>D21/B21</f>
        <v>0.30625000000000002</v>
      </c>
      <c r="E22" s="26">
        <f>E21/B21</f>
        <v>0.24374999999999999</v>
      </c>
      <c r="F22" s="26">
        <f>F21/B21</f>
        <v>3.125E-2</v>
      </c>
      <c r="G22" s="26">
        <f>G21/B21</f>
        <v>0.30625000000000002</v>
      </c>
      <c r="H22" s="27">
        <f>H21/B21</f>
        <v>3.125E-2</v>
      </c>
      <c r="J22" s="25"/>
      <c r="K22" s="26">
        <f>K21/J21</f>
        <v>6.8750000000000006E-2</v>
      </c>
      <c r="L22" s="26">
        <f>L21/J21</f>
        <v>0.33124999999999999</v>
      </c>
      <c r="M22" s="26">
        <f>M21/J21</f>
        <v>0.22500000000000001</v>
      </c>
      <c r="N22" s="26">
        <f>N21/J21</f>
        <v>4.3749999999999997E-2</v>
      </c>
      <c r="O22" s="26">
        <f>O21/J21</f>
        <v>0.3</v>
      </c>
      <c r="P22" s="27">
        <f>P21/J21</f>
        <v>3.125E-2</v>
      </c>
    </row>
    <row r="23" spans="1:16">
      <c r="A23" s="4" t="s">
        <v>26</v>
      </c>
      <c r="B23" s="5">
        <v>181</v>
      </c>
      <c r="C23" s="5">
        <v>8</v>
      </c>
      <c r="D23" s="5">
        <v>61</v>
      </c>
      <c r="E23" s="5">
        <v>41</v>
      </c>
      <c r="F23" s="5">
        <v>8</v>
      </c>
      <c r="G23" s="5">
        <v>59</v>
      </c>
      <c r="H23" s="3">
        <f>B23-SUM(C23:G23)</f>
        <v>4</v>
      </c>
      <c r="J23" s="4">
        <v>181</v>
      </c>
      <c r="K23" s="5">
        <v>10</v>
      </c>
      <c r="L23" s="5">
        <v>73</v>
      </c>
      <c r="M23" s="5">
        <v>41</v>
      </c>
      <c r="N23" s="5">
        <v>8</v>
      </c>
      <c r="O23" s="5">
        <v>45</v>
      </c>
      <c r="P23" s="3">
        <f>J23-SUM(K23:O23)</f>
        <v>4</v>
      </c>
    </row>
    <row r="24" spans="1:16" s="28" customFormat="1">
      <c r="A24" s="25" t="s">
        <v>3</v>
      </c>
      <c r="B24" s="26"/>
      <c r="C24" s="26">
        <f>C23/B23</f>
        <v>4.4198895027624308E-2</v>
      </c>
      <c r="D24" s="26">
        <f>D23/B23</f>
        <v>0.33701657458563539</v>
      </c>
      <c r="E24" s="26">
        <f>E23/B23</f>
        <v>0.22651933701657459</v>
      </c>
      <c r="F24" s="26">
        <f>F23/B23</f>
        <v>4.4198895027624308E-2</v>
      </c>
      <c r="G24" s="26">
        <f>G23/B23</f>
        <v>0.32596685082872928</v>
      </c>
      <c r="H24" s="27">
        <f>H23/B23</f>
        <v>2.2099447513812154E-2</v>
      </c>
      <c r="J24" s="25"/>
      <c r="K24" s="26">
        <f>K23/J23</f>
        <v>5.5248618784530384E-2</v>
      </c>
      <c r="L24" s="26">
        <f>L23/J23</f>
        <v>0.40331491712707185</v>
      </c>
      <c r="M24" s="26">
        <f>M23/J23</f>
        <v>0.22651933701657459</v>
      </c>
      <c r="N24" s="26">
        <f>N23/J23</f>
        <v>4.4198895027624308E-2</v>
      </c>
      <c r="O24" s="26">
        <f>O23/J23</f>
        <v>0.24861878453038674</v>
      </c>
      <c r="P24" s="27">
        <f>P23/J23</f>
        <v>2.2099447513812154E-2</v>
      </c>
    </row>
    <row r="25" spans="1:16">
      <c r="A25" s="4" t="s">
        <v>27</v>
      </c>
      <c r="B25" s="5">
        <v>244</v>
      </c>
      <c r="C25" s="5">
        <v>7</v>
      </c>
      <c r="D25" s="5">
        <v>72</v>
      </c>
      <c r="E25" s="5">
        <v>45</v>
      </c>
      <c r="F25" s="5">
        <v>11</v>
      </c>
      <c r="G25" s="5">
        <v>97</v>
      </c>
      <c r="H25" s="3">
        <f>B25-SUM(C25:G25)</f>
        <v>12</v>
      </c>
      <c r="J25" s="4">
        <v>244</v>
      </c>
      <c r="K25" s="5">
        <v>8</v>
      </c>
      <c r="L25" s="5">
        <v>85</v>
      </c>
      <c r="M25" s="5">
        <v>46</v>
      </c>
      <c r="N25" s="5">
        <v>10</v>
      </c>
      <c r="O25" s="5">
        <v>80</v>
      </c>
      <c r="P25" s="3">
        <f>J25-SUM(K25:O25)</f>
        <v>15</v>
      </c>
    </row>
    <row r="26" spans="1:16" s="28" customFormat="1">
      <c r="A26" s="25" t="s">
        <v>3</v>
      </c>
      <c r="B26" s="26"/>
      <c r="C26" s="26">
        <f>C25/B25</f>
        <v>2.8688524590163935E-2</v>
      </c>
      <c r="D26" s="26">
        <f>D25/B25</f>
        <v>0.29508196721311475</v>
      </c>
      <c r="E26" s="26">
        <f>E25/B25</f>
        <v>0.18442622950819673</v>
      </c>
      <c r="F26" s="26">
        <f>F25/B25</f>
        <v>4.5081967213114756E-2</v>
      </c>
      <c r="G26" s="26">
        <f>G25/B25</f>
        <v>0.39754098360655737</v>
      </c>
      <c r="H26" s="27">
        <f>H25/B25</f>
        <v>4.9180327868852458E-2</v>
      </c>
      <c r="J26" s="25"/>
      <c r="K26" s="26">
        <f>K25/J25</f>
        <v>3.2786885245901641E-2</v>
      </c>
      <c r="L26" s="26">
        <f>L25/J25</f>
        <v>0.34836065573770492</v>
      </c>
      <c r="M26" s="26">
        <f>M25/J25</f>
        <v>0.18852459016393441</v>
      </c>
      <c r="N26" s="26">
        <f>N25/J25</f>
        <v>4.0983606557377046E-2</v>
      </c>
      <c r="O26" s="26">
        <f>O25/J25</f>
        <v>0.32786885245901637</v>
      </c>
      <c r="P26" s="27">
        <f>P25/J25</f>
        <v>6.1475409836065573E-2</v>
      </c>
    </row>
    <row r="27" spans="1:16">
      <c r="A27" s="4" t="s">
        <v>28</v>
      </c>
      <c r="B27" s="5">
        <v>262</v>
      </c>
      <c r="C27" s="5">
        <v>11</v>
      </c>
      <c r="D27" s="5">
        <v>77</v>
      </c>
      <c r="E27" s="5">
        <v>41</v>
      </c>
      <c r="F27" s="5">
        <v>7</v>
      </c>
      <c r="G27" s="5">
        <v>99</v>
      </c>
      <c r="H27" s="3">
        <f>B27-SUM(C27:G27)</f>
        <v>27</v>
      </c>
      <c r="J27" s="4">
        <v>262</v>
      </c>
      <c r="K27" s="5">
        <v>12</v>
      </c>
      <c r="L27" s="5">
        <v>101</v>
      </c>
      <c r="M27" s="5">
        <v>41</v>
      </c>
      <c r="N27" s="5">
        <v>2</v>
      </c>
      <c r="O27" s="5">
        <v>78</v>
      </c>
      <c r="P27" s="3">
        <f>J27-SUM(K27:O27)</f>
        <v>28</v>
      </c>
    </row>
    <row r="28" spans="1:16" s="28" customFormat="1">
      <c r="A28" s="29" t="s">
        <v>3</v>
      </c>
      <c r="B28" s="30"/>
      <c r="C28" s="30">
        <f>C27/B27</f>
        <v>4.1984732824427481E-2</v>
      </c>
      <c r="D28" s="30">
        <f>D27/B27</f>
        <v>0.29389312977099236</v>
      </c>
      <c r="E28" s="30">
        <f>E27/B27</f>
        <v>0.15648854961832062</v>
      </c>
      <c r="F28" s="30">
        <f>F27/B27</f>
        <v>2.6717557251908396E-2</v>
      </c>
      <c r="G28" s="30">
        <f>G27/B27</f>
        <v>0.37786259541984735</v>
      </c>
      <c r="H28" s="31">
        <f>H27/B27</f>
        <v>0.10305343511450382</v>
      </c>
      <c r="J28" s="29"/>
      <c r="K28" s="30">
        <f>K27/J27</f>
        <v>4.5801526717557252E-2</v>
      </c>
      <c r="L28" s="30">
        <f>L27/J27</f>
        <v>0.38549618320610685</v>
      </c>
      <c r="M28" s="30">
        <f>M27/J27</f>
        <v>0.15648854961832062</v>
      </c>
      <c r="N28" s="30">
        <f>N27/J27</f>
        <v>7.6335877862595417E-3</v>
      </c>
      <c r="O28" s="30">
        <f>O27/J27</f>
        <v>0.29770992366412213</v>
      </c>
      <c r="P28" s="31">
        <f>P27/J27</f>
        <v>0.10687022900763359</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6" width="5" style="1" customWidth="1"/>
    <col min="17" max="16384" width="5" style="1"/>
  </cols>
  <sheetData>
    <row r="1" spans="1:22">
      <c r="A1" s="1" t="s">
        <v>214</v>
      </c>
    </row>
    <row r="2" spans="1:22" s="20" customFormat="1" ht="10.5">
      <c r="A2" s="20" t="s">
        <v>284</v>
      </c>
      <c r="J2" s="20" t="s">
        <v>288</v>
      </c>
    </row>
    <row r="3" spans="1:22" s="15" customFormat="1" ht="10.5">
      <c r="J3" s="15" t="s">
        <v>287</v>
      </c>
    </row>
    <row r="4" spans="1:22">
      <c r="A4" s="1" t="s">
        <v>0</v>
      </c>
    </row>
    <row r="5" spans="1:22" s="2" customFormat="1" ht="127.5" customHeight="1">
      <c r="A5" s="6" t="s">
        <v>3</v>
      </c>
      <c r="B5" s="7" t="s">
        <v>4</v>
      </c>
      <c r="C5" s="7" t="s">
        <v>151</v>
      </c>
      <c r="D5" s="7" t="s">
        <v>152</v>
      </c>
      <c r="E5" s="7" t="s">
        <v>153</v>
      </c>
      <c r="F5" s="7" t="s">
        <v>154</v>
      </c>
      <c r="G5" s="7" t="s">
        <v>43</v>
      </c>
      <c r="H5" s="8" t="s">
        <v>8</v>
      </c>
      <c r="J5" s="6" t="s">
        <v>4</v>
      </c>
      <c r="K5" s="7" t="s">
        <v>151</v>
      </c>
      <c r="L5" s="7" t="s">
        <v>152</v>
      </c>
      <c r="M5" s="7" t="s">
        <v>153</v>
      </c>
      <c r="N5" s="7" t="s">
        <v>154</v>
      </c>
      <c r="O5" s="7" t="s">
        <v>43</v>
      </c>
      <c r="P5" s="8" t="s">
        <v>8</v>
      </c>
    </row>
    <row r="6" spans="1:22">
      <c r="A6" s="4" t="s">
        <v>18</v>
      </c>
      <c r="B6" s="5">
        <v>1170</v>
      </c>
      <c r="C6" s="5">
        <v>264</v>
      </c>
      <c r="D6" s="5">
        <v>454</v>
      </c>
      <c r="E6" s="5">
        <v>97</v>
      </c>
      <c r="F6" s="5">
        <v>15</v>
      </c>
      <c r="G6" s="5">
        <v>278</v>
      </c>
      <c r="H6" s="3">
        <f>B6-SUM(C6:G6)</f>
        <v>62</v>
      </c>
      <c r="J6" s="4">
        <v>1170</v>
      </c>
      <c r="K6" s="5">
        <v>162</v>
      </c>
      <c r="L6" s="5">
        <v>483</v>
      </c>
      <c r="M6" s="5">
        <v>177</v>
      </c>
      <c r="N6" s="5">
        <v>33</v>
      </c>
      <c r="O6" s="5">
        <v>254</v>
      </c>
      <c r="P6" s="3">
        <f>J6-SUM(K6:O6)</f>
        <v>61</v>
      </c>
    </row>
    <row r="7" spans="1:22" s="28" customFormat="1">
      <c r="A7" s="25" t="s">
        <v>3</v>
      </c>
      <c r="B7" s="26"/>
      <c r="C7" s="26">
        <f>C6/$B$6</f>
        <v>0.22564102564102564</v>
      </c>
      <c r="D7" s="26">
        <f t="shared" ref="D7:H7" si="0">D6/$B$6</f>
        <v>0.38803418803418804</v>
      </c>
      <c r="E7" s="26">
        <f t="shared" si="0"/>
        <v>8.2905982905982903E-2</v>
      </c>
      <c r="F7" s="26">
        <f t="shared" si="0"/>
        <v>1.282051282051282E-2</v>
      </c>
      <c r="G7" s="26">
        <f>G6/$B$6</f>
        <v>0.2376068376068376</v>
      </c>
      <c r="H7" s="27">
        <f t="shared" si="0"/>
        <v>5.2991452991452991E-2</v>
      </c>
      <c r="J7" s="25"/>
      <c r="K7" s="26">
        <f>K6/$J$6</f>
        <v>0.13846153846153847</v>
      </c>
      <c r="L7" s="26">
        <f t="shared" ref="L7:N7" si="1">L6/$J$6</f>
        <v>0.4128205128205128</v>
      </c>
      <c r="M7" s="26">
        <f t="shared" si="1"/>
        <v>0.15128205128205127</v>
      </c>
      <c r="N7" s="26">
        <f t="shared" si="1"/>
        <v>2.8205128205128206E-2</v>
      </c>
      <c r="O7" s="26">
        <f>O6/$J$6</f>
        <v>0.2170940170940171</v>
      </c>
      <c r="P7" s="27">
        <f>P6/$J$6</f>
        <v>5.2136752136752139E-2</v>
      </c>
    </row>
    <row r="8" spans="1:22">
      <c r="A8" s="4" t="s">
        <v>19</v>
      </c>
      <c r="B8" s="5">
        <v>551</v>
      </c>
      <c r="C8" s="5">
        <v>117</v>
      </c>
      <c r="D8" s="5">
        <v>226</v>
      </c>
      <c r="E8" s="5">
        <v>58</v>
      </c>
      <c r="F8" s="5">
        <v>9</v>
      </c>
      <c r="G8" s="5">
        <v>119</v>
      </c>
      <c r="H8" s="3">
        <f>B8-SUM(C8:G8)</f>
        <v>22</v>
      </c>
      <c r="J8" s="4">
        <v>551</v>
      </c>
      <c r="K8" s="5">
        <v>94</v>
      </c>
      <c r="L8" s="5">
        <v>226</v>
      </c>
      <c r="M8" s="5">
        <v>87</v>
      </c>
      <c r="N8" s="5">
        <v>21</v>
      </c>
      <c r="O8" s="5">
        <v>101</v>
      </c>
      <c r="P8" s="3">
        <f>J8-SUM(K8:O8)</f>
        <v>22</v>
      </c>
    </row>
    <row r="9" spans="1:22" s="28" customFormat="1">
      <c r="A9" s="25" t="s">
        <v>3</v>
      </c>
      <c r="B9" s="26"/>
      <c r="C9" s="26">
        <f>C8/$B$8</f>
        <v>0.21234119782214156</v>
      </c>
      <c r="D9" s="26">
        <f t="shared" ref="D9:H9" si="2">D8/$B$8</f>
        <v>0.41016333938294008</v>
      </c>
      <c r="E9" s="26">
        <f t="shared" si="2"/>
        <v>0.10526315789473684</v>
      </c>
      <c r="F9" s="26">
        <f t="shared" si="2"/>
        <v>1.6333938294010888E-2</v>
      </c>
      <c r="G9" s="26">
        <f t="shared" si="2"/>
        <v>0.2159709618874773</v>
      </c>
      <c r="H9" s="27">
        <f t="shared" si="2"/>
        <v>3.9927404718693285E-2</v>
      </c>
      <c r="J9" s="25"/>
      <c r="K9" s="26">
        <f>K8/$J$8</f>
        <v>0.1705989110707804</v>
      </c>
      <c r="L9" s="26">
        <f t="shared" ref="L9:P9" si="3">L8/$J$8</f>
        <v>0.41016333938294008</v>
      </c>
      <c r="M9" s="26">
        <f t="shared" si="3"/>
        <v>0.15789473684210525</v>
      </c>
      <c r="N9" s="26">
        <f t="shared" si="3"/>
        <v>3.8112522686025406E-2</v>
      </c>
      <c r="O9" s="26">
        <f t="shared" si="3"/>
        <v>0.18330308529945555</v>
      </c>
      <c r="P9" s="27">
        <f t="shared" si="3"/>
        <v>3.9927404718693285E-2</v>
      </c>
    </row>
    <row r="10" spans="1:22">
      <c r="A10" s="4" t="s">
        <v>20</v>
      </c>
      <c r="B10" s="5">
        <v>611</v>
      </c>
      <c r="C10" s="5">
        <v>145</v>
      </c>
      <c r="D10" s="5">
        <v>227</v>
      </c>
      <c r="E10" s="5">
        <v>38</v>
      </c>
      <c r="F10" s="5">
        <v>6</v>
      </c>
      <c r="G10" s="5">
        <v>158</v>
      </c>
      <c r="H10" s="3">
        <f>B10-SUM(C10:G10)</f>
        <v>37</v>
      </c>
      <c r="J10" s="4">
        <v>611</v>
      </c>
      <c r="K10" s="5">
        <v>68</v>
      </c>
      <c r="L10" s="5">
        <v>254</v>
      </c>
      <c r="M10" s="5">
        <v>90</v>
      </c>
      <c r="N10" s="5">
        <v>12</v>
      </c>
      <c r="O10" s="5">
        <v>151</v>
      </c>
      <c r="P10" s="3">
        <f>J10-SUM(K10:O10)</f>
        <v>36</v>
      </c>
    </row>
    <row r="11" spans="1:22" s="28" customFormat="1">
      <c r="A11" s="25" t="s">
        <v>3</v>
      </c>
      <c r="B11" s="26"/>
      <c r="C11" s="26">
        <f>C10/B10</f>
        <v>0.23731587561374795</v>
      </c>
      <c r="D11" s="26">
        <f>D10/B10</f>
        <v>0.37152209492635024</v>
      </c>
      <c r="E11" s="26">
        <f>E10/B10</f>
        <v>6.2193126022913256E-2</v>
      </c>
      <c r="F11" s="26">
        <f>F10/B10</f>
        <v>9.8199672667757774E-3</v>
      </c>
      <c r="G11" s="26">
        <f>G10/B10</f>
        <v>0.25859247135842883</v>
      </c>
      <c r="H11" s="27">
        <f>H10/B10</f>
        <v>6.0556464811783964E-2</v>
      </c>
      <c r="J11" s="25"/>
      <c r="K11" s="26">
        <f>K10/J10</f>
        <v>0.11129296235679215</v>
      </c>
      <c r="L11" s="26">
        <f>L10/J10</f>
        <v>0.41571194762684122</v>
      </c>
      <c r="M11" s="26">
        <f>M10/J10</f>
        <v>0.14729950900163666</v>
      </c>
      <c r="N11" s="26">
        <f>N10/J10</f>
        <v>1.9639934533551555E-2</v>
      </c>
      <c r="O11" s="26">
        <f>O10/J10</f>
        <v>0.24713584288052373</v>
      </c>
      <c r="P11" s="27">
        <f>P10/J10</f>
        <v>5.8919803600654665E-2</v>
      </c>
    </row>
    <row r="12" spans="1:22">
      <c r="A12" s="4" t="s">
        <v>21</v>
      </c>
      <c r="B12" s="5">
        <v>2</v>
      </c>
      <c r="C12" s="5">
        <v>2</v>
      </c>
      <c r="D12" s="57" t="s">
        <v>395</v>
      </c>
      <c r="E12" s="57" t="s">
        <v>395</v>
      </c>
      <c r="F12" s="57" t="s">
        <v>395</v>
      </c>
      <c r="G12" s="57" t="s">
        <v>395</v>
      </c>
      <c r="H12" s="60" t="s">
        <v>395</v>
      </c>
      <c r="J12" s="4">
        <v>2</v>
      </c>
      <c r="K12" s="57" t="s">
        <v>395</v>
      </c>
      <c r="L12" s="5">
        <v>1</v>
      </c>
      <c r="M12" s="57" t="s">
        <v>395</v>
      </c>
      <c r="N12" s="57" t="s">
        <v>395</v>
      </c>
      <c r="O12" s="5">
        <v>1</v>
      </c>
      <c r="P12" s="60" t="s">
        <v>395</v>
      </c>
      <c r="V12" s="19"/>
    </row>
    <row r="13" spans="1:22" s="28" customFormat="1">
      <c r="A13" s="29" t="s">
        <v>3</v>
      </c>
      <c r="B13" s="30"/>
      <c r="C13" s="85">
        <v>1</v>
      </c>
      <c r="D13" s="59" t="s">
        <v>395</v>
      </c>
      <c r="E13" s="59" t="s">
        <v>395</v>
      </c>
      <c r="F13" s="59" t="s">
        <v>395</v>
      </c>
      <c r="G13" s="59" t="s">
        <v>395</v>
      </c>
      <c r="H13" s="62" t="s">
        <v>395</v>
      </c>
      <c r="J13" s="29"/>
      <c r="K13" s="59" t="s">
        <v>395</v>
      </c>
      <c r="L13" s="30">
        <f>L12/J12</f>
        <v>0.5</v>
      </c>
      <c r="M13" s="59" t="s">
        <v>395</v>
      </c>
      <c r="N13" s="59" t="s">
        <v>395</v>
      </c>
      <c r="O13" s="30">
        <f>O12/J12</f>
        <v>0.5</v>
      </c>
      <c r="P13" s="62" t="s">
        <v>395</v>
      </c>
    </row>
    <row r="14" spans="1:22">
      <c r="A14" s="1" t="s">
        <v>2</v>
      </c>
    </row>
    <row r="15" spans="1:22">
      <c r="A15" s="9" t="s">
        <v>22</v>
      </c>
      <c r="B15" s="51">
        <v>17</v>
      </c>
      <c r="C15" s="10">
        <v>3</v>
      </c>
      <c r="D15" s="10">
        <v>9</v>
      </c>
      <c r="E15" s="10">
        <v>1</v>
      </c>
      <c r="F15" s="82" t="s">
        <v>395</v>
      </c>
      <c r="G15" s="10">
        <v>4</v>
      </c>
      <c r="H15" s="64" t="s">
        <v>395</v>
      </c>
      <c r="J15" s="9">
        <v>17</v>
      </c>
      <c r="K15" s="10">
        <v>2</v>
      </c>
      <c r="L15" s="10">
        <v>8</v>
      </c>
      <c r="M15" s="10">
        <v>1</v>
      </c>
      <c r="N15" s="82" t="s">
        <v>395</v>
      </c>
      <c r="O15" s="10">
        <v>6</v>
      </c>
      <c r="P15" s="64" t="s">
        <v>395</v>
      </c>
    </row>
    <row r="16" spans="1:22" s="28" customFormat="1">
      <c r="A16" s="25" t="s">
        <v>3</v>
      </c>
      <c r="B16" s="26"/>
      <c r="C16" s="49">
        <f>C15/B15</f>
        <v>0.17647058823529413</v>
      </c>
      <c r="D16" s="49">
        <f>D15/B15</f>
        <v>0.52941176470588236</v>
      </c>
      <c r="E16" s="49">
        <f>E15/B15</f>
        <v>5.8823529411764705E-2</v>
      </c>
      <c r="F16" s="58" t="s">
        <v>395</v>
      </c>
      <c r="G16" s="49">
        <f>G15/B15</f>
        <v>0.23529411764705882</v>
      </c>
      <c r="H16" s="63" t="s">
        <v>395</v>
      </c>
      <c r="J16" s="25"/>
      <c r="K16" s="49">
        <f>K15/J15</f>
        <v>0.11764705882352941</v>
      </c>
      <c r="L16" s="49">
        <f>L15/J15</f>
        <v>0.47058823529411764</v>
      </c>
      <c r="M16" s="49">
        <f>M15/J15</f>
        <v>5.8823529411764705E-2</v>
      </c>
      <c r="N16" s="58" t="s">
        <v>395</v>
      </c>
      <c r="O16" s="49">
        <f>O15/J15</f>
        <v>0.35294117647058826</v>
      </c>
      <c r="P16" s="63" t="s">
        <v>395</v>
      </c>
    </row>
    <row r="17" spans="1:16">
      <c r="A17" s="4" t="s">
        <v>23</v>
      </c>
      <c r="B17" s="5">
        <v>122</v>
      </c>
      <c r="C17" s="5">
        <v>29</v>
      </c>
      <c r="D17" s="5">
        <v>47</v>
      </c>
      <c r="E17" s="5">
        <v>7</v>
      </c>
      <c r="F17" s="5">
        <v>2</v>
      </c>
      <c r="G17" s="5">
        <v>32</v>
      </c>
      <c r="H17" s="3">
        <f>B17-SUM(C17:G17)</f>
        <v>5</v>
      </c>
      <c r="J17" s="4">
        <v>122</v>
      </c>
      <c r="K17" s="5">
        <v>27</v>
      </c>
      <c r="L17" s="5">
        <v>52</v>
      </c>
      <c r="M17" s="5">
        <v>9</v>
      </c>
      <c r="N17" s="5">
        <v>2</v>
      </c>
      <c r="O17" s="5">
        <v>27</v>
      </c>
      <c r="P17" s="3">
        <f>J17-SUM(K17:O17)</f>
        <v>5</v>
      </c>
    </row>
    <row r="18" spans="1:16" s="28" customFormat="1">
      <c r="A18" s="25" t="s">
        <v>3</v>
      </c>
      <c r="B18" s="26"/>
      <c r="C18" s="26">
        <f>C17/B17</f>
        <v>0.23770491803278687</v>
      </c>
      <c r="D18" s="26">
        <f>D17/B17</f>
        <v>0.38524590163934425</v>
      </c>
      <c r="E18" s="26">
        <f>E17/B17</f>
        <v>5.737704918032787E-2</v>
      </c>
      <c r="F18" s="26">
        <f>F17/B17</f>
        <v>1.6393442622950821E-2</v>
      </c>
      <c r="G18" s="26">
        <f>G17/B17</f>
        <v>0.26229508196721313</v>
      </c>
      <c r="H18" s="27">
        <f>H17/B17</f>
        <v>4.0983606557377046E-2</v>
      </c>
      <c r="J18" s="25"/>
      <c r="K18" s="26">
        <f>K17/J17</f>
        <v>0.22131147540983606</v>
      </c>
      <c r="L18" s="26">
        <f>L17/J17</f>
        <v>0.42622950819672129</v>
      </c>
      <c r="M18" s="26">
        <f>M17/J17</f>
        <v>7.3770491803278687E-2</v>
      </c>
      <c r="N18" s="26">
        <f>N17/J17</f>
        <v>1.6393442622950821E-2</v>
      </c>
      <c r="O18" s="26">
        <f>O17/J17</f>
        <v>0.22131147540983606</v>
      </c>
      <c r="P18" s="27">
        <f>P17/J17</f>
        <v>4.0983606557377046E-2</v>
      </c>
    </row>
    <row r="19" spans="1:16">
      <c r="A19" s="4" t="s">
        <v>24</v>
      </c>
      <c r="B19" s="5">
        <v>169</v>
      </c>
      <c r="C19" s="5">
        <v>53</v>
      </c>
      <c r="D19" s="5">
        <v>60</v>
      </c>
      <c r="E19" s="5">
        <v>13</v>
      </c>
      <c r="F19" s="5">
        <v>2</v>
      </c>
      <c r="G19" s="5">
        <v>34</v>
      </c>
      <c r="H19" s="3">
        <f>B19-SUM(C19:G19)</f>
        <v>7</v>
      </c>
      <c r="J19" s="4">
        <v>169</v>
      </c>
      <c r="K19" s="5">
        <v>33</v>
      </c>
      <c r="L19" s="5">
        <v>77</v>
      </c>
      <c r="M19" s="5">
        <v>20</v>
      </c>
      <c r="N19" s="5">
        <v>6</v>
      </c>
      <c r="O19" s="5">
        <v>25</v>
      </c>
      <c r="P19" s="3">
        <f>J19-SUM(K19:O19)</f>
        <v>8</v>
      </c>
    </row>
    <row r="20" spans="1:16" s="28" customFormat="1">
      <c r="A20" s="25" t="s">
        <v>3</v>
      </c>
      <c r="B20" s="26"/>
      <c r="C20" s="26">
        <f>C19/B19</f>
        <v>0.31360946745562129</v>
      </c>
      <c r="D20" s="26">
        <f>D19/B19</f>
        <v>0.35502958579881655</v>
      </c>
      <c r="E20" s="26">
        <f>E19/B19</f>
        <v>7.6923076923076927E-2</v>
      </c>
      <c r="F20" s="26">
        <f>F19/B19</f>
        <v>1.1834319526627219E-2</v>
      </c>
      <c r="G20" s="26">
        <f>G19/B19</f>
        <v>0.20118343195266272</v>
      </c>
      <c r="H20" s="27">
        <f>H19/B19</f>
        <v>4.142011834319527E-2</v>
      </c>
      <c r="J20" s="25"/>
      <c r="K20" s="26">
        <f>K19/J19</f>
        <v>0.19526627218934911</v>
      </c>
      <c r="L20" s="26">
        <f>L19/J19</f>
        <v>0.45562130177514792</v>
      </c>
      <c r="M20" s="26">
        <f>M19/J19</f>
        <v>0.11834319526627218</v>
      </c>
      <c r="N20" s="26">
        <f>N19/J19</f>
        <v>3.5502958579881658E-2</v>
      </c>
      <c r="O20" s="26">
        <f>O19/J19</f>
        <v>0.14792899408284024</v>
      </c>
      <c r="P20" s="27">
        <f>P19/J19</f>
        <v>4.7337278106508875E-2</v>
      </c>
    </row>
    <row r="21" spans="1:16">
      <c r="A21" s="4" t="s">
        <v>25</v>
      </c>
      <c r="B21" s="5">
        <v>160</v>
      </c>
      <c r="C21" s="5">
        <v>46</v>
      </c>
      <c r="D21" s="5">
        <v>64</v>
      </c>
      <c r="E21" s="5">
        <v>17</v>
      </c>
      <c r="F21" s="5">
        <v>3</v>
      </c>
      <c r="G21" s="5">
        <v>27</v>
      </c>
      <c r="H21" s="3">
        <f>B21-SUM(C21:G21)</f>
        <v>3</v>
      </c>
      <c r="J21" s="4">
        <v>160</v>
      </c>
      <c r="K21" s="5">
        <v>36</v>
      </c>
      <c r="L21" s="5">
        <v>62</v>
      </c>
      <c r="M21" s="5">
        <v>33</v>
      </c>
      <c r="N21" s="5">
        <v>5</v>
      </c>
      <c r="O21" s="5">
        <v>21</v>
      </c>
      <c r="P21" s="3">
        <f>J21-SUM(K21:O21)</f>
        <v>3</v>
      </c>
    </row>
    <row r="22" spans="1:16" s="28" customFormat="1">
      <c r="A22" s="25" t="s">
        <v>3</v>
      </c>
      <c r="B22" s="26"/>
      <c r="C22" s="26">
        <f>C21/B21</f>
        <v>0.28749999999999998</v>
      </c>
      <c r="D22" s="26">
        <f>D21/B21</f>
        <v>0.4</v>
      </c>
      <c r="E22" s="26">
        <f>E21/B21</f>
        <v>0.10625</v>
      </c>
      <c r="F22" s="26">
        <f>F21/B21</f>
        <v>1.8749999999999999E-2</v>
      </c>
      <c r="G22" s="26">
        <f>G21/B21</f>
        <v>0.16875000000000001</v>
      </c>
      <c r="H22" s="27">
        <f>H21/B21</f>
        <v>1.8749999999999999E-2</v>
      </c>
      <c r="J22" s="25"/>
      <c r="K22" s="26">
        <f>K21/J21</f>
        <v>0.22500000000000001</v>
      </c>
      <c r="L22" s="26">
        <f>L21/J21</f>
        <v>0.38750000000000001</v>
      </c>
      <c r="M22" s="26">
        <f>M21/J21</f>
        <v>0.20624999999999999</v>
      </c>
      <c r="N22" s="26">
        <f>N21/J21</f>
        <v>3.125E-2</v>
      </c>
      <c r="O22" s="26">
        <f>O21/J21</f>
        <v>0.13125000000000001</v>
      </c>
      <c r="P22" s="27">
        <f>P21/J21</f>
        <v>1.8749999999999999E-2</v>
      </c>
    </row>
    <row r="23" spans="1:16">
      <c r="A23" s="4" t="s">
        <v>26</v>
      </c>
      <c r="B23" s="5">
        <v>181</v>
      </c>
      <c r="C23" s="5">
        <v>47</v>
      </c>
      <c r="D23" s="5">
        <v>83</v>
      </c>
      <c r="E23" s="5">
        <v>13</v>
      </c>
      <c r="F23" s="5">
        <v>2</v>
      </c>
      <c r="G23" s="5">
        <v>32</v>
      </c>
      <c r="H23" s="3">
        <f>B23-SUM(C23:G23)</f>
        <v>4</v>
      </c>
      <c r="J23" s="4">
        <v>181</v>
      </c>
      <c r="K23" s="5">
        <v>19</v>
      </c>
      <c r="L23" s="5">
        <v>90</v>
      </c>
      <c r="M23" s="5">
        <v>36</v>
      </c>
      <c r="N23" s="5">
        <v>3</v>
      </c>
      <c r="O23" s="5">
        <v>28</v>
      </c>
      <c r="P23" s="3">
        <f>J23-SUM(K23:O23)</f>
        <v>5</v>
      </c>
    </row>
    <row r="24" spans="1:16" s="28" customFormat="1">
      <c r="A24" s="25" t="s">
        <v>3</v>
      </c>
      <c r="B24" s="26"/>
      <c r="C24" s="26">
        <f>C23/B23</f>
        <v>0.25966850828729282</v>
      </c>
      <c r="D24" s="26">
        <f>D23/B23</f>
        <v>0.4585635359116022</v>
      </c>
      <c r="E24" s="26">
        <f>E23/B23</f>
        <v>7.18232044198895E-2</v>
      </c>
      <c r="F24" s="26">
        <f>F23/B23</f>
        <v>1.1049723756906077E-2</v>
      </c>
      <c r="G24" s="26">
        <f>G23/B23</f>
        <v>0.17679558011049723</v>
      </c>
      <c r="H24" s="27">
        <f>H23/B23</f>
        <v>2.2099447513812154E-2</v>
      </c>
      <c r="J24" s="25"/>
      <c r="K24" s="26">
        <f>K23/J23</f>
        <v>0.10497237569060773</v>
      </c>
      <c r="L24" s="26">
        <f>L23/J23</f>
        <v>0.49723756906077349</v>
      </c>
      <c r="M24" s="26">
        <f>M23/J23</f>
        <v>0.19889502762430938</v>
      </c>
      <c r="N24" s="26">
        <f>N23/J23</f>
        <v>1.6574585635359115E-2</v>
      </c>
      <c r="O24" s="26">
        <f>O23/J23</f>
        <v>0.15469613259668508</v>
      </c>
      <c r="P24" s="27">
        <f>P23/J23</f>
        <v>2.7624309392265192E-2</v>
      </c>
    </row>
    <row r="25" spans="1:16">
      <c r="A25" s="4" t="s">
        <v>27</v>
      </c>
      <c r="B25" s="5">
        <v>244</v>
      </c>
      <c r="C25" s="5">
        <v>37</v>
      </c>
      <c r="D25" s="5">
        <v>107</v>
      </c>
      <c r="E25" s="5">
        <v>17</v>
      </c>
      <c r="F25" s="5">
        <v>3</v>
      </c>
      <c r="G25" s="5">
        <v>68</v>
      </c>
      <c r="H25" s="3">
        <f>B25-SUM(C25:G25)</f>
        <v>12</v>
      </c>
      <c r="J25" s="4">
        <v>244</v>
      </c>
      <c r="K25" s="5">
        <v>23</v>
      </c>
      <c r="L25" s="5">
        <v>93</v>
      </c>
      <c r="M25" s="5">
        <v>40</v>
      </c>
      <c r="N25" s="5">
        <v>9</v>
      </c>
      <c r="O25" s="5">
        <v>67</v>
      </c>
      <c r="P25" s="3">
        <f>J25-SUM(K25:O25)</f>
        <v>12</v>
      </c>
    </row>
    <row r="26" spans="1:16" s="28" customFormat="1">
      <c r="A26" s="25" t="s">
        <v>3</v>
      </c>
      <c r="B26" s="26"/>
      <c r="C26" s="26">
        <f>C25/B25</f>
        <v>0.15163934426229508</v>
      </c>
      <c r="D26" s="26">
        <f>D25/B25</f>
        <v>0.43852459016393441</v>
      </c>
      <c r="E26" s="26">
        <f>E25/B25</f>
        <v>6.9672131147540978E-2</v>
      </c>
      <c r="F26" s="26">
        <f>F25/B25</f>
        <v>1.2295081967213115E-2</v>
      </c>
      <c r="G26" s="26">
        <f>G25/B25</f>
        <v>0.27868852459016391</v>
      </c>
      <c r="H26" s="27">
        <f>H25/B25</f>
        <v>4.9180327868852458E-2</v>
      </c>
      <c r="J26" s="25"/>
      <c r="K26" s="26">
        <f>K25/J25</f>
        <v>9.4262295081967207E-2</v>
      </c>
      <c r="L26" s="26">
        <f>L25/J25</f>
        <v>0.38114754098360654</v>
      </c>
      <c r="M26" s="26">
        <f>M25/J25</f>
        <v>0.16393442622950818</v>
      </c>
      <c r="N26" s="26">
        <f>N25/J25</f>
        <v>3.6885245901639344E-2</v>
      </c>
      <c r="O26" s="26">
        <f>O25/J25</f>
        <v>0.27459016393442626</v>
      </c>
      <c r="P26" s="27">
        <f>P25/J25</f>
        <v>4.9180327868852458E-2</v>
      </c>
    </row>
    <row r="27" spans="1:16">
      <c r="A27" s="4" t="s">
        <v>28</v>
      </c>
      <c r="B27" s="5">
        <v>262</v>
      </c>
      <c r="C27" s="5">
        <v>47</v>
      </c>
      <c r="D27" s="5">
        <v>81</v>
      </c>
      <c r="E27" s="5">
        <v>28</v>
      </c>
      <c r="F27" s="5">
        <v>3</v>
      </c>
      <c r="G27" s="5">
        <v>76</v>
      </c>
      <c r="H27" s="3">
        <f>B27-SUM(C27:G27)</f>
        <v>27</v>
      </c>
      <c r="J27" s="4">
        <v>262</v>
      </c>
      <c r="K27" s="5">
        <v>21</v>
      </c>
      <c r="L27" s="5">
        <v>95</v>
      </c>
      <c r="M27" s="5">
        <v>38</v>
      </c>
      <c r="N27" s="5">
        <v>8</v>
      </c>
      <c r="O27" s="5">
        <v>76</v>
      </c>
      <c r="P27" s="3">
        <f>J27-SUM(K27:O27)</f>
        <v>24</v>
      </c>
    </row>
    <row r="28" spans="1:16" s="28" customFormat="1">
      <c r="A28" s="29" t="s">
        <v>3</v>
      </c>
      <c r="B28" s="30"/>
      <c r="C28" s="30">
        <f>C27/B27</f>
        <v>0.17938931297709923</v>
      </c>
      <c r="D28" s="30">
        <f>D27/B27</f>
        <v>0.30916030534351147</v>
      </c>
      <c r="E28" s="30">
        <f>E27/B27</f>
        <v>0.10687022900763359</v>
      </c>
      <c r="F28" s="30">
        <f>F27/B27</f>
        <v>1.1450381679389313E-2</v>
      </c>
      <c r="G28" s="30">
        <f>G27/B27</f>
        <v>0.29007633587786258</v>
      </c>
      <c r="H28" s="31">
        <f>H27/B27</f>
        <v>0.10305343511450382</v>
      </c>
      <c r="J28" s="29"/>
      <c r="K28" s="30">
        <f>K27/J27</f>
        <v>8.0152671755725186E-2</v>
      </c>
      <c r="L28" s="30">
        <f>L27/J27</f>
        <v>0.36259541984732824</v>
      </c>
      <c r="M28" s="30">
        <f>M27/J27</f>
        <v>0.14503816793893129</v>
      </c>
      <c r="N28" s="30">
        <f>N27/J27</f>
        <v>3.0534351145038167E-2</v>
      </c>
      <c r="O28" s="30">
        <f>O27/J27</f>
        <v>0.29007633587786258</v>
      </c>
      <c r="P28" s="31">
        <f>P27/J27</f>
        <v>9.1603053435114504E-2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X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7" width="5" style="1" customWidth="1"/>
    <col min="8" max="9" width="5" style="1"/>
    <col min="10" max="12" width="5" style="1" customWidth="1"/>
    <col min="13" max="14" width="5" style="1"/>
    <col min="15" max="19" width="5" style="1" customWidth="1"/>
    <col min="20" max="21" width="5" style="1"/>
    <col min="22" max="24" width="5" style="1" customWidth="1"/>
    <col min="25" max="16384" width="5" style="1"/>
  </cols>
  <sheetData>
    <row r="1" spans="1:24">
      <c r="A1" s="1" t="s">
        <v>217</v>
      </c>
    </row>
    <row r="2" spans="1:24" s="20" customFormat="1" ht="10.5">
      <c r="A2" s="20" t="s">
        <v>155</v>
      </c>
      <c r="I2" s="20" t="s">
        <v>356</v>
      </c>
      <c r="N2" s="20" t="s">
        <v>355</v>
      </c>
      <c r="U2" s="20" t="s">
        <v>358</v>
      </c>
    </row>
    <row r="3" spans="1:24" s="15" customFormat="1" ht="10.5">
      <c r="I3" s="15" t="s">
        <v>357</v>
      </c>
      <c r="N3" s="15" t="s">
        <v>354</v>
      </c>
      <c r="U3" s="15" t="s">
        <v>354</v>
      </c>
    </row>
    <row r="4" spans="1:24">
      <c r="A4" s="1" t="s">
        <v>0</v>
      </c>
    </row>
    <row r="5" spans="1:24" s="2" customFormat="1" ht="127.5" customHeight="1">
      <c r="A5" s="6" t="s">
        <v>3</v>
      </c>
      <c r="B5" s="7" t="s">
        <v>4</v>
      </c>
      <c r="C5" s="7" t="s">
        <v>156</v>
      </c>
      <c r="D5" s="7" t="s">
        <v>157</v>
      </c>
      <c r="E5" s="7" t="s">
        <v>158</v>
      </c>
      <c r="F5" s="7" t="s">
        <v>159</v>
      </c>
      <c r="G5" s="8" t="s">
        <v>8</v>
      </c>
      <c r="I5" s="6" t="s">
        <v>4</v>
      </c>
      <c r="J5" s="7" t="s">
        <v>160</v>
      </c>
      <c r="K5" s="7" t="s">
        <v>159</v>
      </c>
      <c r="L5" s="8" t="s">
        <v>8</v>
      </c>
      <c r="N5" s="6" t="s">
        <v>4</v>
      </c>
      <c r="O5" s="7" t="s">
        <v>156</v>
      </c>
      <c r="P5" s="7" t="s">
        <v>161</v>
      </c>
      <c r="Q5" s="7" t="s">
        <v>162</v>
      </c>
      <c r="R5" s="7" t="s">
        <v>159</v>
      </c>
      <c r="S5" s="8" t="s">
        <v>8</v>
      </c>
      <c r="U5" s="6" t="s">
        <v>4</v>
      </c>
      <c r="V5" s="7" t="s">
        <v>160</v>
      </c>
      <c r="W5" s="7" t="s">
        <v>159</v>
      </c>
      <c r="X5" s="8" t="s">
        <v>8</v>
      </c>
    </row>
    <row r="6" spans="1:24">
      <c r="A6" s="4" t="s">
        <v>18</v>
      </c>
      <c r="B6" s="5">
        <v>1170</v>
      </c>
      <c r="C6" s="5">
        <v>116</v>
      </c>
      <c r="D6" s="5">
        <v>290</v>
      </c>
      <c r="E6" s="5">
        <v>87</v>
      </c>
      <c r="F6" s="5">
        <v>663</v>
      </c>
      <c r="G6" s="3">
        <f>B6-SUM(C6:F6)</f>
        <v>14</v>
      </c>
      <c r="I6" s="4">
        <v>1170</v>
      </c>
      <c r="J6" s="5">
        <f>SUM(C6:E6)</f>
        <v>493</v>
      </c>
      <c r="K6" s="5">
        <f>F6</f>
        <v>663</v>
      </c>
      <c r="L6" s="3">
        <f>I6-SUM(J6:K6)</f>
        <v>14</v>
      </c>
      <c r="N6" s="4">
        <v>1170</v>
      </c>
      <c r="O6" s="5">
        <v>42</v>
      </c>
      <c r="P6" s="5">
        <v>83</v>
      </c>
      <c r="Q6" s="5">
        <v>210</v>
      </c>
      <c r="R6" s="5">
        <v>822</v>
      </c>
      <c r="S6" s="3">
        <f>N6-SUM(O6:R6)</f>
        <v>13</v>
      </c>
      <c r="U6" s="4">
        <v>1170</v>
      </c>
      <c r="V6" s="5">
        <f>SUM(O6:Q6)</f>
        <v>335</v>
      </c>
      <c r="W6" s="5">
        <f>R6</f>
        <v>822</v>
      </c>
      <c r="X6" s="3">
        <f>U6-SUM(V6:W6)</f>
        <v>13</v>
      </c>
    </row>
    <row r="7" spans="1:24" s="28" customFormat="1">
      <c r="A7" s="25" t="s">
        <v>3</v>
      </c>
      <c r="B7" s="26"/>
      <c r="C7" s="26">
        <f>C6/$B$6</f>
        <v>9.914529914529914E-2</v>
      </c>
      <c r="D7" s="26">
        <f t="shared" ref="D7:G7" si="0">D6/$B$6</f>
        <v>0.24786324786324787</v>
      </c>
      <c r="E7" s="26">
        <f t="shared" si="0"/>
        <v>7.4358974358974358E-2</v>
      </c>
      <c r="F7" s="26">
        <f t="shared" si="0"/>
        <v>0.56666666666666665</v>
      </c>
      <c r="G7" s="27">
        <f t="shared" si="0"/>
        <v>1.1965811965811967E-2</v>
      </c>
      <c r="I7" s="25"/>
      <c r="J7" s="33">
        <f>J6/I6</f>
        <v>0.42136752136752137</v>
      </c>
      <c r="K7" s="33">
        <f>K6/I6</f>
        <v>0.56666666666666665</v>
      </c>
      <c r="L7" s="34">
        <f>L6/I6</f>
        <v>1.1965811965811967E-2</v>
      </c>
      <c r="N7" s="25"/>
      <c r="O7" s="26">
        <f>O6/$N$6</f>
        <v>3.5897435897435895E-2</v>
      </c>
      <c r="P7" s="26">
        <f t="shared" ref="P7:S7" si="1">P6/$N$6</f>
        <v>7.0940170940170938E-2</v>
      </c>
      <c r="Q7" s="26">
        <f t="shared" si="1"/>
        <v>0.17948717948717949</v>
      </c>
      <c r="R7" s="26">
        <f t="shared" si="1"/>
        <v>0.70256410256410251</v>
      </c>
      <c r="S7" s="27">
        <f t="shared" si="1"/>
        <v>1.1111111111111112E-2</v>
      </c>
      <c r="U7" s="25"/>
      <c r="V7" s="33">
        <f>V6/U6</f>
        <v>0.28632478632478631</v>
      </c>
      <c r="W7" s="33">
        <f>W6/U6</f>
        <v>0.70256410256410251</v>
      </c>
      <c r="X7" s="34">
        <f>X6/U6</f>
        <v>1.1111111111111112E-2</v>
      </c>
    </row>
    <row r="8" spans="1:24">
      <c r="A8" s="4" t="s">
        <v>19</v>
      </c>
      <c r="B8" s="5">
        <v>551</v>
      </c>
      <c r="C8" s="5">
        <v>58</v>
      </c>
      <c r="D8" s="5">
        <v>119</v>
      </c>
      <c r="E8" s="5">
        <v>55</v>
      </c>
      <c r="F8" s="5">
        <v>312</v>
      </c>
      <c r="G8" s="3">
        <f>B8-SUM(C8:F8)</f>
        <v>7</v>
      </c>
      <c r="I8" s="4">
        <v>551</v>
      </c>
      <c r="J8" s="5">
        <f>SUM(C8:E8)</f>
        <v>232</v>
      </c>
      <c r="K8" s="5">
        <f>F8</f>
        <v>312</v>
      </c>
      <c r="L8" s="3">
        <f>I8-SUM(J8:K8)</f>
        <v>7</v>
      </c>
      <c r="N8" s="4">
        <v>551</v>
      </c>
      <c r="O8" s="5">
        <v>21</v>
      </c>
      <c r="P8" s="5">
        <v>37</v>
      </c>
      <c r="Q8" s="5">
        <v>112</v>
      </c>
      <c r="R8" s="5">
        <v>375</v>
      </c>
      <c r="S8" s="3">
        <f>N8-SUM(O8:R8)</f>
        <v>6</v>
      </c>
      <c r="U8" s="4">
        <v>551</v>
      </c>
      <c r="V8" s="5">
        <f>SUM(O8:Q8)</f>
        <v>170</v>
      </c>
      <c r="W8" s="5">
        <f>R8</f>
        <v>375</v>
      </c>
      <c r="X8" s="3">
        <f>U8-SUM(V8:W8)</f>
        <v>6</v>
      </c>
    </row>
    <row r="9" spans="1:24" s="28" customFormat="1">
      <c r="A9" s="25" t="s">
        <v>3</v>
      </c>
      <c r="B9" s="26"/>
      <c r="C9" s="26">
        <f>C8/$B$8</f>
        <v>0.10526315789473684</v>
      </c>
      <c r="D9" s="26">
        <f t="shared" ref="D9:G9" si="2">D8/$B$8</f>
        <v>0.2159709618874773</v>
      </c>
      <c r="E9" s="26">
        <f t="shared" si="2"/>
        <v>9.9818511796733206E-2</v>
      </c>
      <c r="F9" s="26">
        <f t="shared" si="2"/>
        <v>0.56624319419237745</v>
      </c>
      <c r="G9" s="27">
        <f t="shared" si="2"/>
        <v>1.2704174228675136E-2</v>
      </c>
      <c r="I9" s="25"/>
      <c r="J9" s="26">
        <f>J8/I8</f>
        <v>0.42105263157894735</v>
      </c>
      <c r="K9" s="26">
        <f>K8/I8</f>
        <v>0.56624319419237745</v>
      </c>
      <c r="L9" s="27">
        <f>L8/I8</f>
        <v>1.2704174228675136E-2</v>
      </c>
      <c r="N9" s="25"/>
      <c r="O9" s="26">
        <f>O8/$N$8</f>
        <v>3.8112522686025406E-2</v>
      </c>
      <c r="P9" s="26">
        <f t="shared" ref="P9:S9" si="3">P8/$N$8</f>
        <v>6.7150635208711437E-2</v>
      </c>
      <c r="Q9" s="26">
        <f t="shared" si="3"/>
        <v>0.20326678765880218</v>
      </c>
      <c r="R9" s="26">
        <f t="shared" si="3"/>
        <v>0.68058076225045372</v>
      </c>
      <c r="S9" s="27">
        <f t="shared" si="3"/>
        <v>1.0889292196007259E-2</v>
      </c>
      <c r="U9" s="25"/>
      <c r="V9" s="26">
        <f>V8/U8</f>
        <v>0.30852994555353902</v>
      </c>
      <c r="W9" s="26">
        <f>W8/U8</f>
        <v>0.68058076225045372</v>
      </c>
      <c r="X9" s="27">
        <f>X8/U8</f>
        <v>1.0889292196007259E-2</v>
      </c>
    </row>
    <row r="10" spans="1:24">
      <c r="A10" s="4" t="s">
        <v>20</v>
      </c>
      <c r="B10" s="5">
        <v>611</v>
      </c>
      <c r="C10" s="5">
        <v>56</v>
      </c>
      <c r="D10" s="5">
        <v>170</v>
      </c>
      <c r="E10" s="5">
        <v>32</v>
      </c>
      <c r="F10" s="5">
        <v>347</v>
      </c>
      <c r="G10" s="3">
        <f>B10-SUM(C10:F10)</f>
        <v>6</v>
      </c>
      <c r="I10" s="4">
        <v>611</v>
      </c>
      <c r="J10" s="5">
        <f>SUM(C10:E10)</f>
        <v>258</v>
      </c>
      <c r="K10" s="5">
        <f>F10</f>
        <v>347</v>
      </c>
      <c r="L10" s="3">
        <f>I10-SUM(J10:K10)</f>
        <v>6</v>
      </c>
      <c r="N10" s="4">
        <v>611</v>
      </c>
      <c r="O10" s="5">
        <v>21</v>
      </c>
      <c r="P10" s="5">
        <v>45</v>
      </c>
      <c r="Q10" s="5">
        <v>97</v>
      </c>
      <c r="R10" s="5">
        <v>443</v>
      </c>
      <c r="S10" s="3">
        <f>N10-SUM(O10:R10)</f>
        <v>5</v>
      </c>
      <c r="U10" s="4">
        <v>611</v>
      </c>
      <c r="V10" s="5">
        <f>SUM(O10:Q10)</f>
        <v>163</v>
      </c>
      <c r="W10" s="5">
        <f>R10</f>
        <v>443</v>
      </c>
      <c r="X10" s="3">
        <f>U10-SUM(V10:W10)</f>
        <v>5</v>
      </c>
    </row>
    <row r="11" spans="1:24" s="28" customFormat="1">
      <c r="A11" s="25" t="s">
        <v>3</v>
      </c>
      <c r="B11" s="26"/>
      <c r="C11" s="26">
        <f>C10/$B$10</f>
        <v>9.1653027823240585E-2</v>
      </c>
      <c r="D11" s="26">
        <f t="shared" ref="D11:G11" si="4">D10/$B$10</f>
        <v>0.27823240589198034</v>
      </c>
      <c r="E11" s="26">
        <f t="shared" si="4"/>
        <v>5.2373158756137482E-2</v>
      </c>
      <c r="F11" s="26">
        <f t="shared" si="4"/>
        <v>0.56792144026186575</v>
      </c>
      <c r="G11" s="27">
        <f t="shared" si="4"/>
        <v>9.8199672667757774E-3</v>
      </c>
      <c r="I11" s="25"/>
      <c r="J11" s="26">
        <f>J10/I10</f>
        <v>0.42225859247135844</v>
      </c>
      <c r="K11" s="26">
        <f>K10/I10</f>
        <v>0.56792144026186575</v>
      </c>
      <c r="L11" s="27">
        <f>L10/I10</f>
        <v>9.8199672667757774E-3</v>
      </c>
      <c r="N11" s="25"/>
      <c r="O11" s="26">
        <f>O10/$N$10</f>
        <v>3.4369885433715219E-2</v>
      </c>
      <c r="P11" s="26">
        <f t="shared" ref="P11:S11" si="5">P10/$N$10</f>
        <v>7.3649754500818329E-2</v>
      </c>
      <c r="Q11" s="26">
        <f t="shared" si="5"/>
        <v>0.15875613747954173</v>
      </c>
      <c r="R11" s="26">
        <f t="shared" si="5"/>
        <v>0.72504091653027825</v>
      </c>
      <c r="S11" s="27">
        <f t="shared" si="5"/>
        <v>8.1833060556464818E-3</v>
      </c>
      <c r="U11" s="25"/>
      <c r="V11" s="26">
        <f>V10/U10</f>
        <v>0.26677577741407527</v>
      </c>
      <c r="W11" s="26">
        <f>W10/U10</f>
        <v>0.72504091653027825</v>
      </c>
      <c r="X11" s="27">
        <f>X10/U10</f>
        <v>8.1833060556464818E-3</v>
      </c>
    </row>
    <row r="12" spans="1:24">
      <c r="A12" s="4" t="s">
        <v>21</v>
      </c>
      <c r="B12" s="5">
        <v>2</v>
      </c>
      <c r="C12" s="5">
        <v>2</v>
      </c>
      <c r="D12" s="57" t="s">
        <v>395</v>
      </c>
      <c r="E12" s="57" t="s">
        <v>395</v>
      </c>
      <c r="F12" s="57" t="s">
        <v>395</v>
      </c>
      <c r="G12" s="60" t="s">
        <v>395</v>
      </c>
      <c r="I12" s="4">
        <v>2</v>
      </c>
      <c r="J12" s="5">
        <f>SUM(C12:E12)</f>
        <v>2</v>
      </c>
      <c r="K12" s="57" t="s">
        <v>395</v>
      </c>
      <c r="L12" s="60" t="s">
        <v>395</v>
      </c>
      <c r="N12" s="4">
        <v>2</v>
      </c>
      <c r="O12" s="57" t="s">
        <v>395</v>
      </c>
      <c r="P12" s="5">
        <v>1</v>
      </c>
      <c r="Q12" s="57" t="s">
        <v>395</v>
      </c>
      <c r="R12" s="57" t="s">
        <v>395</v>
      </c>
      <c r="S12" s="3">
        <f>N12-SUM(O12:R12)</f>
        <v>1</v>
      </c>
      <c r="U12" s="4">
        <v>2</v>
      </c>
      <c r="V12" s="5">
        <f>SUM(O12:Q12)</f>
        <v>1</v>
      </c>
      <c r="W12" s="57" t="s">
        <v>395</v>
      </c>
      <c r="X12" s="3">
        <f>U12-SUM(V12:W12)</f>
        <v>1</v>
      </c>
    </row>
    <row r="13" spans="1:24" s="28" customFormat="1">
      <c r="A13" s="29" t="s">
        <v>3</v>
      </c>
      <c r="B13" s="30"/>
      <c r="C13" s="85">
        <v>1</v>
      </c>
      <c r="D13" s="59" t="s">
        <v>395</v>
      </c>
      <c r="E13" s="59" t="s">
        <v>395</v>
      </c>
      <c r="F13" s="59" t="s">
        <v>395</v>
      </c>
      <c r="G13" s="62" t="s">
        <v>395</v>
      </c>
      <c r="I13" s="29"/>
      <c r="J13" s="85">
        <v>1</v>
      </c>
      <c r="K13" s="59" t="s">
        <v>395</v>
      </c>
      <c r="L13" s="62" t="s">
        <v>395</v>
      </c>
      <c r="N13" s="29"/>
      <c r="O13" s="59" t="s">
        <v>395</v>
      </c>
      <c r="P13" s="30">
        <f t="shared" ref="P13:S13" si="6">P12/$N$12</f>
        <v>0.5</v>
      </c>
      <c r="Q13" s="59" t="s">
        <v>395</v>
      </c>
      <c r="R13" s="59" t="s">
        <v>395</v>
      </c>
      <c r="S13" s="31">
        <f t="shared" si="6"/>
        <v>0.5</v>
      </c>
      <c r="U13" s="29"/>
      <c r="V13" s="30">
        <f>V12/U12</f>
        <v>0.5</v>
      </c>
      <c r="W13" s="59" t="s">
        <v>395</v>
      </c>
      <c r="X13" s="31">
        <f>X12/U12</f>
        <v>0.5</v>
      </c>
    </row>
    <row r="14" spans="1:24">
      <c r="A14" s="1" t="s">
        <v>2</v>
      </c>
    </row>
    <row r="15" spans="1:24">
      <c r="A15" s="9" t="s">
        <v>22</v>
      </c>
      <c r="B15" s="10">
        <v>17</v>
      </c>
      <c r="C15" s="10">
        <v>6</v>
      </c>
      <c r="D15" s="10">
        <v>5</v>
      </c>
      <c r="E15" s="10">
        <v>3</v>
      </c>
      <c r="F15" s="10">
        <v>3</v>
      </c>
      <c r="G15" s="64" t="s">
        <v>395</v>
      </c>
      <c r="I15" s="9">
        <v>17</v>
      </c>
      <c r="J15" s="10">
        <f>SUM(C15:E15)</f>
        <v>14</v>
      </c>
      <c r="K15" s="10">
        <f>F15</f>
        <v>3</v>
      </c>
      <c r="L15" s="64" t="s">
        <v>395</v>
      </c>
      <c r="N15" s="9">
        <v>17</v>
      </c>
      <c r="O15" s="10">
        <v>2</v>
      </c>
      <c r="P15" s="10">
        <v>1</v>
      </c>
      <c r="Q15" s="10">
        <v>6</v>
      </c>
      <c r="R15" s="10">
        <v>8</v>
      </c>
      <c r="S15" s="64" t="s">
        <v>395</v>
      </c>
      <c r="U15" s="9">
        <v>17</v>
      </c>
      <c r="V15" s="10">
        <f>SUM(O15:Q15)</f>
        <v>9</v>
      </c>
      <c r="W15" s="10">
        <f>R15</f>
        <v>8</v>
      </c>
      <c r="X15" s="64" t="s">
        <v>395</v>
      </c>
    </row>
    <row r="16" spans="1:24" s="28" customFormat="1">
      <c r="A16" s="25" t="s">
        <v>3</v>
      </c>
      <c r="B16" s="26"/>
      <c r="C16" s="26">
        <f>C15/$B$15</f>
        <v>0.35294117647058826</v>
      </c>
      <c r="D16" s="26">
        <f t="shared" ref="D16:F16" si="7">D15/$B$15</f>
        <v>0.29411764705882354</v>
      </c>
      <c r="E16" s="26">
        <f t="shared" si="7"/>
        <v>0.17647058823529413</v>
      </c>
      <c r="F16" s="26">
        <f t="shared" si="7"/>
        <v>0.17647058823529413</v>
      </c>
      <c r="G16" s="63" t="s">
        <v>395</v>
      </c>
      <c r="I16" s="25"/>
      <c r="J16" s="26">
        <f>J15/I15</f>
        <v>0.82352941176470584</v>
      </c>
      <c r="K16" s="26">
        <f>K15/I15</f>
        <v>0.17647058823529413</v>
      </c>
      <c r="L16" s="63" t="s">
        <v>395</v>
      </c>
      <c r="N16" s="25"/>
      <c r="O16" s="26">
        <f>O15/$N$15</f>
        <v>0.11764705882352941</v>
      </c>
      <c r="P16" s="26">
        <f t="shared" ref="P16:R16" si="8">P15/$N$15</f>
        <v>5.8823529411764705E-2</v>
      </c>
      <c r="Q16" s="26">
        <f t="shared" si="8"/>
        <v>0.35294117647058826</v>
      </c>
      <c r="R16" s="26">
        <f t="shared" si="8"/>
        <v>0.47058823529411764</v>
      </c>
      <c r="S16" s="63" t="s">
        <v>395</v>
      </c>
      <c r="U16" s="25"/>
      <c r="V16" s="26">
        <f>V15/U15</f>
        <v>0.52941176470588236</v>
      </c>
      <c r="W16" s="26">
        <f>W15/U15</f>
        <v>0.47058823529411764</v>
      </c>
      <c r="X16" s="63" t="s">
        <v>395</v>
      </c>
    </row>
    <row r="17" spans="1:24">
      <c r="A17" s="4" t="s">
        <v>23</v>
      </c>
      <c r="B17" s="5">
        <v>122</v>
      </c>
      <c r="C17" s="5">
        <v>20</v>
      </c>
      <c r="D17" s="5">
        <v>39</v>
      </c>
      <c r="E17" s="5">
        <v>14</v>
      </c>
      <c r="F17" s="5">
        <v>47</v>
      </c>
      <c r="G17" s="3">
        <f>B17-SUM(C17:F17)</f>
        <v>2</v>
      </c>
      <c r="I17" s="4">
        <v>122</v>
      </c>
      <c r="J17" s="5">
        <f>SUM(C17:E17)</f>
        <v>73</v>
      </c>
      <c r="K17" s="5">
        <f>F17</f>
        <v>47</v>
      </c>
      <c r="L17" s="3">
        <f>I17-SUM(J17:K17)</f>
        <v>2</v>
      </c>
      <c r="N17" s="4">
        <v>122</v>
      </c>
      <c r="O17" s="5">
        <v>6</v>
      </c>
      <c r="P17" s="5">
        <v>9</v>
      </c>
      <c r="Q17" s="5">
        <v>30</v>
      </c>
      <c r="R17" s="5">
        <v>74</v>
      </c>
      <c r="S17" s="3">
        <f>N17-SUM(O17:R17)</f>
        <v>3</v>
      </c>
      <c r="U17" s="4">
        <v>122</v>
      </c>
      <c r="V17" s="5">
        <f>SUM(O17:Q17)</f>
        <v>45</v>
      </c>
      <c r="W17" s="5">
        <f>R17</f>
        <v>74</v>
      </c>
      <c r="X17" s="3">
        <f>U17-SUM(V17:W17)</f>
        <v>3</v>
      </c>
    </row>
    <row r="18" spans="1:24" s="28" customFormat="1">
      <c r="A18" s="25" t="s">
        <v>3</v>
      </c>
      <c r="B18" s="26"/>
      <c r="C18" s="26">
        <f>C17/$B$17</f>
        <v>0.16393442622950818</v>
      </c>
      <c r="D18" s="26">
        <f t="shared" ref="D18:G18" si="9">D17/$B$17</f>
        <v>0.31967213114754101</v>
      </c>
      <c r="E18" s="26">
        <f t="shared" si="9"/>
        <v>0.11475409836065574</v>
      </c>
      <c r="F18" s="26">
        <f t="shared" si="9"/>
        <v>0.38524590163934425</v>
      </c>
      <c r="G18" s="27">
        <f t="shared" si="9"/>
        <v>1.6393442622950821E-2</v>
      </c>
      <c r="I18" s="25"/>
      <c r="J18" s="26">
        <f>J17/I17</f>
        <v>0.59836065573770492</v>
      </c>
      <c r="K18" s="26">
        <f>K17/I17</f>
        <v>0.38524590163934425</v>
      </c>
      <c r="L18" s="27">
        <f>L17/I17</f>
        <v>1.6393442622950821E-2</v>
      </c>
      <c r="N18" s="25"/>
      <c r="O18" s="26">
        <f>O17/$N$17</f>
        <v>4.9180327868852458E-2</v>
      </c>
      <c r="P18" s="26">
        <f t="shared" ref="P18:S18" si="10">P17/$N$17</f>
        <v>7.3770491803278687E-2</v>
      </c>
      <c r="Q18" s="26">
        <f t="shared" si="10"/>
        <v>0.24590163934426229</v>
      </c>
      <c r="R18" s="26">
        <f t="shared" si="10"/>
        <v>0.60655737704918034</v>
      </c>
      <c r="S18" s="27">
        <f t="shared" si="10"/>
        <v>2.4590163934426229E-2</v>
      </c>
      <c r="U18" s="25"/>
      <c r="V18" s="26">
        <f>V17/U17</f>
        <v>0.36885245901639346</v>
      </c>
      <c r="W18" s="26">
        <f>W17/U17</f>
        <v>0.60655737704918034</v>
      </c>
      <c r="X18" s="27">
        <f>X17/U17</f>
        <v>2.4590163934426229E-2</v>
      </c>
    </row>
    <row r="19" spans="1:24">
      <c r="A19" s="4" t="s">
        <v>24</v>
      </c>
      <c r="B19" s="5">
        <v>169</v>
      </c>
      <c r="C19" s="5">
        <v>20</v>
      </c>
      <c r="D19" s="5">
        <v>43</v>
      </c>
      <c r="E19" s="5">
        <v>15</v>
      </c>
      <c r="F19" s="5">
        <v>89</v>
      </c>
      <c r="G19" s="3">
        <f>B19-SUM(C19:F19)</f>
        <v>2</v>
      </c>
      <c r="I19" s="4">
        <v>169</v>
      </c>
      <c r="J19" s="5">
        <f>SUM(C19:E19)</f>
        <v>78</v>
      </c>
      <c r="K19" s="5">
        <f>F19</f>
        <v>89</v>
      </c>
      <c r="L19" s="3">
        <f>I19-SUM(J19:K19)</f>
        <v>2</v>
      </c>
      <c r="N19" s="4">
        <v>169</v>
      </c>
      <c r="O19" s="5">
        <v>4</v>
      </c>
      <c r="P19" s="5">
        <v>10</v>
      </c>
      <c r="Q19" s="5">
        <v>29</v>
      </c>
      <c r="R19" s="5">
        <v>124</v>
      </c>
      <c r="S19" s="3">
        <f>N19-SUM(O19:R19)</f>
        <v>2</v>
      </c>
      <c r="U19" s="4">
        <v>169</v>
      </c>
      <c r="V19" s="5">
        <f>SUM(O19:Q19)</f>
        <v>43</v>
      </c>
      <c r="W19" s="5">
        <f>R19</f>
        <v>124</v>
      </c>
      <c r="X19" s="3">
        <f>U19-SUM(V19:W19)</f>
        <v>2</v>
      </c>
    </row>
    <row r="20" spans="1:24" s="28" customFormat="1">
      <c r="A20" s="25" t="s">
        <v>3</v>
      </c>
      <c r="B20" s="26"/>
      <c r="C20" s="26">
        <f>C19/$B$19</f>
        <v>0.11834319526627218</v>
      </c>
      <c r="D20" s="26">
        <f t="shared" ref="D20:G20" si="11">D19/$B$19</f>
        <v>0.25443786982248523</v>
      </c>
      <c r="E20" s="26">
        <f t="shared" si="11"/>
        <v>8.8757396449704137E-2</v>
      </c>
      <c r="F20" s="26">
        <f t="shared" si="11"/>
        <v>0.52662721893491127</v>
      </c>
      <c r="G20" s="27">
        <f t="shared" si="11"/>
        <v>1.1834319526627219E-2</v>
      </c>
      <c r="I20" s="25"/>
      <c r="J20" s="26">
        <f>J19/I19</f>
        <v>0.46153846153846156</v>
      </c>
      <c r="K20" s="26">
        <f>K19/I19</f>
        <v>0.52662721893491127</v>
      </c>
      <c r="L20" s="27">
        <f>L19/I19</f>
        <v>1.1834319526627219E-2</v>
      </c>
      <c r="N20" s="25"/>
      <c r="O20" s="26">
        <f>O19/$N$19</f>
        <v>2.3668639053254437E-2</v>
      </c>
      <c r="P20" s="26">
        <f t="shared" ref="P20:S20" si="12">P19/$N$19</f>
        <v>5.9171597633136092E-2</v>
      </c>
      <c r="Q20" s="26">
        <f t="shared" si="12"/>
        <v>0.17159763313609466</v>
      </c>
      <c r="R20" s="26">
        <f t="shared" si="12"/>
        <v>0.73372781065088755</v>
      </c>
      <c r="S20" s="27">
        <f t="shared" si="12"/>
        <v>1.1834319526627219E-2</v>
      </c>
      <c r="U20" s="25"/>
      <c r="V20" s="26">
        <f>V19/U19</f>
        <v>0.25443786982248523</v>
      </c>
      <c r="W20" s="26">
        <f>W19/U19</f>
        <v>0.73372781065088755</v>
      </c>
      <c r="X20" s="27">
        <f>X19/U19</f>
        <v>1.1834319526627219E-2</v>
      </c>
    </row>
    <row r="21" spans="1:24">
      <c r="A21" s="4" t="s">
        <v>25</v>
      </c>
      <c r="B21" s="5">
        <v>160</v>
      </c>
      <c r="C21" s="5">
        <v>23</v>
      </c>
      <c r="D21" s="5">
        <v>49</v>
      </c>
      <c r="E21" s="5">
        <v>12</v>
      </c>
      <c r="F21" s="5">
        <v>76</v>
      </c>
      <c r="G21" s="60" t="s">
        <v>395</v>
      </c>
      <c r="I21" s="4">
        <v>160</v>
      </c>
      <c r="J21" s="5">
        <f>SUM(C21:E21)</f>
        <v>84</v>
      </c>
      <c r="K21" s="5">
        <f>F21</f>
        <v>76</v>
      </c>
      <c r="L21" s="60" t="s">
        <v>395</v>
      </c>
      <c r="N21" s="4">
        <v>160</v>
      </c>
      <c r="O21" s="5">
        <v>5</v>
      </c>
      <c r="P21" s="5">
        <v>12</v>
      </c>
      <c r="Q21" s="5">
        <v>23</v>
      </c>
      <c r="R21" s="5">
        <v>120</v>
      </c>
      <c r="S21" s="60" t="s">
        <v>395</v>
      </c>
      <c r="U21" s="4">
        <v>160</v>
      </c>
      <c r="V21" s="5">
        <f>SUM(O21:Q21)</f>
        <v>40</v>
      </c>
      <c r="W21" s="5">
        <f>R21</f>
        <v>120</v>
      </c>
      <c r="X21" s="60" t="s">
        <v>395</v>
      </c>
    </row>
    <row r="22" spans="1:24" s="28" customFormat="1">
      <c r="A22" s="25" t="s">
        <v>3</v>
      </c>
      <c r="B22" s="26"/>
      <c r="C22" s="26">
        <f>C21/$B$21</f>
        <v>0.14374999999999999</v>
      </c>
      <c r="D22" s="26">
        <f t="shared" ref="D22:F22" si="13">D21/$B$21</f>
        <v>0.30625000000000002</v>
      </c>
      <c r="E22" s="26">
        <f t="shared" si="13"/>
        <v>7.4999999999999997E-2</v>
      </c>
      <c r="F22" s="26">
        <f t="shared" si="13"/>
        <v>0.47499999999999998</v>
      </c>
      <c r="G22" s="63" t="s">
        <v>395</v>
      </c>
      <c r="I22" s="25"/>
      <c r="J22" s="26">
        <f>J21/I21</f>
        <v>0.52500000000000002</v>
      </c>
      <c r="K22" s="26">
        <f>K21/I21</f>
        <v>0.47499999999999998</v>
      </c>
      <c r="L22" s="63" t="s">
        <v>395</v>
      </c>
      <c r="N22" s="25"/>
      <c r="O22" s="26">
        <f>O21/$N$21</f>
        <v>3.125E-2</v>
      </c>
      <c r="P22" s="26">
        <f t="shared" ref="P22:R22" si="14">P21/$N$21</f>
        <v>7.4999999999999997E-2</v>
      </c>
      <c r="Q22" s="26">
        <f t="shared" si="14"/>
        <v>0.14374999999999999</v>
      </c>
      <c r="R22" s="26">
        <f t="shared" si="14"/>
        <v>0.75</v>
      </c>
      <c r="S22" s="63" t="s">
        <v>395</v>
      </c>
      <c r="U22" s="25"/>
      <c r="V22" s="26">
        <f>V21/U21</f>
        <v>0.25</v>
      </c>
      <c r="W22" s="26">
        <f>W21/U21</f>
        <v>0.75</v>
      </c>
      <c r="X22" s="63" t="s">
        <v>395</v>
      </c>
    </row>
    <row r="23" spans="1:24">
      <c r="A23" s="4" t="s">
        <v>26</v>
      </c>
      <c r="B23" s="5">
        <v>181</v>
      </c>
      <c r="C23" s="5">
        <v>16</v>
      </c>
      <c r="D23" s="5">
        <v>40</v>
      </c>
      <c r="E23" s="5">
        <v>12</v>
      </c>
      <c r="F23" s="5">
        <v>113</v>
      </c>
      <c r="G23" s="60" t="s">
        <v>395</v>
      </c>
      <c r="I23" s="4">
        <v>181</v>
      </c>
      <c r="J23" s="5">
        <f>SUM(C23:E23)</f>
        <v>68</v>
      </c>
      <c r="K23" s="5">
        <f>F23</f>
        <v>113</v>
      </c>
      <c r="L23" s="60" t="s">
        <v>395</v>
      </c>
      <c r="N23" s="4">
        <v>181</v>
      </c>
      <c r="O23" s="5">
        <v>5</v>
      </c>
      <c r="P23" s="5">
        <v>8</v>
      </c>
      <c r="Q23" s="5">
        <v>36</v>
      </c>
      <c r="R23" s="5">
        <v>132</v>
      </c>
      <c r="S23" s="60" t="s">
        <v>395</v>
      </c>
      <c r="U23" s="4">
        <v>181</v>
      </c>
      <c r="V23" s="5">
        <f>SUM(O23:Q23)</f>
        <v>49</v>
      </c>
      <c r="W23" s="5">
        <f>R23</f>
        <v>132</v>
      </c>
      <c r="X23" s="60" t="s">
        <v>395</v>
      </c>
    </row>
    <row r="24" spans="1:24" s="28" customFormat="1">
      <c r="A24" s="25" t="s">
        <v>3</v>
      </c>
      <c r="B24" s="26"/>
      <c r="C24" s="26">
        <f>C23/$B$23</f>
        <v>8.8397790055248615E-2</v>
      </c>
      <c r="D24" s="26">
        <f t="shared" ref="D24:F24" si="15">D23/$B$23</f>
        <v>0.22099447513812154</v>
      </c>
      <c r="E24" s="26">
        <f t="shared" si="15"/>
        <v>6.6298342541436461E-2</v>
      </c>
      <c r="F24" s="26">
        <f t="shared" si="15"/>
        <v>0.62430939226519333</v>
      </c>
      <c r="G24" s="63" t="s">
        <v>395</v>
      </c>
      <c r="I24" s="25"/>
      <c r="J24" s="26">
        <f>J23/I23</f>
        <v>0.37569060773480661</v>
      </c>
      <c r="K24" s="26">
        <f>K23/I23</f>
        <v>0.62430939226519333</v>
      </c>
      <c r="L24" s="63" t="s">
        <v>395</v>
      </c>
      <c r="N24" s="25"/>
      <c r="O24" s="26">
        <f>O23/$N$23</f>
        <v>2.7624309392265192E-2</v>
      </c>
      <c r="P24" s="26">
        <f t="shared" ref="P24:R24" si="16">P23/$N$23</f>
        <v>4.4198895027624308E-2</v>
      </c>
      <c r="Q24" s="26">
        <f t="shared" si="16"/>
        <v>0.19889502762430938</v>
      </c>
      <c r="R24" s="26">
        <f t="shared" si="16"/>
        <v>0.72928176795580113</v>
      </c>
      <c r="S24" s="63" t="s">
        <v>395</v>
      </c>
      <c r="U24" s="25"/>
      <c r="V24" s="26">
        <f>V23/U23</f>
        <v>0.27071823204419887</v>
      </c>
      <c r="W24" s="26">
        <f>W23/U23</f>
        <v>0.72928176795580113</v>
      </c>
      <c r="X24" s="63" t="s">
        <v>395</v>
      </c>
    </row>
    <row r="25" spans="1:24">
      <c r="A25" s="4" t="s">
        <v>27</v>
      </c>
      <c r="B25" s="5">
        <v>244</v>
      </c>
      <c r="C25" s="5">
        <v>11</v>
      </c>
      <c r="D25" s="5">
        <v>50</v>
      </c>
      <c r="E25" s="5">
        <v>13</v>
      </c>
      <c r="F25" s="5">
        <v>168</v>
      </c>
      <c r="G25" s="3">
        <f>B25-SUM(C25:F25)</f>
        <v>2</v>
      </c>
      <c r="I25" s="4">
        <v>244</v>
      </c>
      <c r="J25" s="5">
        <f>SUM(C25:E25)</f>
        <v>74</v>
      </c>
      <c r="K25" s="5">
        <f>F25</f>
        <v>168</v>
      </c>
      <c r="L25" s="3">
        <f>I25-SUM(J25:K25)</f>
        <v>2</v>
      </c>
      <c r="N25" s="4">
        <v>244</v>
      </c>
      <c r="O25" s="5">
        <v>5</v>
      </c>
      <c r="P25" s="5">
        <v>18</v>
      </c>
      <c r="Q25" s="5">
        <v>39</v>
      </c>
      <c r="R25" s="5">
        <v>179</v>
      </c>
      <c r="S25" s="3">
        <f>N25-SUM(O25:R25)</f>
        <v>3</v>
      </c>
      <c r="U25" s="4">
        <v>244</v>
      </c>
      <c r="V25" s="5">
        <f>SUM(O25:Q25)</f>
        <v>62</v>
      </c>
      <c r="W25" s="5">
        <f>R25</f>
        <v>179</v>
      </c>
      <c r="X25" s="3">
        <f>U25-SUM(V25:W25)</f>
        <v>3</v>
      </c>
    </row>
    <row r="26" spans="1:24" s="28" customFormat="1">
      <c r="A26" s="25" t="s">
        <v>3</v>
      </c>
      <c r="B26" s="26"/>
      <c r="C26" s="26">
        <f>C25/$B$25</f>
        <v>4.5081967213114756E-2</v>
      </c>
      <c r="D26" s="26">
        <f t="shared" ref="D26:G26" si="17">D25/$B$25</f>
        <v>0.20491803278688525</v>
      </c>
      <c r="E26" s="26">
        <f t="shared" si="17"/>
        <v>5.3278688524590161E-2</v>
      </c>
      <c r="F26" s="26">
        <f t="shared" si="17"/>
        <v>0.68852459016393441</v>
      </c>
      <c r="G26" s="27">
        <f t="shared" si="17"/>
        <v>8.1967213114754103E-3</v>
      </c>
      <c r="I26" s="25"/>
      <c r="J26" s="26">
        <f>J25/I25</f>
        <v>0.30327868852459017</v>
      </c>
      <c r="K26" s="26">
        <f>K25/I25</f>
        <v>0.68852459016393441</v>
      </c>
      <c r="L26" s="27">
        <f>L25/I25</f>
        <v>8.1967213114754103E-3</v>
      </c>
      <c r="N26" s="25"/>
      <c r="O26" s="26">
        <f>O25/$N$25</f>
        <v>2.0491803278688523E-2</v>
      </c>
      <c r="P26" s="26">
        <f t="shared" ref="P26:S26" si="18">P25/$N$25</f>
        <v>7.3770491803278687E-2</v>
      </c>
      <c r="Q26" s="26">
        <f t="shared" si="18"/>
        <v>0.1598360655737705</v>
      </c>
      <c r="R26" s="26">
        <f t="shared" si="18"/>
        <v>0.73360655737704916</v>
      </c>
      <c r="S26" s="27">
        <f t="shared" si="18"/>
        <v>1.2295081967213115E-2</v>
      </c>
      <c r="U26" s="25"/>
      <c r="V26" s="26">
        <f>V25/U25</f>
        <v>0.25409836065573771</v>
      </c>
      <c r="W26" s="26">
        <f>W25/U25</f>
        <v>0.73360655737704916</v>
      </c>
      <c r="X26" s="27">
        <f>X25/U25</f>
        <v>1.2295081967213115E-2</v>
      </c>
    </row>
    <row r="27" spans="1:24">
      <c r="A27" s="4" t="s">
        <v>28</v>
      </c>
      <c r="B27" s="5">
        <v>262</v>
      </c>
      <c r="C27" s="5">
        <v>19</v>
      </c>
      <c r="D27" s="5">
        <v>61</v>
      </c>
      <c r="E27" s="5">
        <v>18</v>
      </c>
      <c r="F27" s="5">
        <v>157</v>
      </c>
      <c r="G27" s="3">
        <f>B27-SUM(C27:F27)</f>
        <v>7</v>
      </c>
      <c r="I27" s="4">
        <v>262</v>
      </c>
      <c r="J27" s="5">
        <f>SUM(C27:E27)</f>
        <v>98</v>
      </c>
      <c r="K27" s="5">
        <f>F27</f>
        <v>157</v>
      </c>
      <c r="L27" s="3">
        <f>I27-SUM(J27:K27)</f>
        <v>7</v>
      </c>
      <c r="N27" s="4">
        <v>262</v>
      </c>
      <c r="O27" s="5">
        <v>14</v>
      </c>
      <c r="P27" s="5">
        <v>24</v>
      </c>
      <c r="Q27" s="5">
        <v>44</v>
      </c>
      <c r="R27" s="5">
        <v>176</v>
      </c>
      <c r="S27" s="3">
        <f>N27-SUM(O27:R27)</f>
        <v>4</v>
      </c>
      <c r="U27" s="4">
        <v>262</v>
      </c>
      <c r="V27" s="5">
        <f>SUM(O27:Q27)</f>
        <v>82</v>
      </c>
      <c r="W27" s="5">
        <f>R27</f>
        <v>176</v>
      </c>
      <c r="X27" s="3">
        <f>U27-SUM(V27:W27)</f>
        <v>4</v>
      </c>
    </row>
    <row r="28" spans="1:24" s="28" customFormat="1">
      <c r="A28" s="29" t="s">
        <v>3</v>
      </c>
      <c r="B28" s="30"/>
      <c r="C28" s="30">
        <f>C27/$B$27</f>
        <v>7.2519083969465645E-2</v>
      </c>
      <c r="D28" s="30">
        <f t="shared" ref="D28:G28" si="19">D27/$B$27</f>
        <v>0.23282442748091603</v>
      </c>
      <c r="E28" s="30">
        <f t="shared" si="19"/>
        <v>6.8702290076335881E-2</v>
      </c>
      <c r="F28" s="30">
        <f t="shared" si="19"/>
        <v>0.5992366412213741</v>
      </c>
      <c r="G28" s="31">
        <f t="shared" si="19"/>
        <v>2.6717557251908396E-2</v>
      </c>
      <c r="I28" s="29"/>
      <c r="J28" s="30">
        <f>J27/I27</f>
        <v>0.37404580152671757</v>
      </c>
      <c r="K28" s="30">
        <f>K27/I27</f>
        <v>0.5992366412213741</v>
      </c>
      <c r="L28" s="31">
        <f>L27/I27</f>
        <v>2.6717557251908396E-2</v>
      </c>
      <c r="N28" s="29"/>
      <c r="O28" s="30">
        <f>O27/$N$27</f>
        <v>5.3435114503816793E-2</v>
      </c>
      <c r="P28" s="30">
        <f t="shared" ref="P28:S28" si="20">P27/$N$27</f>
        <v>9.1603053435114504E-2</v>
      </c>
      <c r="Q28" s="30">
        <f t="shared" si="20"/>
        <v>0.16793893129770993</v>
      </c>
      <c r="R28" s="30">
        <f t="shared" si="20"/>
        <v>0.6717557251908397</v>
      </c>
      <c r="S28" s="31">
        <f t="shared" si="20"/>
        <v>1.5267175572519083E-2</v>
      </c>
      <c r="U28" s="29"/>
      <c r="V28" s="30">
        <f>V27/U27</f>
        <v>0.31297709923664124</v>
      </c>
      <c r="W28" s="30">
        <f>W27/U27</f>
        <v>0.6717557251908397</v>
      </c>
      <c r="X28" s="31">
        <f>X27/U27</f>
        <v>1.5267175572519083E-2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4" width="5" style="1" customWidth="1"/>
    <col min="15" max="16" width="5" style="1"/>
    <col min="17" max="21" width="5" style="1" customWidth="1"/>
    <col min="22" max="16384" width="5" style="1"/>
  </cols>
  <sheetData>
    <row r="1" spans="1:22">
      <c r="A1" s="1" t="s">
        <v>217</v>
      </c>
    </row>
    <row r="2" spans="1:22" s="20" customFormat="1" ht="10.5">
      <c r="A2" s="20" t="s">
        <v>163</v>
      </c>
      <c r="J2" s="20" t="s">
        <v>353</v>
      </c>
      <c r="P2" s="20" t="s">
        <v>164</v>
      </c>
    </row>
    <row r="3" spans="1:22" s="15" customFormat="1" ht="10.5">
      <c r="J3" s="15" t="s">
        <v>352</v>
      </c>
    </row>
    <row r="4" spans="1:22">
      <c r="A4" s="1" t="s">
        <v>0</v>
      </c>
    </row>
    <row r="5" spans="1:22" s="2" customFormat="1" ht="127.5" customHeight="1">
      <c r="A5" s="6" t="s">
        <v>3</v>
      </c>
      <c r="B5" s="7" t="s">
        <v>4</v>
      </c>
      <c r="C5" s="7" t="s">
        <v>165</v>
      </c>
      <c r="D5" s="7" t="s">
        <v>166</v>
      </c>
      <c r="E5" s="7" t="s">
        <v>167</v>
      </c>
      <c r="F5" s="7" t="s">
        <v>168</v>
      </c>
      <c r="G5" s="7" t="s">
        <v>43</v>
      </c>
      <c r="H5" s="8" t="s">
        <v>8</v>
      </c>
      <c r="J5" s="6" t="s">
        <v>4</v>
      </c>
      <c r="K5" s="7" t="s">
        <v>169</v>
      </c>
      <c r="L5" s="7" t="s">
        <v>170</v>
      </c>
      <c r="M5" s="7" t="s">
        <v>43</v>
      </c>
      <c r="N5" s="8" t="s">
        <v>8</v>
      </c>
      <c r="P5" s="6" t="s">
        <v>4</v>
      </c>
      <c r="Q5" s="7" t="s">
        <v>171</v>
      </c>
      <c r="R5" s="7" t="s">
        <v>172</v>
      </c>
      <c r="S5" s="7" t="s">
        <v>173</v>
      </c>
      <c r="T5" s="7" t="s">
        <v>174</v>
      </c>
      <c r="U5" s="8" t="s">
        <v>8</v>
      </c>
    </row>
    <row r="6" spans="1:22">
      <c r="A6" s="4" t="s">
        <v>18</v>
      </c>
      <c r="B6" s="5">
        <v>1170</v>
      </c>
      <c r="C6" s="5">
        <v>103</v>
      </c>
      <c r="D6" s="5">
        <v>375</v>
      </c>
      <c r="E6" s="5">
        <v>326</v>
      </c>
      <c r="F6" s="5">
        <v>213</v>
      </c>
      <c r="G6" s="5">
        <v>131</v>
      </c>
      <c r="H6" s="3">
        <f>B6-SUM(C6:G6)</f>
        <v>22</v>
      </c>
      <c r="J6" s="4">
        <v>1170</v>
      </c>
      <c r="K6" s="5">
        <f>SUM(C6:D6)</f>
        <v>478</v>
      </c>
      <c r="L6" s="5">
        <f>SUM(E6:F6)</f>
        <v>539</v>
      </c>
      <c r="M6" s="5">
        <f>G6</f>
        <v>131</v>
      </c>
      <c r="N6" s="3">
        <f>J6-SUM(K6:M6)</f>
        <v>22</v>
      </c>
      <c r="P6" s="4">
        <v>1170</v>
      </c>
      <c r="Q6" s="5">
        <v>129</v>
      </c>
      <c r="R6" s="5">
        <v>233</v>
      </c>
      <c r="S6" s="5">
        <v>252</v>
      </c>
      <c r="T6" s="5">
        <v>540</v>
      </c>
      <c r="U6" s="3">
        <f>P6-SUM(Q6:T6)</f>
        <v>16</v>
      </c>
    </row>
    <row r="7" spans="1:22" s="28" customFormat="1">
      <c r="A7" s="25" t="s">
        <v>3</v>
      </c>
      <c r="B7" s="26"/>
      <c r="C7" s="26">
        <f>C6/$B$6</f>
        <v>8.8034188034188041E-2</v>
      </c>
      <c r="D7" s="26">
        <f t="shared" ref="D7:G7" si="0">D6/$B$6</f>
        <v>0.32051282051282054</v>
      </c>
      <c r="E7" s="26">
        <f t="shared" si="0"/>
        <v>0.27863247863247864</v>
      </c>
      <c r="F7" s="26">
        <f t="shared" si="0"/>
        <v>0.18205128205128204</v>
      </c>
      <c r="G7" s="26">
        <f t="shared" si="0"/>
        <v>0.11196581196581197</v>
      </c>
      <c r="H7" s="27">
        <f>H6/$B$6</f>
        <v>1.8803418803418803E-2</v>
      </c>
      <c r="J7" s="25"/>
      <c r="K7" s="26">
        <f>K6/$J$6</f>
        <v>0.40854700854700854</v>
      </c>
      <c r="L7" s="26">
        <f t="shared" ref="L7:N7" si="1">L6/$J$6</f>
        <v>0.46068376068376066</v>
      </c>
      <c r="M7" s="26">
        <f t="shared" si="1"/>
        <v>0.11196581196581197</v>
      </c>
      <c r="N7" s="27">
        <f t="shared" si="1"/>
        <v>1.8803418803418803E-2</v>
      </c>
      <c r="P7" s="25"/>
      <c r="Q7" s="26">
        <f>Q6/$P$6</f>
        <v>0.11025641025641025</v>
      </c>
      <c r="R7" s="26">
        <f t="shared" ref="R7:U7" si="2">R6/$P$6</f>
        <v>0.19914529914529913</v>
      </c>
      <c r="S7" s="26">
        <f t="shared" si="2"/>
        <v>0.2153846153846154</v>
      </c>
      <c r="T7" s="26">
        <f t="shared" si="2"/>
        <v>0.46153846153846156</v>
      </c>
      <c r="U7" s="27">
        <f t="shared" si="2"/>
        <v>1.3675213675213675E-2</v>
      </c>
    </row>
    <row r="8" spans="1:22">
      <c r="A8" s="4" t="s">
        <v>19</v>
      </c>
      <c r="B8" s="5">
        <v>551</v>
      </c>
      <c r="C8" s="5">
        <v>58</v>
      </c>
      <c r="D8" s="5">
        <v>183</v>
      </c>
      <c r="E8" s="5">
        <v>154</v>
      </c>
      <c r="F8" s="5">
        <v>96</v>
      </c>
      <c r="G8" s="5">
        <v>51</v>
      </c>
      <c r="H8" s="3">
        <f>B8-SUM(C8:G8)</f>
        <v>9</v>
      </c>
      <c r="J8" s="4">
        <v>551</v>
      </c>
      <c r="K8" s="5">
        <f>SUM(C8:D8)</f>
        <v>241</v>
      </c>
      <c r="L8" s="5">
        <f>SUM(E8:F8)</f>
        <v>250</v>
      </c>
      <c r="M8" s="5">
        <f>G8</f>
        <v>51</v>
      </c>
      <c r="N8" s="3">
        <f>J8-SUM(K8:M8)</f>
        <v>9</v>
      </c>
      <c r="P8" s="4">
        <v>551</v>
      </c>
      <c r="Q8" s="5">
        <v>64</v>
      </c>
      <c r="R8" s="5">
        <v>118</v>
      </c>
      <c r="S8" s="5">
        <v>117</v>
      </c>
      <c r="T8" s="5">
        <v>245</v>
      </c>
      <c r="U8" s="3">
        <f>P8-SUM(Q8:T8)</f>
        <v>7</v>
      </c>
    </row>
    <row r="9" spans="1:22" s="28" customFormat="1">
      <c r="A9" s="25" t="s">
        <v>3</v>
      </c>
      <c r="B9" s="26"/>
      <c r="C9" s="26">
        <f>C8/$B$8</f>
        <v>0.10526315789473684</v>
      </c>
      <c r="D9" s="26">
        <f t="shared" ref="D9:H9" si="3">D8/$B$8</f>
        <v>0.33212341197822143</v>
      </c>
      <c r="E9" s="26">
        <f t="shared" si="3"/>
        <v>0.27949183303085301</v>
      </c>
      <c r="F9" s="26">
        <f t="shared" si="3"/>
        <v>0.17422867513611615</v>
      </c>
      <c r="G9" s="26">
        <f t="shared" si="3"/>
        <v>9.2558983666061703E-2</v>
      </c>
      <c r="H9" s="27">
        <f t="shared" si="3"/>
        <v>1.6333938294010888E-2</v>
      </c>
      <c r="J9" s="25"/>
      <c r="K9" s="26">
        <f>K8/$J$8</f>
        <v>0.43738656987295826</v>
      </c>
      <c r="L9" s="26">
        <f t="shared" ref="L9:N9" si="4">L8/$J$8</f>
        <v>0.45372050816696913</v>
      </c>
      <c r="M9" s="26">
        <f t="shared" si="4"/>
        <v>9.2558983666061703E-2</v>
      </c>
      <c r="N9" s="27">
        <f t="shared" si="4"/>
        <v>1.6333938294010888E-2</v>
      </c>
      <c r="P9" s="25"/>
      <c r="Q9" s="26">
        <f>Q8/$P$8</f>
        <v>0.1161524500907441</v>
      </c>
      <c r="R9" s="26">
        <f t="shared" ref="R9:U9" si="5">R8/$P$8</f>
        <v>0.21415607985480944</v>
      </c>
      <c r="S9" s="26">
        <f t="shared" si="5"/>
        <v>0.21234119782214156</v>
      </c>
      <c r="T9" s="26">
        <f t="shared" si="5"/>
        <v>0.44464609800362975</v>
      </c>
      <c r="U9" s="27">
        <f t="shared" si="5"/>
        <v>1.2704174228675136E-2</v>
      </c>
    </row>
    <row r="10" spans="1:22">
      <c r="A10" s="4" t="s">
        <v>20</v>
      </c>
      <c r="B10" s="5">
        <v>611</v>
      </c>
      <c r="C10" s="5">
        <v>45</v>
      </c>
      <c r="D10" s="5">
        <v>190</v>
      </c>
      <c r="E10" s="5">
        <v>170</v>
      </c>
      <c r="F10" s="5">
        <v>114</v>
      </c>
      <c r="G10" s="5">
        <v>80</v>
      </c>
      <c r="H10" s="3">
        <f>B10-SUM(C10:G10)</f>
        <v>12</v>
      </c>
      <c r="J10" s="4">
        <v>611</v>
      </c>
      <c r="K10" s="5">
        <f>SUM(C10:D10)</f>
        <v>235</v>
      </c>
      <c r="L10" s="5">
        <f>SUM(E10:F10)</f>
        <v>284</v>
      </c>
      <c r="M10" s="5">
        <f>G10</f>
        <v>80</v>
      </c>
      <c r="N10" s="3">
        <f>J10-SUM(K10:M10)</f>
        <v>12</v>
      </c>
      <c r="P10" s="4">
        <v>611</v>
      </c>
      <c r="Q10" s="5">
        <v>64</v>
      </c>
      <c r="R10" s="5">
        <v>114</v>
      </c>
      <c r="S10" s="5">
        <v>134</v>
      </c>
      <c r="T10" s="5">
        <v>291</v>
      </c>
      <c r="U10" s="3">
        <f>P10-SUM(Q10:T10)</f>
        <v>8</v>
      </c>
    </row>
    <row r="11" spans="1:22" s="28" customFormat="1">
      <c r="A11" s="25" t="s">
        <v>3</v>
      </c>
      <c r="B11" s="26"/>
      <c r="C11" s="26">
        <f>C10/$B$10</f>
        <v>7.3649754500818329E-2</v>
      </c>
      <c r="D11" s="26">
        <f t="shared" ref="D11:H11" si="6">D10/$B$10</f>
        <v>0.31096563011456629</v>
      </c>
      <c r="E11" s="26">
        <f t="shared" si="6"/>
        <v>0.27823240589198034</v>
      </c>
      <c r="F11" s="26">
        <f t="shared" si="6"/>
        <v>0.18657937806873978</v>
      </c>
      <c r="G11" s="26">
        <f t="shared" si="6"/>
        <v>0.13093289689034371</v>
      </c>
      <c r="H11" s="27">
        <f t="shared" si="6"/>
        <v>1.9639934533551555E-2</v>
      </c>
      <c r="J11" s="25"/>
      <c r="K11" s="26">
        <f>K10/$J$10</f>
        <v>0.38461538461538464</v>
      </c>
      <c r="L11" s="26">
        <f t="shared" ref="L11:N11" si="7">L10/$J$10</f>
        <v>0.46481178396072015</v>
      </c>
      <c r="M11" s="26">
        <f t="shared" si="7"/>
        <v>0.13093289689034371</v>
      </c>
      <c r="N11" s="27">
        <f t="shared" si="7"/>
        <v>1.9639934533551555E-2</v>
      </c>
      <c r="P11" s="25"/>
      <c r="Q11" s="26">
        <f>Q10/$P$10</f>
        <v>0.10474631751227496</v>
      </c>
      <c r="R11" s="26">
        <f t="shared" ref="R11:U11" si="8">R10/$P$10</f>
        <v>0.18657937806873978</v>
      </c>
      <c r="S11" s="26">
        <f t="shared" si="8"/>
        <v>0.21931260229132571</v>
      </c>
      <c r="T11" s="26">
        <f t="shared" si="8"/>
        <v>0.47626841243862522</v>
      </c>
      <c r="U11" s="27">
        <f t="shared" si="8"/>
        <v>1.3093289689034371E-2</v>
      </c>
    </row>
    <row r="12" spans="1:22">
      <c r="A12" s="4" t="s">
        <v>21</v>
      </c>
      <c r="B12" s="5">
        <v>2</v>
      </c>
      <c r="C12" s="57" t="s">
        <v>395</v>
      </c>
      <c r="D12" s="5">
        <v>1</v>
      </c>
      <c r="E12" s="57" t="s">
        <v>395</v>
      </c>
      <c r="F12" s="5">
        <v>1</v>
      </c>
      <c r="G12" s="57" t="s">
        <v>395</v>
      </c>
      <c r="H12" s="60" t="s">
        <v>395</v>
      </c>
      <c r="J12" s="4">
        <v>2</v>
      </c>
      <c r="K12" s="5">
        <f>SUM(C12:D12)</f>
        <v>1</v>
      </c>
      <c r="L12" s="5">
        <f>SUM(E12:F12)</f>
        <v>1</v>
      </c>
      <c r="M12" s="57" t="s">
        <v>395</v>
      </c>
      <c r="N12" s="60" t="s">
        <v>395</v>
      </c>
      <c r="P12" s="4">
        <v>2</v>
      </c>
      <c r="Q12" s="57" t="s">
        <v>395</v>
      </c>
      <c r="R12" s="5">
        <v>1</v>
      </c>
      <c r="S12" s="57" t="s">
        <v>395</v>
      </c>
      <c r="T12" s="5">
        <v>1</v>
      </c>
      <c r="U12" s="60" t="s">
        <v>395</v>
      </c>
      <c r="V12" s="19"/>
    </row>
    <row r="13" spans="1:22" s="28" customFormat="1">
      <c r="A13" s="29" t="s">
        <v>3</v>
      </c>
      <c r="B13" s="30"/>
      <c r="C13" s="59" t="s">
        <v>395</v>
      </c>
      <c r="D13" s="30">
        <f t="shared" ref="D13:F13" si="9">D12/$B$12</f>
        <v>0.5</v>
      </c>
      <c r="E13" s="59" t="s">
        <v>395</v>
      </c>
      <c r="F13" s="30">
        <f t="shared" si="9"/>
        <v>0.5</v>
      </c>
      <c r="G13" s="59" t="s">
        <v>395</v>
      </c>
      <c r="H13" s="62" t="s">
        <v>395</v>
      </c>
      <c r="J13" s="29"/>
      <c r="K13" s="30">
        <f>K12/$J$12</f>
        <v>0.5</v>
      </c>
      <c r="L13" s="30">
        <f t="shared" ref="L13" si="10">L12/$J$12</f>
        <v>0.5</v>
      </c>
      <c r="M13" s="59" t="s">
        <v>395</v>
      </c>
      <c r="N13" s="62" t="s">
        <v>395</v>
      </c>
      <c r="P13" s="29"/>
      <c r="Q13" s="59" t="s">
        <v>395</v>
      </c>
      <c r="R13" s="30">
        <f t="shared" ref="R13:T13" si="11">R12/$P$12</f>
        <v>0.5</v>
      </c>
      <c r="S13" s="59" t="s">
        <v>395</v>
      </c>
      <c r="T13" s="30">
        <f t="shared" si="11"/>
        <v>0.5</v>
      </c>
      <c r="U13" s="62" t="s">
        <v>395</v>
      </c>
    </row>
    <row r="14" spans="1:22">
      <c r="A14" s="1" t="s">
        <v>2</v>
      </c>
    </row>
    <row r="15" spans="1:22">
      <c r="A15" s="9" t="s">
        <v>22</v>
      </c>
      <c r="B15" s="10">
        <v>17</v>
      </c>
      <c r="C15" s="10">
        <v>1</v>
      </c>
      <c r="D15" s="10">
        <v>6</v>
      </c>
      <c r="E15" s="10">
        <v>5</v>
      </c>
      <c r="F15" s="10">
        <v>2</v>
      </c>
      <c r="G15" s="10">
        <v>3</v>
      </c>
      <c r="H15" s="64" t="s">
        <v>395</v>
      </c>
      <c r="J15" s="9">
        <v>17</v>
      </c>
      <c r="K15" s="10">
        <f>SUM(C15:D15)</f>
        <v>7</v>
      </c>
      <c r="L15" s="10">
        <f>SUM(E15:F15)</f>
        <v>7</v>
      </c>
      <c r="M15" s="10">
        <f>G15</f>
        <v>3</v>
      </c>
      <c r="N15" s="64" t="s">
        <v>395</v>
      </c>
      <c r="P15" s="9">
        <v>17</v>
      </c>
      <c r="Q15" s="10">
        <v>2</v>
      </c>
      <c r="R15" s="10">
        <v>5</v>
      </c>
      <c r="S15" s="10">
        <v>1</v>
      </c>
      <c r="T15" s="10">
        <v>9</v>
      </c>
      <c r="U15" s="64" t="s">
        <v>395</v>
      </c>
    </row>
    <row r="16" spans="1:22" s="28" customFormat="1">
      <c r="A16" s="25" t="s">
        <v>3</v>
      </c>
      <c r="B16" s="26"/>
      <c r="C16" s="26">
        <f>C15/$B$15</f>
        <v>5.8823529411764705E-2</v>
      </c>
      <c r="D16" s="26">
        <f t="shared" ref="D16:G16" si="12">D15/$B$15</f>
        <v>0.35294117647058826</v>
      </c>
      <c r="E16" s="26">
        <f t="shared" si="12"/>
        <v>0.29411764705882354</v>
      </c>
      <c r="F16" s="26">
        <f t="shared" si="12"/>
        <v>0.11764705882352941</v>
      </c>
      <c r="G16" s="26">
        <f t="shared" si="12"/>
        <v>0.17647058823529413</v>
      </c>
      <c r="H16" s="63" t="s">
        <v>395</v>
      </c>
      <c r="J16" s="25"/>
      <c r="K16" s="26">
        <f>K15/$J$15</f>
        <v>0.41176470588235292</v>
      </c>
      <c r="L16" s="26">
        <f t="shared" ref="L16:M16" si="13">L15/$J$15</f>
        <v>0.41176470588235292</v>
      </c>
      <c r="M16" s="26">
        <f t="shared" si="13"/>
        <v>0.17647058823529413</v>
      </c>
      <c r="N16" s="63" t="s">
        <v>395</v>
      </c>
      <c r="P16" s="25"/>
      <c r="Q16" s="26">
        <f>Q15/$P$15</f>
        <v>0.11764705882352941</v>
      </c>
      <c r="R16" s="26">
        <f t="shared" ref="R16:T16" si="14">R15/$P$15</f>
        <v>0.29411764705882354</v>
      </c>
      <c r="S16" s="26">
        <f t="shared" si="14"/>
        <v>5.8823529411764705E-2</v>
      </c>
      <c r="T16" s="26">
        <f t="shared" si="14"/>
        <v>0.52941176470588236</v>
      </c>
      <c r="U16" s="63" t="s">
        <v>395</v>
      </c>
    </row>
    <row r="17" spans="1:21">
      <c r="A17" s="4" t="s">
        <v>23</v>
      </c>
      <c r="B17" s="5">
        <v>122</v>
      </c>
      <c r="C17" s="5">
        <v>9</v>
      </c>
      <c r="D17" s="5">
        <v>38</v>
      </c>
      <c r="E17" s="5">
        <v>24</v>
      </c>
      <c r="F17" s="5">
        <v>32</v>
      </c>
      <c r="G17" s="5">
        <v>16</v>
      </c>
      <c r="H17" s="3">
        <f>B17-SUM(C17:G17)</f>
        <v>3</v>
      </c>
      <c r="J17" s="4">
        <v>122</v>
      </c>
      <c r="K17" s="5">
        <f>SUM(C17:D17)</f>
        <v>47</v>
      </c>
      <c r="L17" s="5">
        <f>SUM(E17:F17)</f>
        <v>56</v>
      </c>
      <c r="M17" s="5">
        <f>G17</f>
        <v>16</v>
      </c>
      <c r="N17" s="3">
        <f>J17-SUM(K17:M17)</f>
        <v>3</v>
      </c>
      <c r="P17" s="4">
        <v>122</v>
      </c>
      <c r="Q17" s="5">
        <v>17</v>
      </c>
      <c r="R17" s="5">
        <v>22</v>
      </c>
      <c r="S17" s="5">
        <v>17</v>
      </c>
      <c r="T17" s="5">
        <v>64</v>
      </c>
      <c r="U17" s="3">
        <f>P17-SUM(Q17:T17)</f>
        <v>2</v>
      </c>
    </row>
    <row r="18" spans="1:21" s="28" customFormat="1">
      <c r="A18" s="25" t="s">
        <v>3</v>
      </c>
      <c r="B18" s="26"/>
      <c r="C18" s="26">
        <f>C17/$B$17</f>
        <v>7.3770491803278687E-2</v>
      </c>
      <c r="D18" s="26">
        <f t="shared" ref="D18:H18" si="15">D17/$B$17</f>
        <v>0.31147540983606559</v>
      </c>
      <c r="E18" s="26">
        <f t="shared" si="15"/>
        <v>0.19672131147540983</v>
      </c>
      <c r="F18" s="26">
        <f t="shared" si="15"/>
        <v>0.26229508196721313</v>
      </c>
      <c r="G18" s="26">
        <f t="shared" si="15"/>
        <v>0.13114754098360656</v>
      </c>
      <c r="H18" s="27">
        <f t="shared" si="15"/>
        <v>2.4590163934426229E-2</v>
      </c>
      <c r="J18" s="25"/>
      <c r="K18" s="26">
        <f>K17/$J$17</f>
        <v>0.38524590163934425</v>
      </c>
      <c r="L18" s="26">
        <f t="shared" ref="L18:N18" si="16">L17/$J$17</f>
        <v>0.45901639344262296</v>
      </c>
      <c r="M18" s="26">
        <f t="shared" si="16"/>
        <v>0.13114754098360656</v>
      </c>
      <c r="N18" s="27">
        <f t="shared" si="16"/>
        <v>2.4590163934426229E-2</v>
      </c>
      <c r="P18" s="25"/>
      <c r="Q18" s="26">
        <f>Q17/$P$17</f>
        <v>0.13934426229508196</v>
      </c>
      <c r="R18" s="26">
        <f t="shared" ref="R18:U18" si="17">R17/$P$17</f>
        <v>0.18032786885245902</v>
      </c>
      <c r="S18" s="26">
        <f t="shared" si="17"/>
        <v>0.13934426229508196</v>
      </c>
      <c r="T18" s="26">
        <f t="shared" si="17"/>
        <v>0.52459016393442626</v>
      </c>
      <c r="U18" s="27">
        <f t="shared" si="17"/>
        <v>1.6393442622950821E-2</v>
      </c>
    </row>
    <row r="19" spans="1:21">
      <c r="A19" s="4" t="s">
        <v>24</v>
      </c>
      <c r="B19" s="5">
        <v>169</v>
      </c>
      <c r="C19" s="5">
        <v>11</v>
      </c>
      <c r="D19" s="5">
        <v>38</v>
      </c>
      <c r="E19" s="5">
        <v>45</v>
      </c>
      <c r="F19" s="5">
        <v>47</v>
      </c>
      <c r="G19" s="5">
        <v>26</v>
      </c>
      <c r="H19" s="3">
        <f>B19-SUM(C19:G19)</f>
        <v>2</v>
      </c>
      <c r="J19" s="4">
        <v>169</v>
      </c>
      <c r="K19" s="5">
        <f>SUM(C19:D19)</f>
        <v>49</v>
      </c>
      <c r="L19" s="5">
        <f>SUM(E19:F19)</f>
        <v>92</v>
      </c>
      <c r="M19" s="5">
        <f>G19</f>
        <v>26</v>
      </c>
      <c r="N19" s="3">
        <f>J19-SUM(K19:M19)</f>
        <v>2</v>
      </c>
      <c r="P19" s="4">
        <v>169</v>
      </c>
      <c r="Q19" s="5">
        <v>9</v>
      </c>
      <c r="R19" s="5">
        <v>34</v>
      </c>
      <c r="S19" s="5">
        <v>42</v>
      </c>
      <c r="T19" s="5">
        <v>81</v>
      </c>
      <c r="U19" s="3">
        <f>P19-SUM(Q19:T19)</f>
        <v>3</v>
      </c>
    </row>
    <row r="20" spans="1:21" s="28" customFormat="1">
      <c r="A20" s="25" t="s">
        <v>3</v>
      </c>
      <c r="B20" s="26"/>
      <c r="C20" s="26">
        <f>C19/$B$19</f>
        <v>6.5088757396449703E-2</v>
      </c>
      <c r="D20" s="26">
        <f t="shared" ref="D20:H20" si="18">D19/$B$19</f>
        <v>0.22485207100591717</v>
      </c>
      <c r="E20" s="26">
        <f t="shared" si="18"/>
        <v>0.26627218934911245</v>
      </c>
      <c r="F20" s="26">
        <f t="shared" si="18"/>
        <v>0.27810650887573962</v>
      </c>
      <c r="G20" s="26">
        <f t="shared" si="18"/>
        <v>0.15384615384615385</v>
      </c>
      <c r="H20" s="27">
        <f t="shared" si="18"/>
        <v>1.1834319526627219E-2</v>
      </c>
      <c r="J20" s="25"/>
      <c r="K20" s="26">
        <f>K19/$J$19</f>
        <v>0.28994082840236685</v>
      </c>
      <c r="L20" s="26">
        <f t="shared" ref="L20:N20" si="19">L19/$J$19</f>
        <v>0.54437869822485208</v>
      </c>
      <c r="M20" s="26">
        <f t="shared" si="19"/>
        <v>0.15384615384615385</v>
      </c>
      <c r="N20" s="27">
        <f t="shared" si="19"/>
        <v>1.1834319526627219E-2</v>
      </c>
      <c r="P20" s="25"/>
      <c r="Q20" s="26">
        <f>Q19/$P$19</f>
        <v>5.3254437869822487E-2</v>
      </c>
      <c r="R20" s="26">
        <f t="shared" ref="R20:U20" si="20">R19/$P$19</f>
        <v>0.20118343195266272</v>
      </c>
      <c r="S20" s="26">
        <f t="shared" si="20"/>
        <v>0.24852071005917159</v>
      </c>
      <c r="T20" s="26">
        <f t="shared" si="20"/>
        <v>0.47928994082840237</v>
      </c>
      <c r="U20" s="27">
        <f t="shared" si="20"/>
        <v>1.7751479289940829E-2</v>
      </c>
    </row>
    <row r="21" spans="1:21">
      <c r="A21" s="4" t="s">
        <v>25</v>
      </c>
      <c r="B21" s="5">
        <v>160</v>
      </c>
      <c r="C21" s="5">
        <v>16</v>
      </c>
      <c r="D21" s="5">
        <v>45</v>
      </c>
      <c r="E21" s="5">
        <v>43</v>
      </c>
      <c r="F21" s="5">
        <v>36</v>
      </c>
      <c r="G21" s="5">
        <v>20</v>
      </c>
      <c r="H21" s="60" t="s">
        <v>395</v>
      </c>
      <c r="J21" s="4">
        <v>160</v>
      </c>
      <c r="K21" s="5">
        <f>SUM(C21:D21)</f>
        <v>61</v>
      </c>
      <c r="L21" s="5">
        <f>SUM(E21:F21)</f>
        <v>79</v>
      </c>
      <c r="M21" s="5">
        <f>G21</f>
        <v>20</v>
      </c>
      <c r="N21" s="60" t="s">
        <v>395</v>
      </c>
      <c r="P21" s="4">
        <v>160</v>
      </c>
      <c r="Q21" s="5">
        <v>11</v>
      </c>
      <c r="R21" s="5">
        <v>42</v>
      </c>
      <c r="S21" s="5">
        <v>36</v>
      </c>
      <c r="T21" s="5">
        <v>69</v>
      </c>
      <c r="U21" s="3">
        <f>P21-SUM(Q21:T21)</f>
        <v>2</v>
      </c>
    </row>
    <row r="22" spans="1:21" s="28" customFormat="1">
      <c r="A22" s="25" t="s">
        <v>3</v>
      </c>
      <c r="B22" s="26"/>
      <c r="C22" s="26">
        <f>C21/$B$21</f>
        <v>0.1</v>
      </c>
      <c r="D22" s="26">
        <f t="shared" ref="D22:G22" si="21">D21/$B$21</f>
        <v>0.28125</v>
      </c>
      <c r="E22" s="26">
        <f t="shared" si="21"/>
        <v>0.26874999999999999</v>
      </c>
      <c r="F22" s="26">
        <f t="shared" si="21"/>
        <v>0.22500000000000001</v>
      </c>
      <c r="G22" s="26">
        <f t="shared" si="21"/>
        <v>0.125</v>
      </c>
      <c r="H22" s="63" t="s">
        <v>395</v>
      </c>
      <c r="J22" s="25"/>
      <c r="K22" s="26">
        <f>K21/$J$21</f>
        <v>0.38124999999999998</v>
      </c>
      <c r="L22" s="26">
        <f t="shared" ref="L22:M22" si="22">L21/$J$21</f>
        <v>0.49375000000000002</v>
      </c>
      <c r="M22" s="26">
        <f t="shared" si="22"/>
        <v>0.125</v>
      </c>
      <c r="N22" s="63" t="s">
        <v>395</v>
      </c>
      <c r="P22" s="25"/>
      <c r="Q22" s="26">
        <f>Q21/$P$21</f>
        <v>6.8750000000000006E-2</v>
      </c>
      <c r="R22" s="26">
        <f t="shared" ref="R22:U22" si="23">R21/$P$21</f>
        <v>0.26250000000000001</v>
      </c>
      <c r="S22" s="26">
        <f t="shared" si="23"/>
        <v>0.22500000000000001</v>
      </c>
      <c r="T22" s="26">
        <f t="shared" si="23"/>
        <v>0.43125000000000002</v>
      </c>
      <c r="U22" s="27">
        <f t="shared" si="23"/>
        <v>1.2500000000000001E-2</v>
      </c>
    </row>
    <row r="23" spans="1:21">
      <c r="A23" s="4" t="s">
        <v>26</v>
      </c>
      <c r="B23" s="5">
        <v>181</v>
      </c>
      <c r="C23" s="5">
        <v>8</v>
      </c>
      <c r="D23" s="5">
        <v>66</v>
      </c>
      <c r="E23" s="5">
        <v>52</v>
      </c>
      <c r="F23" s="5">
        <v>33</v>
      </c>
      <c r="G23" s="5">
        <v>21</v>
      </c>
      <c r="H23" s="3">
        <f>B23-SUM(C23:G23)</f>
        <v>1</v>
      </c>
      <c r="J23" s="4">
        <v>181</v>
      </c>
      <c r="K23" s="5">
        <f>SUM(C23:D23)</f>
        <v>74</v>
      </c>
      <c r="L23" s="5">
        <f>SUM(E23:F23)</f>
        <v>85</v>
      </c>
      <c r="M23" s="5">
        <f>G23</f>
        <v>21</v>
      </c>
      <c r="N23" s="3">
        <f>J23-SUM(K23:M23)</f>
        <v>1</v>
      </c>
      <c r="P23" s="4">
        <v>181</v>
      </c>
      <c r="Q23" s="5">
        <v>12</v>
      </c>
      <c r="R23" s="5">
        <v>30</v>
      </c>
      <c r="S23" s="5">
        <v>47</v>
      </c>
      <c r="T23" s="5">
        <v>92</v>
      </c>
      <c r="U23" s="60" t="s">
        <v>395</v>
      </c>
    </row>
    <row r="24" spans="1:21" s="28" customFormat="1">
      <c r="A24" s="25" t="s">
        <v>3</v>
      </c>
      <c r="B24" s="26"/>
      <c r="C24" s="26">
        <f>C23/$B$23</f>
        <v>4.4198895027624308E-2</v>
      </c>
      <c r="D24" s="26">
        <f t="shared" ref="D24:H24" si="24">D23/$B$23</f>
        <v>0.36464088397790057</v>
      </c>
      <c r="E24" s="26">
        <f t="shared" si="24"/>
        <v>0.287292817679558</v>
      </c>
      <c r="F24" s="26">
        <f t="shared" si="24"/>
        <v>0.18232044198895028</v>
      </c>
      <c r="G24" s="26">
        <f t="shared" si="24"/>
        <v>0.11602209944751381</v>
      </c>
      <c r="H24" s="27">
        <f t="shared" si="24"/>
        <v>5.5248618784530384E-3</v>
      </c>
      <c r="J24" s="25"/>
      <c r="K24" s="26">
        <f>K23/$J$23</f>
        <v>0.40883977900552487</v>
      </c>
      <c r="L24" s="26">
        <f t="shared" ref="L24:N24" si="25">L23/$J$23</f>
        <v>0.46961325966850831</v>
      </c>
      <c r="M24" s="26">
        <f t="shared" si="25"/>
        <v>0.11602209944751381</v>
      </c>
      <c r="N24" s="27">
        <f t="shared" si="25"/>
        <v>5.5248618784530384E-3</v>
      </c>
      <c r="P24" s="25"/>
      <c r="Q24" s="26">
        <f>Q23/$P$23</f>
        <v>6.6298342541436461E-2</v>
      </c>
      <c r="R24" s="26">
        <f t="shared" ref="R24:T24" si="26">R23/$P$23</f>
        <v>0.16574585635359115</v>
      </c>
      <c r="S24" s="26">
        <f t="shared" si="26"/>
        <v>0.25966850828729282</v>
      </c>
      <c r="T24" s="26">
        <f t="shared" si="26"/>
        <v>0.50828729281767959</v>
      </c>
      <c r="U24" s="63" t="s">
        <v>395</v>
      </c>
    </row>
    <row r="25" spans="1:21">
      <c r="A25" s="4" t="s">
        <v>27</v>
      </c>
      <c r="B25" s="5">
        <v>244</v>
      </c>
      <c r="C25" s="5">
        <v>17</v>
      </c>
      <c r="D25" s="5">
        <v>86</v>
      </c>
      <c r="E25" s="5">
        <v>84</v>
      </c>
      <c r="F25" s="5">
        <v>35</v>
      </c>
      <c r="G25" s="5">
        <v>20</v>
      </c>
      <c r="H25" s="3">
        <f>B25-SUM(C25:G25)</f>
        <v>2</v>
      </c>
      <c r="J25" s="4">
        <v>244</v>
      </c>
      <c r="K25" s="5">
        <f>SUM(C25:D25)</f>
        <v>103</v>
      </c>
      <c r="L25" s="5">
        <f>SUM(E25:F25)</f>
        <v>119</v>
      </c>
      <c r="M25" s="5">
        <f>G25</f>
        <v>20</v>
      </c>
      <c r="N25" s="3">
        <f>J25-SUM(K25:M25)</f>
        <v>2</v>
      </c>
      <c r="P25" s="4">
        <v>244</v>
      </c>
      <c r="Q25" s="5">
        <v>34</v>
      </c>
      <c r="R25" s="5">
        <v>44</v>
      </c>
      <c r="S25" s="5">
        <v>60</v>
      </c>
      <c r="T25" s="5">
        <v>105</v>
      </c>
      <c r="U25" s="3">
        <f>P25-SUM(Q25:T25)</f>
        <v>1</v>
      </c>
    </row>
    <row r="26" spans="1:21" s="28" customFormat="1">
      <c r="A26" s="25" t="s">
        <v>3</v>
      </c>
      <c r="B26" s="26"/>
      <c r="C26" s="26">
        <f>C25/$B$25</f>
        <v>6.9672131147540978E-2</v>
      </c>
      <c r="D26" s="26">
        <f t="shared" ref="D26:H26" si="27">D25/$B$25</f>
        <v>0.35245901639344263</v>
      </c>
      <c r="E26" s="26">
        <f t="shared" si="27"/>
        <v>0.34426229508196721</v>
      </c>
      <c r="F26" s="26">
        <f t="shared" si="27"/>
        <v>0.14344262295081966</v>
      </c>
      <c r="G26" s="26">
        <f t="shared" si="27"/>
        <v>8.1967213114754092E-2</v>
      </c>
      <c r="H26" s="27">
        <f t="shared" si="27"/>
        <v>8.1967213114754103E-3</v>
      </c>
      <c r="J26" s="25"/>
      <c r="K26" s="26">
        <f>K25/$J$25</f>
        <v>0.42213114754098363</v>
      </c>
      <c r="L26" s="26">
        <f t="shared" ref="L26:N26" si="28">L25/$J$25</f>
        <v>0.48770491803278687</v>
      </c>
      <c r="M26" s="26">
        <f t="shared" si="28"/>
        <v>8.1967213114754092E-2</v>
      </c>
      <c r="N26" s="27">
        <f t="shared" si="28"/>
        <v>8.1967213114754103E-3</v>
      </c>
      <c r="P26" s="25"/>
      <c r="Q26" s="26">
        <f>Q25/$P$25</f>
        <v>0.13934426229508196</v>
      </c>
      <c r="R26" s="26">
        <f t="shared" ref="R26:U26" si="29">R25/$P$25</f>
        <v>0.18032786885245902</v>
      </c>
      <c r="S26" s="26">
        <f t="shared" si="29"/>
        <v>0.24590163934426229</v>
      </c>
      <c r="T26" s="26">
        <f t="shared" si="29"/>
        <v>0.43032786885245899</v>
      </c>
      <c r="U26" s="27">
        <f t="shared" si="29"/>
        <v>4.0983606557377051E-3</v>
      </c>
    </row>
    <row r="27" spans="1:21">
      <c r="A27" s="4" t="s">
        <v>28</v>
      </c>
      <c r="B27" s="5">
        <v>262</v>
      </c>
      <c r="C27" s="5">
        <v>40</v>
      </c>
      <c r="D27" s="5">
        <v>91</v>
      </c>
      <c r="E27" s="5">
        <v>69</v>
      </c>
      <c r="F27" s="5">
        <v>25</v>
      </c>
      <c r="G27" s="5">
        <v>24</v>
      </c>
      <c r="H27" s="3">
        <f>B27-SUM(C27:G27)</f>
        <v>13</v>
      </c>
      <c r="J27" s="4">
        <v>262</v>
      </c>
      <c r="K27" s="5">
        <f>SUM(C27:D27)</f>
        <v>131</v>
      </c>
      <c r="L27" s="5">
        <f>SUM(E27:F27)</f>
        <v>94</v>
      </c>
      <c r="M27" s="5">
        <f>G27</f>
        <v>24</v>
      </c>
      <c r="N27" s="3">
        <f>J27-SUM(K27:M27)</f>
        <v>13</v>
      </c>
      <c r="P27" s="4">
        <v>262</v>
      </c>
      <c r="Q27" s="5">
        <v>41</v>
      </c>
      <c r="R27" s="5">
        <v>56</v>
      </c>
      <c r="S27" s="5">
        <v>45</v>
      </c>
      <c r="T27" s="5">
        <v>114</v>
      </c>
      <c r="U27" s="3">
        <f>P27-SUM(Q27:T27)</f>
        <v>6</v>
      </c>
    </row>
    <row r="28" spans="1:21" s="28" customFormat="1">
      <c r="A28" s="29" t="s">
        <v>3</v>
      </c>
      <c r="B28" s="30"/>
      <c r="C28" s="30">
        <f>C27/$B$27</f>
        <v>0.15267175572519084</v>
      </c>
      <c r="D28" s="30">
        <f t="shared" ref="D28:G28" si="30">D27/$B$27</f>
        <v>0.34732824427480918</v>
      </c>
      <c r="E28" s="30">
        <f t="shared" si="30"/>
        <v>0.26335877862595419</v>
      </c>
      <c r="F28" s="30">
        <f t="shared" si="30"/>
        <v>9.5419847328244281E-2</v>
      </c>
      <c r="G28" s="30">
        <f t="shared" si="30"/>
        <v>9.1603053435114504E-2</v>
      </c>
      <c r="H28" s="31">
        <f>H27/$B$27</f>
        <v>4.9618320610687022E-2</v>
      </c>
      <c r="J28" s="29"/>
      <c r="K28" s="30">
        <f>K27/$J$27</f>
        <v>0.5</v>
      </c>
      <c r="L28" s="30">
        <f t="shared" ref="L28:N28" si="31">L27/$J$27</f>
        <v>0.35877862595419846</v>
      </c>
      <c r="M28" s="30">
        <f t="shared" si="31"/>
        <v>9.1603053435114504E-2</v>
      </c>
      <c r="N28" s="31">
        <f t="shared" si="31"/>
        <v>4.9618320610687022E-2</v>
      </c>
      <c r="P28" s="29"/>
      <c r="Q28" s="30">
        <f>Q27/$P$27</f>
        <v>0.15648854961832062</v>
      </c>
      <c r="R28" s="30">
        <f t="shared" ref="R28:U28" si="32">R27/$P$27</f>
        <v>0.21374045801526717</v>
      </c>
      <c r="S28" s="30">
        <f t="shared" si="32"/>
        <v>0.1717557251908397</v>
      </c>
      <c r="T28" s="30">
        <f t="shared" si="32"/>
        <v>0.4351145038167939</v>
      </c>
      <c r="U28" s="31">
        <f t="shared" si="32"/>
        <v>2.2900763358778626E-2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5" width="5" style="1" customWidth="1"/>
    <col min="6" max="7" width="5" style="1"/>
    <col min="8" max="13" width="5" style="1" customWidth="1"/>
    <col min="14" max="15" width="5" style="1"/>
    <col min="16" max="19" width="5" style="1" customWidth="1"/>
    <col min="20" max="16384" width="5" style="1"/>
  </cols>
  <sheetData>
    <row r="1" spans="1:22">
      <c r="A1" s="1" t="s">
        <v>217</v>
      </c>
    </row>
    <row r="2" spans="1:22" s="20" customFormat="1" ht="10.5">
      <c r="A2" s="20" t="s">
        <v>164</v>
      </c>
      <c r="G2" s="20" t="s">
        <v>175</v>
      </c>
      <c r="O2" s="20" t="s">
        <v>176</v>
      </c>
    </row>
    <row r="3" spans="1:22" s="15" customFormat="1" ht="10.5"/>
    <row r="4" spans="1:22">
      <c r="A4" s="1" t="s">
        <v>0</v>
      </c>
    </row>
    <row r="5" spans="1:22" s="2" customFormat="1" ht="127.5" customHeight="1">
      <c r="A5" s="6" t="s">
        <v>3</v>
      </c>
      <c r="B5" s="7" t="s">
        <v>4</v>
      </c>
      <c r="C5" s="7" t="s">
        <v>177</v>
      </c>
      <c r="D5" s="7" t="s">
        <v>178</v>
      </c>
      <c r="E5" s="8" t="s">
        <v>8</v>
      </c>
      <c r="G5" s="6" t="s">
        <v>4</v>
      </c>
      <c r="H5" s="7" t="s">
        <v>165</v>
      </c>
      <c r="I5" s="7" t="s">
        <v>166</v>
      </c>
      <c r="J5" s="7" t="s">
        <v>167</v>
      </c>
      <c r="K5" s="7" t="s">
        <v>168</v>
      </c>
      <c r="L5" s="7" t="s">
        <v>43</v>
      </c>
      <c r="M5" s="8" t="s">
        <v>8</v>
      </c>
      <c r="O5" s="6" t="s">
        <v>4</v>
      </c>
      <c r="P5" s="7" t="s">
        <v>169</v>
      </c>
      <c r="Q5" s="7" t="s">
        <v>170</v>
      </c>
      <c r="R5" s="7" t="s">
        <v>43</v>
      </c>
      <c r="S5" s="8" t="s">
        <v>8</v>
      </c>
    </row>
    <row r="6" spans="1:22">
      <c r="A6" s="4" t="s">
        <v>18</v>
      </c>
      <c r="B6" s="5">
        <v>1170</v>
      </c>
      <c r="C6" s="5">
        <f>SUM('53'!Q6:R6)</f>
        <v>362</v>
      </c>
      <c r="D6" s="5">
        <f>SUM('53'!S6:T6)</f>
        <v>792</v>
      </c>
      <c r="E6" s="3">
        <f>B6-SUM(C6:D6)</f>
        <v>16</v>
      </c>
      <c r="G6" s="4">
        <v>1170</v>
      </c>
      <c r="H6" s="5">
        <v>117</v>
      </c>
      <c r="I6" s="5">
        <v>548</v>
      </c>
      <c r="J6" s="5">
        <v>274</v>
      </c>
      <c r="K6" s="5">
        <v>113</v>
      </c>
      <c r="L6" s="5">
        <v>103</v>
      </c>
      <c r="M6" s="3">
        <f>G6-SUM(H6:L6)</f>
        <v>15</v>
      </c>
      <c r="O6" s="4">
        <v>1170</v>
      </c>
      <c r="P6" s="5">
        <f>SUM(H6:I6)</f>
        <v>665</v>
      </c>
      <c r="Q6" s="5">
        <f>SUM(J6:K6)</f>
        <v>387</v>
      </c>
      <c r="R6" s="5">
        <f>L6</f>
        <v>103</v>
      </c>
      <c r="S6" s="3">
        <f>O6-SUM(P6:R6)</f>
        <v>15</v>
      </c>
    </row>
    <row r="7" spans="1:22" s="28" customFormat="1">
      <c r="A7" s="25" t="s">
        <v>3</v>
      </c>
      <c r="B7" s="26"/>
      <c r="C7" s="26">
        <f>C6/B6</f>
        <v>0.30940170940170941</v>
      </c>
      <c r="D7" s="26">
        <f>D6/B6</f>
        <v>0.67692307692307696</v>
      </c>
      <c r="E7" s="27">
        <f>E6/B6</f>
        <v>1.3675213675213675E-2</v>
      </c>
      <c r="G7" s="25"/>
      <c r="H7" s="26">
        <f>H6/G6</f>
        <v>0.1</v>
      </c>
      <c r="I7" s="26">
        <f>I6/G6</f>
        <v>0.46837606837606838</v>
      </c>
      <c r="J7" s="26">
        <f>J6/G6</f>
        <v>0.23418803418803419</v>
      </c>
      <c r="K7" s="26">
        <f>K6/G6</f>
        <v>9.6581196581196585E-2</v>
      </c>
      <c r="L7" s="26">
        <f>L6/G6</f>
        <v>8.8034188034188041E-2</v>
      </c>
      <c r="M7" s="27">
        <f>M6/G6</f>
        <v>1.282051282051282E-2</v>
      </c>
      <c r="O7" s="25"/>
      <c r="P7" s="26">
        <f>P6/O6</f>
        <v>0.56837606837606836</v>
      </c>
      <c r="Q7" s="26">
        <f>Q6/O6</f>
        <v>0.33076923076923076</v>
      </c>
      <c r="R7" s="26">
        <f>R6/O6</f>
        <v>8.8034188034188041E-2</v>
      </c>
      <c r="S7" s="27">
        <f>S6/O6</f>
        <v>1.282051282051282E-2</v>
      </c>
    </row>
    <row r="8" spans="1:22">
      <c r="A8" s="4" t="s">
        <v>19</v>
      </c>
      <c r="B8" s="5">
        <v>551</v>
      </c>
      <c r="C8" s="5">
        <f>SUM('53'!Q8:R8)</f>
        <v>182</v>
      </c>
      <c r="D8" s="5">
        <f>SUM('53'!S8:T8)</f>
        <v>362</v>
      </c>
      <c r="E8" s="3">
        <f>B8-SUM(C8:D8)</f>
        <v>7</v>
      </c>
      <c r="G8" s="4">
        <v>551</v>
      </c>
      <c r="H8" s="5">
        <v>49</v>
      </c>
      <c r="I8" s="5">
        <v>256</v>
      </c>
      <c r="J8" s="5">
        <v>135</v>
      </c>
      <c r="K8" s="5">
        <v>56</v>
      </c>
      <c r="L8" s="5">
        <v>49</v>
      </c>
      <c r="M8" s="3">
        <f>G8-SUM(H8:L8)</f>
        <v>6</v>
      </c>
      <c r="O8" s="4">
        <v>551</v>
      </c>
      <c r="P8" s="5">
        <f>SUM(H8:I8)</f>
        <v>305</v>
      </c>
      <c r="Q8" s="5">
        <f>SUM(J8:K8)</f>
        <v>191</v>
      </c>
      <c r="R8" s="5">
        <f>L8</f>
        <v>49</v>
      </c>
      <c r="S8" s="3">
        <f>O8-SUM(P8:R8)</f>
        <v>6</v>
      </c>
    </row>
    <row r="9" spans="1:22" s="28" customFormat="1">
      <c r="A9" s="25" t="s">
        <v>3</v>
      </c>
      <c r="B9" s="26"/>
      <c r="C9" s="26">
        <f>C8/B8</f>
        <v>0.33030852994555354</v>
      </c>
      <c r="D9" s="26">
        <f>D8/B8</f>
        <v>0.65698729582577131</v>
      </c>
      <c r="E9" s="27">
        <f>E8/B8</f>
        <v>1.2704174228675136E-2</v>
      </c>
      <c r="G9" s="25"/>
      <c r="H9" s="26">
        <f>H8/G8</f>
        <v>8.8929219600725959E-2</v>
      </c>
      <c r="I9" s="26">
        <f>I8/G8</f>
        <v>0.46460980036297639</v>
      </c>
      <c r="J9" s="26">
        <f>J8/G8</f>
        <v>0.24500907441016334</v>
      </c>
      <c r="K9" s="26">
        <f>K8/G8</f>
        <v>0.10163339382940109</v>
      </c>
      <c r="L9" s="26">
        <f>L8/G8</f>
        <v>8.8929219600725959E-2</v>
      </c>
      <c r="M9" s="27">
        <f>M8/G8</f>
        <v>1.0889292196007259E-2</v>
      </c>
      <c r="O9" s="25"/>
      <c r="P9" s="26">
        <f>P8/O8</f>
        <v>0.55353901996370236</v>
      </c>
      <c r="Q9" s="26">
        <f>Q8/O8</f>
        <v>0.34664246823956441</v>
      </c>
      <c r="R9" s="26">
        <f>R8/O8</f>
        <v>8.8929219600725959E-2</v>
      </c>
      <c r="S9" s="27">
        <f>S8/O8</f>
        <v>1.0889292196007259E-2</v>
      </c>
    </row>
    <row r="10" spans="1:22">
      <c r="A10" s="4" t="s">
        <v>20</v>
      </c>
      <c r="B10" s="5">
        <v>611</v>
      </c>
      <c r="C10" s="5">
        <f>SUM('53'!Q10:R10)</f>
        <v>178</v>
      </c>
      <c r="D10" s="5">
        <f>SUM('53'!S10:T10)</f>
        <v>425</v>
      </c>
      <c r="E10" s="3">
        <f>B10-SUM(C10:D10)</f>
        <v>8</v>
      </c>
      <c r="G10" s="4">
        <v>611</v>
      </c>
      <c r="H10" s="5">
        <v>68</v>
      </c>
      <c r="I10" s="5">
        <v>289</v>
      </c>
      <c r="J10" s="5">
        <v>137</v>
      </c>
      <c r="K10" s="5">
        <v>55</v>
      </c>
      <c r="L10" s="5">
        <v>54</v>
      </c>
      <c r="M10" s="3">
        <f>G10-SUM(H10:L10)</f>
        <v>8</v>
      </c>
      <c r="O10" s="4">
        <v>611</v>
      </c>
      <c r="P10" s="5">
        <f>SUM(H10:I10)</f>
        <v>357</v>
      </c>
      <c r="Q10" s="5">
        <f>SUM(J10:K10)</f>
        <v>192</v>
      </c>
      <c r="R10" s="5">
        <f>L10</f>
        <v>54</v>
      </c>
      <c r="S10" s="3">
        <f>O10-SUM(P10:R10)</f>
        <v>8</v>
      </c>
    </row>
    <row r="11" spans="1:22" s="28" customFormat="1">
      <c r="A11" s="25" t="s">
        <v>3</v>
      </c>
      <c r="B11" s="26"/>
      <c r="C11" s="26">
        <f>C10/B10</f>
        <v>0.29132569558101473</v>
      </c>
      <c r="D11" s="26">
        <f>D10/B10</f>
        <v>0.69558101472995093</v>
      </c>
      <c r="E11" s="27">
        <f>E10/B10</f>
        <v>1.3093289689034371E-2</v>
      </c>
      <c r="G11" s="25"/>
      <c r="H11" s="26">
        <f>H10/G10</f>
        <v>0.11129296235679215</v>
      </c>
      <c r="I11" s="26">
        <f>I10/G10</f>
        <v>0.47299509001636664</v>
      </c>
      <c r="J11" s="26">
        <f>J10/G10</f>
        <v>0.22422258592471359</v>
      </c>
      <c r="K11" s="26">
        <f>K10/G10</f>
        <v>9.0016366612111293E-2</v>
      </c>
      <c r="L11" s="26">
        <f>L10/G10</f>
        <v>8.8379705400982E-2</v>
      </c>
      <c r="M11" s="27">
        <f>M10/G10</f>
        <v>1.3093289689034371E-2</v>
      </c>
      <c r="O11" s="25"/>
      <c r="P11" s="26">
        <f>P10/O10</f>
        <v>0.58428805237315873</v>
      </c>
      <c r="Q11" s="26">
        <f>Q10/O10</f>
        <v>0.31423895253682488</v>
      </c>
      <c r="R11" s="26">
        <f>R10/O10</f>
        <v>8.8379705400982E-2</v>
      </c>
      <c r="S11" s="27">
        <f>S10/O10</f>
        <v>1.3093289689034371E-2</v>
      </c>
    </row>
    <row r="12" spans="1:22">
      <c r="A12" s="4" t="s">
        <v>21</v>
      </c>
      <c r="B12" s="5">
        <v>2</v>
      </c>
      <c r="C12" s="5">
        <f>SUM('53'!Q12:R12)</f>
        <v>1</v>
      </c>
      <c r="D12" s="5">
        <f>SUM('53'!S12:T12)</f>
        <v>1</v>
      </c>
      <c r="E12" s="60" t="s">
        <v>395</v>
      </c>
      <c r="G12" s="4">
        <v>2</v>
      </c>
      <c r="H12" s="57" t="s">
        <v>395</v>
      </c>
      <c r="I12" s="5">
        <v>1</v>
      </c>
      <c r="J12" s="57" t="s">
        <v>395</v>
      </c>
      <c r="K12" s="5">
        <v>1</v>
      </c>
      <c r="L12" s="57" t="s">
        <v>395</v>
      </c>
      <c r="M12" s="60" t="s">
        <v>395</v>
      </c>
      <c r="O12" s="4">
        <v>2</v>
      </c>
      <c r="P12" s="5">
        <f>SUM(H12:I12)</f>
        <v>1</v>
      </c>
      <c r="Q12" s="5">
        <f>SUM(J12:K12)</f>
        <v>1</v>
      </c>
      <c r="R12" s="57" t="s">
        <v>395</v>
      </c>
      <c r="S12" s="60" t="s">
        <v>395</v>
      </c>
      <c r="V12" s="19"/>
    </row>
    <row r="13" spans="1:22" s="28" customFormat="1">
      <c r="A13" s="29" t="s">
        <v>3</v>
      </c>
      <c r="B13" s="30"/>
      <c r="C13" s="30">
        <f>C12/B12</f>
        <v>0.5</v>
      </c>
      <c r="D13" s="30">
        <f>D12/B12</f>
        <v>0.5</v>
      </c>
      <c r="E13" s="62" t="s">
        <v>395</v>
      </c>
      <c r="G13" s="29"/>
      <c r="H13" s="59" t="s">
        <v>395</v>
      </c>
      <c r="I13" s="30">
        <f>I12/G12</f>
        <v>0.5</v>
      </c>
      <c r="J13" s="59" t="s">
        <v>395</v>
      </c>
      <c r="K13" s="30">
        <f>K12/G12</f>
        <v>0.5</v>
      </c>
      <c r="L13" s="59" t="s">
        <v>395</v>
      </c>
      <c r="M13" s="62" t="s">
        <v>395</v>
      </c>
      <c r="O13" s="29"/>
      <c r="P13" s="30">
        <f>P12/O12</f>
        <v>0.5</v>
      </c>
      <c r="Q13" s="30">
        <f>Q12/O12</f>
        <v>0.5</v>
      </c>
      <c r="R13" s="59" t="s">
        <v>395</v>
      </c>
      <c r="S13" s="62" t="s">
        <v>395</v>
      </c>
    </row>
    <row r="14" spans="1:22">
      <c r="A14" s="1" t="s">
        <v>2</v>
      </c>
    </row>
    <row r="15" spans="1:22">
      <c r="A15" s="9" t="s">
        <v>22</v>
      </c>
      <c r="B15" s="10">
        <v>17</v>
      </c>
      <c r="C15" s="10">
        <f>SUM('53'!Q15:R15)</f>
        <v>7</v>
      </c>
      <c r="D15" s="10">
        <f>SUM('53'!S15:T15)</f>
        <v>10</v>
      </c>
      <c r="E15" s="64" t="s">
        <v>395</v>
      </c>
      <c r="G15" s="9">
        <v>17</v>
      </c>
      <c r="H15" s="10">
        <v>2</v>
      </c>
      <c r="I15" s="10">
        <v>9</v>
      </c>
      <c r="J15" s="10">
        <v>3</v>
      </c>
      <c r="K15" s="10">
        <v>2</v>
      </c>
      <c r="L15" s="10">
        <v>1</v>
      </c>
      <c r="M15" s="64" t="s">
        <v>395</v>
      </c>
      <c r="O15" s="9">
        <v>17</v>
      </c>
      <c r="P15" s="10">
        <f>SUM(H15:I15)</f>
        <v>11</v>
      </c>
      <c r="Q15" s="10">
        <f>SUM(J15:K15)</f>
        <v>5</v>
      </c>
      <c r="R15" s="10">
        <f>L15</f>
        <v>1</v>
      </c>
      <c r="S15" s="64" t="s">
        <v>395</v>
      </c>
    </row>
    <row r="16" spans="1:22" s="28" customFormat="1">
      <c r="A16" s="25" t="s">
        <v>3</v>
      </c>
      <c r="B16" s="26"/>
      <c r="C16" s="26">
        <f>C15/B15</f>
        <v>0.41176470588235292</v>
      </c>
      <c r="D16" s="26">
        <f>D15/B15</f>
        <v>0.58823529411764708</v>
      </c>
      <c r="E16" s="63" t="s">
        <v>395</v>
      </c>
      <c r="G16" s="25"/>
      <c r="H16" s="26">
        <f>H15/G15</f>
        <v>0.11764705882352941</v>
      </c>
      <c r="I16" s="26">
        <f>I15/G15</f>
        <v>0.52941176470588236</v>
      </c>
      <c r="J16" s="26">
        <f>J15/G15</f>
        <v>0.17647058823529413</v>
      </c>
      <c r="K16" s="26">
        <f>K15/G15</f>
        <v>0.11764705882352941</v>
      </c>
      <c r="L16" s="26">
        <f>L15/G15</f>
        <v>5.8823529411764705E-2</v>
      </c>
      <c r="M16" s="63" t="s">
        <v>395</v>
      </c>
      <c r="O16" s="25"/>
      <c r="P16" s="26">
        <f>P15/O15</f>
        <v>0.6470588235294118</v>
      </c>
      <c r="Q16" s="26">
        <f>Q15/O15</f>
        <v>0.29411764705882354</v>
      </c>
      <c r="R16" s="26">
        <f>R15/O15</f>
        <v>5.8823529411764705E-2</v>
      </c>
      <c r="S16" s="63" t="s">
        <v>395</v>
      </c>
    </row>
    <row r="17" spans="1:19">
      <c r="A17" s="4" t="s">
        <v>23</v>
      </c>
      <c r="B17" s="5">
        <v>122</v>
      </c>
      <c r="C17" s="5">
        <f>SUM('53'!Q17:R17)</f>
        <v>39</v>
      </c>
      <c r="D17" s="5">
        <f>SUM('53'!S17:T17)</f>
        <v>81</v>
      </c>
      <c r="E17" s="3">
        <f>B17-SUM(C17:D17)</f>
        <v>2</v>
      </c>
      <c r="G17" s="4">
        <v>122</v>
      </c>
      <c r="H17" s="5">
        <v>16</v>
      </c>
      <c r="I17" s="5">
        <v>57</v>
      </c>
      <c r="J17" s="5">
        <v>25</v>
      </c>
      <c r="K17" s="5">
        <v>5</v>
      </c>
      <c r="L17" s="5">
        <v>17</v>
      </c>
      <c r="M17" s="3">
        <f>G17-SUM(H17:L17)</f>
        <v>2</v>
      </c>
      <c r="O17" s="4">
        <v>122</v>
      </c>
      <c r="P17" s="5">
        <f>SUM(H17:I17)</f>
        <v>73</v>
      </c>
      <c r="Q17" s="5">
        <f>SUM(J17:K17)</f>
        <v>30</v>
      </c>
      <c r="R17" s="5">
        <f>L17</f>
        <v>17</v>
      </c>
      <c r="S17" s="3">
        <f>O17-SUM(P17:R17)</f>
        <v>2</v>
      </c>
    </row>
    <row r="18" spans="1:19" s="28" customFormat="1">
      <c r="A18" s="25" t="s">
        <v>3</v>
      </c>
      <c r="B18" s="26"/>
      <c r="C18" s="26">
        <f>C17/B17</f>
        <v>0.31967213114754101</v>
      </c>
      <c r="D18" s="26">
        <f>D17/B17</f>
        <v>0.66393442622950816</v>
      </c>
      <c r="E18" s="27">
        <f>E17/B17</f>
        <v>1.6393442622950821E-2</v>
      </c>
      <c r="G18" s="25"/>
      <c r="H18" s="26">
        <f>H17/G17</f>
        <v>0.13114754098360656</v>
      </c>
      <c r="I18" s="26">
        <f>I17/G17</f>
        <v>0.46721311475409838</v>
      </c>
      <c r="J18" s="26">
        <f>J17/G17</f>
        <v>0.20491803278688525</v>
      </c>
      <c r="K18" s="26">
        <f>K17/G17</f>
        <v>4.0983606557377046E-2</v>
      </c>
      <c r="L18" s="26">
        <f>L17/G17</f>
        <v>0.13934426229508196</v>
      </c>
      <c r="M18" s="27">
        <f>M17/G17</f>
        <v>1.6393442622950821E-2</v>
      </c>
      <c r="O18" s="25"/>
      <c r="P18" s="26">
        <f>P17/O17</f>
        <v>0.59836065573770492</v>
      </c>
      <c r="Q18" s="26">
        <f>Q17/O17</f>
        <v>0.24590163934426229</v>
      </c>
      <c r="R18" s="26">
        <f>R17/O17</f>
        <v>0.13934426229508196</v>
      </c>
      <c r="S18" s="27">
        <f>S17/O17</f>
        <v>1.6393442622950821E-2</v>
      </c>
    </row>
    <row r="19" spans="1:19">
      <c r="A19" s="4" t="s">
        <v>24</v>
      </c>
      <c r="B19" s="5">
        <v>169</v>
      </c>
      <c r="C19" s="5">
        <f>SUM('53'!Q19:R19)</f>
        <v>43</v>
      </c>
      <c r="D19" s="5">
        <f>SUM('53'!S19:T19)</f>
        <v>123</v>
      </c>
      <c r="E19" s="3">
        <f>B19-SUM(C19:D19)</f>
        <v>3</v>
      </c>
      <c r="G19" s="4">
        <v>169</v>
      </c>
      <c r="H19" s="5">
        <v>11</v>
      </c>
      <c r="I19" s="5">
        <v>85</v>
      </c>
      <c r="J19" s="5">
        <v>33</v>
      </c>
      <c r="K19" s="5">
        <v>20</v>
      </c>
      <c r="L19" s="5">
        <v>18</v>
      </c>
      <c r="M19" s="3">
        <f>G19-SUM(H19:L19)</f>
        <v>2</v>
      </c>
      <c r="O19" s="4">
        <v>169</v>
      </c>
      <c r="P19" s="5">
        <f>SUM(H19:I19)</f>
        <v>96</v>
      </c>
      <c r="Q19" s="5">
        <f>SUM(J19:K19)</f>
        <v>53</v>
      </c>
      <c r="R19" s="5">
        <f>L19</f>
        <v>18</v>
      </c>
      <c r="S19" s="3">
        <f>O19-SUM(P19:R19)</f>
        <v>2</v>
      </c>
    </row>
    <row r="20" spans="1:19" s="28" customFormat="1">
      <c r="A20" s="25" t="s">
        <v>3</v>
      </c>
      <c r="B20" s="26"/>
      <c r="C20" s="26">
        <f>C19/B19</f>
        <v>0.25443786982248523</v>
      </c>
      <c r="D20" s="26">
        <f>D19/B19</f>
        <v>0.72781065088757402</v>
      </c>
      <c r="E20" s="27">
        <f>E19/B19</f>
        <v>1.7751479289940829E-2</v>
      </c>
      <c r="G20" s="25"/>
      <c r="H20" s="26">
        <f>H19/G19</f>
        <v>6.5088757396449703E-2</v>
      </c>
      <c r="I20" s="26">
        <f>I19/G19</f>
        <v>0.50295857988165682</v>
      </c>
      <c r="J20" s="26">
        <f>J19/G19</f>
        <v>0.19526627218934911</v>
      </c>
      <c r="K20" s="26">
        <f>K19/G19</f>
        <v>0.11834319526627218</v>
      </c>
      <c r="L20" s="26">
        <f>L19/G19</f>
        <v>0.10650887573964497</v>
      </c>
      <c r="M20" s="27">
        <f>M19/G19</f>
        <v>1.1834319526627219E-2</v>
      </c>
      <c r="O20" s="25"/>
      <c r="P20" s="26">
        <f>P19/O19</f>
        <v>0.56804733727810652</v>
      </c>
      <c r="Q20" s="26">
        <f>Q19/O19</f>
        <v>0.31360946745562129</v>
      </c>
      <c r="R20" s="26">
        <f>R19/O19</f>
        <v>0.10650887573964497</v>
      </c>
      <c r="S20" s="27">
        <f>S19/O19</f>
        <v>1.1834319526627219E-2</v>
      </c>
    </row>
    <row r="21" spans="1:19">
      <c r="A21" s="4" t="s">
        <v>25</v>
      </c>
      <c r="B21" s="5">
        <v>160</v>
      </c>
      <c r="C21" s="5">
        <f>SUM('53'!Q21:R21)</f>
        <v>53</v>
      </c>
      <c r="D21" s="5">
        <f>SUM('53'!S21:T21)</f>
        <v>105</v>
      </c>
      <c r="E21" s="3">
        <f>B21-SUM(C21:D21)</f>
        <v>2</v>
      </c>
      <c r="G21" s="4">
        <v>160</v>
      </c>
      <c r="H21" s="5">
        <v>15</v>
      </c>
      <c r="I21" s="5">
        <v>69</v>
      </c>
      <c r="J21" s="5">
        <v>54</v>
      </c>
      <c r="K21" s="5">
        <v>15</v>
      </c>
      <c r="L21" s="5">
        <v>7</v>
      </c>
      <c r="M21" s="60" t="s">
        <v>395</v>
      </c>
      <c r="O21" s="4">
        <v>160</v>
      </c>
      <c r="P21" s="5">
        <f>SUM(H21:I21)</f>
        <v>84</v>
      </c>
      <c r="Q21" s="5">
        <f>SUM(J21:K21)</f>
        <v>69</v>
      </c>
      <c r="R21" s="5">
        <f>L21</f>
        <v>7</v>
      </c>
      <c r="S21" s="60" t="s">
        <v>395</v>
      </c>
    </row>
    <row r="22" spans="1:19" s="28" customFormat="1">
      <c r="A22" s="25" t="s">
        <v>3</v>
      </c>
      <c r="B22" s="26"/>
      <c r="C22" s="26">
        <f>C21/B21</f>
        <v>0.33124999999999999</v>
      </c>
      <c r="D22" s="26">
        <f>D21/B21</f>
        <v>0.65625</v>
      </c>
      <c r="E22" s="27">
        <f>E21/B21</f>
        <v>1.2500000000000001E-2</v>
      </c>
      <c r="G22" s="25"/>
      <c r="H22" s="26">
        <f>H21/G21</f>
        <v>9.375E-2</v>
      </c>
      <c r="I22" s="26">
        <f>I21/G21</f>
        <v>0.43125000000000002</v>
      </c>
      <c r="J22" s="26">
        <f>J21/G21</f>
        <v>0.33750000000000002</v>
      </c>
      <c r="K22" s="26">
        <f>K21/G21</f>
        <v>9.375E-2</v>
      </c>
      <c r="L22" s="26">
        <f>L21/G21</f>
        <v>4.3749999999999997E-2</v>
      </c>
      <c r="M22" s="63" t="s">
        <v>395</v>
      </c>
      <c r="O22" s="25"/>
      <c r="P22" s="26">
        <f>P21/O21</f>
        <v>0.52500000000000002</v>
      </c>
      <c r="Q22" s="26">
        <f>Q21/O21</f>
        <v>0.43125000000000002</v>
      </c>
      <c r="R22" s="26">
        <f>R21/O21</f>
        <v>4.3749999999999997E-2</v>
      </c>
      <c r="S22" s="63" t="s">
        <v>395</v>
      </c>
    </row>
    <row r="23" spans="1:19">
      <c r="A23" s="4" t="s">
        <v>26</v>
      </c>
      <c r="B23" s="5">
        <v>181</v>
      </c>
      <c r="C23" s="5">
        <f>SUM('53'!Q23:R23)</f>
        <v>42</v>
      </c>
      <c r="D23" s="5">
        <f>SUM('53'!S23:T23)</f>
        <v>139</v>
      </c>
      <c r="E23" s="60" t="s">
        <v>395</v>
      </c>
      <c r="G23" s="4">
        <v>181</v>
      </c>
      <c r="H23" s="5">
        <v>19</v>
      </c>
      <c r="I23" s="5">
        <v>88</v>
      </c>
      <c r="J23" s="5">
        <v>37</v>
      </c>
      <c r="K23" s="5">
        <v>21</v>
      </c>
      <c r="L23" s="5">
        <v>15</v>
      </c>
      <c r="M23" s="3">
        <f>G23-SUM(H23:L23)</f>
        <v>1</v>
      </c>
      <c r="O23" s="4">
        <v>181</v>
      </c>
      <c r="P23" s="5">
        <f>SUM(H23:I23)</f>
        <v>107</v>
      </c>
      <c r="Q23" s="5">
        <f>SUM(J23:K23)</f>
        <v>58</v>
      </c>
      <c r="R23" s="5">
        <f>L23</f>
        <v>15</v>
      </c>
      <c r="S23" s="3">
        <f>O23-SUM(P23:R23)</f>
        <v>1</v>
      </c>
    </row>
    <row r="24" spans="1:19" s="28" customFormat="1">
      <c r="A24" s="25" t="s">
        <v>3</v>
      </c>
      <c r="B24" s="26"/>
      <c r="C24" s="26">
        <f>C23/B23</f>
        <v>0.23204419889502761</v>
      </c>
      <c r="D24" s="26">
        <f>D23/B23</f>
        <v>0.76795580110497241</v>
      </c>
      <c r="E24" s="63" t="s">
        <v>395</v>
      </c>
      <c r="G24" s="25"/>
      <c r="H24" s="26">
        <f>H23/G23</f>
        <v>0.10497237569060773</v>
      </c>
      <c r="I24" s="26">
        <f>I23/G23</f>
        <v>0.48618784530386738</v>
      </c>
      <c r="J24" s="26">
        <f>J23/G23</f>
        <v>0.20441988950276244</v>
      </c>
      <c r="K24" s="26">
        <f>K23/G23</f>
        <v>0.11602209944751381</v>
      </c>
      <c r="L24" s="26">
        <f>L23/G23</f>
        <v>8.2872928176795577E-2</v>
      </c>
      <c r="M24" s="27">
        <f>M23/G23</f>
        <v>5.5248618784530384E-3</v>
      </c>
      <c r="O24" s="25"/>
      <c r="P24" s="26">
        <f>P23/O23</f>
        <v>0.59116022099447518</v>
      </c>
      <c r="Q24" s="26">
        <f>Q23/O23</f>
        <v>0.32044198895027626</v>
      </c>
      <c r="R24" s="26">
        <f>R23/O23</f>
        <v>8.2872928176795577E-2</v>
      </c>
      <c r="S24" s="27">
        <f>S23/O23</f>
        <v>5.5248618784530384E-3</v>
      </c>
    </row>
    <row r="25" spans="1:19">
      <c r="A25" s="4" t="s">
        <v>27</v>
      </c>
      <c r="B25" s="5">
        <v>244</v>
      </c>
      <c r="C25" s="5">
        <f>SUM('53'!Q25:R25)</f>
        <v>78</v>
      </c>
      <c r="D25" s="5">
        <f>SUM('53'!S25:T25)</f>
        <v>165</v>
      </c>
      <c r="E25" s="3">
        <f>B25-SUM(C25:D25)</f>
        <v>1</v>
      </c>
      <c r="G25" s="4">
        <v>244</v>
      </c>
      <c r="H25" s="5">
        <v>17</v>
      </c>
      <c r="I25" s="5">
        <v>119</v>
      </c>
      <c r="J25" s="5">
        <v>62</v>
      </c>
      <c r="K25" s="5">
        <v>28</v>
      </c>
      <c r="L25" s="5">
        <v>16</v>
      </c>
      <c r="M25" s="3">
        <f>G25-SUM(H25:L25)</f>
        <v>2</v>
      </c>
      <c r="O25" s="4">
        <v>244</v>
      </c>
      <c r="P25" s="5">
        <f>SUM(H25:I25)</f>
        <v>136</v>
      </c>
      <c r="Q25" s="5">
        <f>SUM(J25:K25)</f>
        <v>90</v>
      </c>
      <c r="R25" s="5">
        <f>L25</f>
        <v>16</v>
      </c>
      <c r="S25" s="3">
        <f>O25-SUM(P25:R25)</f>
        <v>2</v>
      </c>
    </row>
    <row r="26" spans="1:19" s="28" customFormat="1">
      <c r="A26" s="25" t="s">
        <v>3</v>
      </c>
      <c r="B26" s="26"/>
      <c r="C26" s="26">
        <f>C25/B25</f>
        <v>0.31967213114754101</v>
      </c>
      <c r="D26" s="26">
        <f>D25/B25</f>
        <v>0.67622950819672134</v>
      </c>
      <c r="E26" s="27">
        <f>E25/B25</f>
        <v>4.0983606557377051E-3</v>
      </c>
      <c r="G26" s="25"/>
      <c r="H26" s="26">
        <f>H25/G25</f>
        <v>6.9672131147540978E-2</v>
      </c>
      <c r="I26" s="26">
        <f>I25/G25</f>
        <v>0.48770491803278687</v>
      </c>
      <c r="J26" s="26">
        <f>J25/G25</f>
        <v>0.25409836065573771</v>
      </c>
      <c r="K26" s="26">
        <f>K25/G25</f>
        <v>0.11475409836065574</v>
      </c>
      <c r="L26" s="26">
        <f>L25/G25</f>
        <v>6.5573770491803282E-2</v>
      </c>
      <c r="M26" s="27">
        <f>M25/G25</f>
        <v>8.1967213114754103E-3</v>
      </c>
      <c r="O26" s="25"/>
      <c r="P26" s="26">
        <f>P25/O25</f>
        <v>0.55737704918032782</v>
      </c>
      <c r="Q26" s="26">
        <f>Q25/O25</f>
        <v>0.36885245901639346</v>
      </c>
      <c r="R26" s="26">
        <f>R25/O25</f>
        <v>6.5573770491803282E-2</v>
      </c>
      <c r="S26" s="27">
        <f>S25/O25</f>
        <v>8.1967213114754103E-3</v>
      </c>
    </row>
    <row r="27" spans="1:19">
      <c r="A27" s="4" t="s">
        <v>28</v>
      </c>
      <c r="B27" s="5">
        <v>262</v>
      </c>
      <c r="C27" s="5">
        <f>SUM('53'!Q27:R27)</f>
        <v>97</v>
      </c>
      <c r="D27" s="5">
        <f>SUM('53'!S27:T27)</f>
        <v>159</v>
      </c>
      <c r="E27" s="3">
        <f>B27-SUM(C27:D27)</f>
        <v>6</v>
      </c>
      <c r="G27" s="4">
        <v>262</v>
      </c>
      <c r="H27" s="5">
        <v>36</v>
      </c>
      <c r="I27" s="5">
        <v>114</v>
      </c>
      <c r="J27" s="5">
        <v>57</v>
      </c>
      <c r="K27" s="5">
        <v>21</v>
      </c>
      <c r="L27" s="5">
        <v>27</v>
      </c>
      <c r="M27" s="3">
        <f>G27-SUM(H27:L27)</f>
        <v>7</v>
      </c>
      <c r="O27" s="4">
        <v>262</v>
      </c>
      <c r="P27" s="5">
        <f>SUM(H27:I27)</f>
        <v>150</v>
      </c>
      <c r="Q27" s="5">
        <f>SUM(J27:K27)</f>
        <v>78</v>
      </c>
      <c r="R27" s="5">
        <f>L27</f>
        <v>27</v>
      </c>
      <c r="S27" s="3">
        <f>O27-SUM(P27:R27)</f>
        <v>7</v>
      </c>
    </row>
    <row r="28" spans="1:19" s="28" customFormat="1">
      <c r="A28" s="29" t="s">
        <v>3</v>
      </c>
      <c r="B28" s="30"/>
      <c r="C28" s="30">
        <f>C27/B27</f>
        <v>0.37022900763358779</v>
      </c>
      <c r="D28" s="30">
        <f>D27/B27</f>
        <v>0.60687022900763354</v>
      </c>
      <c r="E28" s="31">
        <f>E27/B27</f>
        <v>2.2900763358778626E-2</v>
      </c>
      <c r="G28" s="29"/>
      <c r="H28" s="30">
        <f>H27/G27</f>
        <v>0.13740458015267176</v>
      </c>
      <c r="I28" s="30">
        <f>I27/G27</f>
        <v>0.4351145038167939</v>
      </c>
      <c r="J28" s="30">
        <f>J27/G27</f>
        <v>0.21755725190839695</v>
      </c>
      <c r="K28" s="30">
        <f>K27/G27</f>
        <v>8.0152671755725186E-2</v>
      </c>
      <c r="L28" s="30">
        <f>L27/G27</f>
        <v>0.10305343511450382</v>
      </c>
      <c r="M28" s="31">
        <f>M27/G27</f>
        <v>2.6717557251908396E-2</v>
      </c>
      <c r="O28" s="29"/>
      <c r="P28" s="30">
        <f>P27/O27</f>
        <v>0.5725190839694656</v>
      </c>
      <c r="Q28" s="30">
        <f>Q27/O27</f>
        <v>0.29770992366412213</v>
      </c>
      <c r="R28" s="30">
        <f>R27/O27</f>
        <v>0.10305343511450382</v>
      </c>
      <c r="S28" s="31">
        <f>S27/O27</f>
        <v>2.6717557251908396E-2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dimension ref="A1:X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7" width="5" style="1" customWidth="1"/>
    <col min="8" max="9" width="5" style="1"/>
    <col min="10" max="12" width="5" style="1" customWidth="1"/>
    <col min="13" max="14" width="5" style="1"/>
    <col min="15" max="19" width="5" style="1" customWidth="1"/>
    <col min="20" max="21" width="5" style="1"/>
    <col min="22" max="24" width="5" style="1" customWidth="1"/>
    <col min="25" max="16384" width="5" style="1"/>
  </cols>
  <sheetData>
    <row r="1" spans="1:24">
      <c r="A1" s="1" t="s">
        <v>217</v>
      </c>
    </row>
    <row r="2" spans="1:24" s="20" customFormat="1" ht="10.5">
      <c r="A2" s="20" t="s">
        <v>179</v>
      </c>
      <c r="I2" s="20" t="s">
        <v>350</v>
      </c>
      <c r="N2" s="20" t="s">
        <v>180</v>
      </c>
      <c r="U2" s="20" t="s">
        <v>349</v>
      </c>
    </row>
    <row r="3" spans="1:24" s="15" customFormat="1" ht="10.5">
      <c r="I3" s="15" t="s">
        <v>351</v>
      </c>
      <c r="U3" s="15" t="s">
        <v>348</v>
      </c>
    </row>
    <row r="4" spans="1:24">
      <c r="A4" s="1" t="s">
        <v>0</v>
      </c>
    </row>
    <row r="5" spans="1:24" s="2" customFormat="1" ht="127.5" customHeight="1">
      <c r="A5" s="6" t="s">
        <v>3</v>
      </c>
      <c r="B5" s="7" t="s">
        <v>4</v>
      </c>
      <c r="C5" s="7" t="s">
        <v>171</v>
      </c>
      <c r="D5" s="7" t="s">
        <v>181</v>
      </c>
      <c r="E5" s="7" t="s">
        <v>182</v>
      </c>
      <c r="F5" s="7" t="s">
        <v>174</v>
      </c>
      <c r="G5" s="8" t="s">
        <v>8</v>
      </c>
      <c r="I5" s="6" t="s">
        <v>4</v>
      </c>
      <c r="J5" s="7" t="s">
        <v>177</v>
      </c>
      <c r="K5" s="7" t="s">
        <v>178</v>
      </c>
      <c r="L5" s="8" t="s">
        <v>8</v>
      </c>
      <c r="N5" s="6" t="s">
        <v>4</v>
      </c>
      <c r="O5" s="7" t="s">
        <v>183</v>
      </c>
      <c r="P5" s="7" t="s">
        <v>184</v>
      </c>
      <c r="Q5" s="7" t="s">
        <v>185</v>
      </c>
      <c r="R5" s="7" t="s">
        <v>186</v>
      </c>
      <c r="S5" s="8" t="s">
        <v>8</v>
      </c>
      <c r="U5" s="6" t="s">
        <v>4</v>
      </c>
      <c r="V5" s="7" t="s">
        <v>187</v>
      </c>
      <c r="W5" s="7" t="s">
        <v>188</v>
      </c>
      <c r="X5" s="8" t="s">
        <v>8</v>
      </c>
    </row>
    <row r="6" spans="1:24">
      <c r="A6" s="4" t="s">
        <v>18</v>
      </c>
      <c r="B6" s="5">
        <v>1170</v>
      </c>
      <c r="C6" s="5">
        <v>26</v>
      </c>
      <c r="D6" s="5">
        <v>161</v>
      </c>
      <c r="E6" s="5">
        <v>298</v>
      </c>
      <c r="F6" s="5">
        <v>664</v>
      </c>
      <c r="G6" s="3">
        <f>B6-SUM(C6:F6)</f>
        <v>21</v>
      </c>
      <c r="I6" s="4">
        <v>1170</v>
      </c>
      <c r="J6" s="5">
        <f>SUM(C6:D6)</f>
        <v>187</v>
      </c>
      <c r="K6" s="5">
        <f>SUM(E6:F6)</f>
        <v>962</v>
      </c>
      <c r="L6" s="3">
        <f>I6-SUM(J6:K6)</f>
        <v>21</v>
      </c>
      <c r="N6" s="4">
        <v>1170</v>
      </c>
      <c r="O6" s="5">
        <v>49</v>
      </c>
      <c r="P6" s="5">
        <v>120</v>
      </c>
      <c r="Q6" s="5">
        <v>271</v>
      </c>
      <c r="R6" s="5">
        <v>712</v>
      </c>
      <c r="S6" s="3">
        <f>N6-SUM(O6:R6)</f>
        <v>18</v>
      </c>
      <c r="U6" s="4">
        <v>1170</v>
      </c>
      <c r="V6" s="5">
        <f>SUM(O6:P6)</f>
        <v>169</v>
      </c>
      <c r="W6" s="5">
        <f>SUM(Q6:R6)</f>
        <v>983</v>
      </c>
      <c r="X6" s="3">
        <f>U6-SUM(V6:W6)</f>
        <v>18</v>
      </c>
    </row>
    <row r="7" spans="1:24" s="28" customFormat="1">
      <c r="A7" s="25" t="s">
        <v>3</v>
      </c>
      <c r="B7" s="26"/>
      <c r="C7" s="26">
        <f>C6/B6</f>
        <v>2.2222222222222223E-2</v>
      </c>
      <c r="D7" s="26">
        <f>D6/B6</f>
        <v>0.13760683760683762</v>
      </c>
      <c r="E7" s="26">
        <f>E6/B6</f>
        <v>0.25470085470085468</v>
      </c>
      <c r="F7" s="26">
        <f>F6/B6</f>
        <v>0.5675213675213675</v>
      </c>
      <c r="G7" s="27">
        <f>G6/B6</f>
        <v>1.7948717948717947E-2</v>
      </c>
      <c r="I7" s="25"/>
      <c r="J7" s="26">
        <f>J6/I6</f>
        <v>0.15982905982905982</v>
      </c>
      <c r="K7" s="26">
        <f>K6/I6</f>
        <v>0.82222222222222219</v>
      </c>
      <c r="L7" s="27">
        <f>L6/I6</f>
        <v>1.7948717948717947E-2</v>
      </c>
      <c r="N7" s="25"/>
      <c r="O7" s="26">
        <f>O6/N6</f>
        <v>4.1880341880341877E-2</v>
      </c>
      <c r="P7" s="26">
        <f>P6/N6</f>
        <v>0.10256410256410256</v>
      </c>
      <c r="Q7" s="26">
        <f>Q6/N6</f>
        <v>0.23162393162393163</v>
      </c>
      <c r="R7" s="26">
        <f>R6/N6</f>
        <v>0.60854700854700849</v>
      </c>
      <c r="S7" s="27">
        <f>S6/N6</f>
        <v>1.5384615384615385E-2</v>
      </c>
      <c r="U7" s="25"/>
      <c r="V7" s="26">
        <f>V6/U6</f>
        <v>0.14444444444444443</v>
      </c>
      <c r="W7" s="26">
        <f>W6/U6</f>
        <v>0.84017094017094018</v>
      </c>
      <c r="X7" s="27">
        <f>X6/U6</f>
        <v>1.5384615384615385E-2</v>
      </c>
    </row>
    <row r="8" spans="1:24">
      <c r="A8" s="4" t="s">
        <v>19</v>
      </c>
      <c r="B8" s="5">
        <v>551</v>
      </c>
      <c r="C8" s="5">
        <v>8</v>
      </c>
      <c r="D8" s="5">
        <v>85</v>
      </c>
      <c r="E8" s="5">
        <v>139</v>
      </c>
      <c r="F8" s="5">
        <v>309</v>
      </c>
      <c r="G8" s="3">
        <f>B8-SUM(C8:F8)</f>
        <v>10</v>
      </c>
      <c r="I8" s="4">
        <v>551</v>
      </c>
      <c r="J8" s="5">
        <f>SUM(C8:D8)</f>
        <v>93</v>
      </c>
      <c r="K8" s="5">
        <f>SUM(E8:F8)</f>
        <v>448</v>
      </c>
      <c r="L8" s="3">
        <f>I8-SUM(J8:K8)</f>
        <v>10</v>
      </c>
      <c r="N8" s="4">
        <v>551</v>
      </c>
      <c r="O8" s="5">
        <v>25</v>
      </c>
      <c r="P8" s="5">
        <v>50</v>
      </c>
      <c r="Q8" s="5">
        <v>143</v>
      </c>
      <c r="R8" s="5">
        <v>325</v>
      </c>
      <c r="S8" s="3">
        <f>N8-SUM(O8:R8)</f>
        <v>8</v>
      </c>
      <c r="U8" s="4">
        <v>551</v>
      </c>
      <c r="V8" s="5">
        <f>SUM(O8:P8)</f>
        <v>75</v>
      </c>
      <c r="W8" s="5">
        <f>SUM(Q8:R8)</f>
        <v>468</v>
      </c>
      <c r="X8" s="3">
        <f>U8-SUM(V8:W8)</f>
        <v>8</v>
      </c>
    </row>
    <row r="9" spans="1:24" s="28" customFormat="1">
      <c r="A9" s="25" t="s">
        <v>3</v>
      </c>
      <c r="B9" s="26"/>
      <c r="C9" s="26">
        <f>C8/B8</f>
        <v>1.4519056261343012E-2</v>
      </c>
      <c r="D9" s="26">
        <f>D8/B8</f>
        <v>0.15426497277676951</v>
      </c>
      <c r="E9" s="26">
        <f>E8/B8</f>
        <v>0.25226860254083483</v>
      </c>
      <c r="F9" s="26">
        <f>F8/B8</f>
        <v>0.56079854809437391</v>
      </c>
      <c r="G9" s="27">
        <f>G8/B8</f>
        <v>1.8148820326678767E-2</v>
      </c>
      <c r="I9" s="25"/>
      <c r="J9" s="26">
        <f>J8/I8</f>
        <v>0.16878402903811252</v>
      </c>
      <c r="K9" s="26">
        <f>K8/I8</f>
        <v>0.81306715063520874</v>
      </c>
      <c r="L9" s="27">
        <f>L8/I8</f>
        <v>1.8148820326678767E-2</v>
      </c>
      <c r="N9" s="25"/>
      <c r="O9" s="26">
        <f>O8/N8</f>
        <v>4.5372050816696916E-2</v>
      </c>
      <c r="P9" s="26">
        <f>P8/N8</f>
        <v>9.0744101633393831E-2</v>
      </c>
      <c r="Q9" s="26">
        <f>Q8/N8</f>
        <v>0.25952813067150637</v>
      </c>
      <c r="R9" s="26">
        <f>R8/N8</f>
        <v>0.58983666061705986</v>
      </c>
      <c r="S9" s="27">
        <f>S8/N8</f>
        <v>1.4519056261343012E-2</v>
      </c>
      <c r="U9" s="25"/>
      <c r="V9" s="26">
        <f>V8/U8</f>
        <v>0.13611615245009073</v>
      </c>
      <c r="W9" s="26">
        <f>W8/U8</f>
        <v>0.84936479128856623</v>
      </c>
      <c r="X9" s="27">
        <f>X8/U8</f>
        <v>1.4519056261343012E-2</v>
      </c>
    </row>
    <row r="10" spans="1:24">
      <c r="A10" s="4" t="s">
        <v>20</v>
      </c>
      <c r="B10" s="5">
        <v>611</v>
      </c>
      <c r="C10" s="5">
        <v>18</v>
      </c>
      <c r="D10" s="5">
        <v>75</v>
      </c>
      <c r="E10" s="5">
        <v>158</v>
      </c>
      <c r="F10" s="5">
        <v>350</v>
      </c>
      <c r="G10" s="3">
        <f>B10-SUM(C10:F10)</f>
        <v>10</v>
      </c>
      <c r="I10" s="4">
        <v>611</v>
      </c>
      <c r="J10" s="5">
        <f>SUM(C10:D10)</f>
        <v>93</v>
      </c>
      <c r="K10" s="5">
        <f>SUM(E10:F10)</f>
        <v>508</v>
      </c>
      <c r="L10" s="3">
        <f>I10-SUM(J10:K10)</f>
        <v>10</v>
      </c>
      <c r="N10" s="4">
        <v>611</v>
      </c>
      <c r="O10" s="5">
        <v>23</v>
      </c>
      <c r="P10" s="5">
        <v>69</v>
      </c>
      <c r="Q10" s="5">
        <v>125</v>
      </c>
      <c r="R10" s="5">
        <v>386</v>
      </c>
      <c r="S10" s="3">
        <f>N10-SUM(O10:R10)</f>
        <v>8</v>
      </c>
      <c r="U10" s="4">
        <v>611</v>
      </c>
      <c r="V10" s="5">
        <f>SUM(O10:P10)</f>
        <v>92</v>
      </c>
      <c r="W10" s="5">
        <f>SUM(Q10:R10)</f>
        <v>511</v>
      </c>
      <c r="X10" s="3">
        <f>U10-SUM(V10:W10)</f>
        <v>8</v>
      </c>
    </row>
    <row r="11" spans="1:24" s="28" customFormat="1">
      <c r="A11" s="25" t="s">
        <v>3</v>
      </c>
      <c r="B11" s="26"/>
      <c r="C11" s="26">
        <f>C10/B10</f>
        <v>2.9459901800327332E-2</v>
      </c>
      <c r="D11" s="26">
        <f>D10/B10</f>
        <v>0.12274959083469722</v>
      </c>
      <c r="E11" s="26">
        <f>E10/B10</f>
        <v>0.25859247135842883</v>
      </c>
      <c r="F11" s="26">
        <f>F10/B10</f>
        <v>0.57283142389525366</v>
      </c>
      <c r="G11" s="27">
        <f>G10/B10</f>
        <v>1.6366612111292964E-2</v>
      </c>
      <c r="I11" s="25"/>
      <c r="J11" s="26">
        <f>J10/I10</f>
        <v>0.15220949263502456</v>
      </c>
      <c r="K11" s="26">
        <f>K10/I10</f>
        <v>0.83142389525368243</v>
      </c>
      <c r="L11" s="27">
        <f>L10/I10</f>
        <v>1.6366612111292964E-2</v>
      </c>
      <c r="N11" s="25"/>
      <c r="O11" s="26">
        <f>O10/N10</f>
        <v>3.7643207855973811E-2</v>
      </c>
      <c r="P11" s="26">
        <f>P10/N10</f>
        <v>0.11292962356792144</v>
      </c>
      <c r="Q11" s="26">
        <f>Q10/N10</f>
        <v>0.20458265139116202</v>
      </c>
      <c r="R11" s="26">
        <f>R10/N10</f>
        <v>0.6317512274959084</v>
      </c>
      <c r="S11" s="27">
        <f>S10/N10</f>
        <v>1.3093289689034371E-2</v>
      </c>
      <c r="U11" s="25"/>
      <c r="V11" s="26">
        <f>V10/U10</f>
        <v>0.15057283142389524</v>
      </c>
      <c r="W11" s="26">
        <f>W10/U10</f>
        <v>0.83633387888707034</v>
      </c>
      <c r="X11" s="27">
        <f>X10/U10</f>
        <v>1.3093289689034371E-2</v>
      </c>
    </row>
    <row r="12" spans="1:24">
      <c r="A12" s="4" t="s">
        <v>21</v>
      </c>
      <c r="B12" s="5">
        <v>2</v>
      </c>
      <c r="C12" s="57" t="s">
        <v>395</v>
      </c>
      <c r="D12" s="5">
        <v>1</v>
      </c>
      <c r="E12" s="57" t="s">
        <v>395</v>
      </c>
      <c r="F12" s="5">
        <v>1</v>
      </c>
      <c r="G12" s="60" t="s">
        <v>395</v>
      </c>
      <c r="I12" s="4">
        <v>2</v>
      </c>
      <c r="J12" s="5">
        <f>SUM(C12:D12)</f>
        <v>1</v>
      </c>
      <c r="K12" s="5">
        <f>SUM(E12:F12)</f>
        <v>1</v>
      </c>
      <c r="L12" s="60" t="s">
        <v>395</v>
      </c>
      <c r="N12" s="4">
        <v>2</v>
      </c>
      <c r="O12" s="5">
        <v>1</v>
      </c>
      <c r="P12" s="57" t="s">
        <v>395</v>
      </c>
      <c r="Q12" s="5">
        <v>1</v>
      </c>
      <c r="R12" s="57" t="s">
        <v>395</v>
      </c>
      <c r="S12" s="60" t="s">
        <v>395</v>
      </c>
      <c r="U12" s="4">
        <v>2</v>
      </c>
      <c r="V12" s="5">
        <f>SUM(O12:P12)</f>
        <v>1</v>
      </c>
      <c r="W12" s="5">
        <f>SUM(Q12:R12)</f>
        <v>1</v>
      </c>
      <c r="X12" s="60" t="s">
        <v>395</v>
      </c>
    </row>
    <row r="13" spans="1:24" s="28" customFormat="1">
      <c r="A13" s="29" t="s">
        <v>3</v>
      </c>
      <c r="B13" s="30"/>
      <c r="C13" s="59" t="s">
        <v>395</v>
      </c>
      <c r="D13" s="30">
        <f>D12/B12</f>
        <v>0.5</v>
      </c>
      <c r="E13" s="59" t="s">
        <v>395</v>
      </c>
      <c r="F13" s="30">
        <f>F12/B12</f>
        <v>0.5</v>
      </c>
      <c r="G13" s="62" t="s">
        <v>395</v>
      </c>
      <c r="I13" s="29"/>
      <c r="J13" s="30">
        <f>J12/I12</f>
        <v>0.5</v>
      </c>
      <c r="K13" s="30">
        <f>K12/I12</f>
        <v>0.5</v>
      </c>
      <c r="L13" s="62" t="s">
        <v>395</v>
      </c>
      <c r="N13" s="29"/>
      <c r="O13" s="30">
        <f>O12/N12</f>
        <v>0.5</v>
      </c>
      <c r="P13" s="59" t="s">
        <v>395</v>
      </c>
      <c r="Q13" s="30">
        <f>Q12/N12</f>
        <v>0.5</v>
      </c>
      <c r="R13" s="59" t="s">
        <v>395</v>
      </c>
      <c r="S13" s="62" t="s">
        <v>395</v>
      </c>
      <c r="U13" s="29"/>
      <c r="V13" s="30">
        <f>V12/U12</f>
        <v>0.5</v>
      </c>
      <c r="W13" s="30">
        <f>W12/U12</f>
        <v>0.5</v>
      </c>
      <c r="X13" s="62" t="s">
        <v>395</v>
      </c>
    </row>
    <row r="14" spans="1:24">
      <c r="A14" s="1" t="s">
        <v>2</v>
      </c>
    </row>
    <row r="15" spans="1:24">
      <c r="A15" s="9" t="s">
        <v>22</v>
      </c>
      <c r="B15" s="10">
        <v>17</v>
      </c>
      <c r="C15" s="82" t="s">
        <v>395</v>
      </c>
      <c r="D15" s="10">
        <v>4</v>
      </c>
      <c r="E15" s="10">
        <v>4</v>
      </c>
      <c r="F15" s="10">
        <v>9</v>
      </c>
      <c r="G15" s="64" t="s">
        <v>395</v>
      </c>
      <c r="I15" s="9">
        <v>17</v>
      </c>
      <c r="J15" s="10">
        <f>SUM(C15:D15)</f>
        <v>4</v>
      </c>
      <c r="K15" s="10">
        <f>SUM(E15:F15)</f>
        <v>13</v>
      </c>
      <c r="L15" s="64" t="s">
        <v>395</v>
      </c>
      <c r="N15" s="9">
        <v>17</v>
      </c>
      <c r="O15" s="10">
        <v>8</v>
      </c>
      <c r="P15" s="10">
        <v>5</v>
      </c>
      <c r="Q15" s="10">
        <v>1</v>
      </c>
      <c r="R15" s="10">
        <v>3</v>
      </c>
      <c r="S15" s="64" t="s">
        <v>395</v>
      </c>
      <c r="U15" s="9">
        <v>17</v>
      </c>
      <c r="V15" s="10">
        <f>SUM(O15:P15)</f>
        <v>13</v>
      </c>
      <c r="W15" s="10">
        <f>SUM(Q15:R15)</f>
        <v>4</v>
      </c>
      <c r="X15" s="64" t="s">
        <v>395</v>
      </c>
    </row>
    <row r="16" spans="1:24" s="28" customFormat="1">
      <c r="A16" s="25" t="s">
        <v>3</v>
      </c>
      <c r="B16" s="26"/>
      <c r="C16" s="58" t="s">
        <v>395</v>
      </c>
      <c r="D16" s="26">
        <f>D15/B15</f>
        <v>0.23529411764705882</v>
      </c>
      <c r="E16" s="26">
        <f>E15/B15</f>
        <v>0.23529411764705882</v>
      </c>
      <c r="F16" s="26">
        <f>F15/B15</f>
        <v>0.52941176470588236</v>
      </c>
      <c r="G16" s="63" t="s">
        <v>395</v>
      </c>
      <c r="I16" s="25"/>
      <c r="J16" s="26">
        <f>J15/I15</f>
        <v>0.23529411764705882</v>
      </c>
      <c r="K16" s="26">
        <f>K15/I15</f>
        <v>0.76470588235294112</v>
      </c>
      <c r="L16" s="63" t="s">
        <v>395</v>
      </c>
      <c r="N16" s="25"/>
      <c r="O16" s="26">
        <f>O15/N15</f>
        <v>0.47058823529411764</v>
      </c>
      <c r="P16" s="26">
        <f>P15/N15</f>
        <v>0.29411764705882354</v>
      </c>
      <c r="Q16" s="26">
        <f>Q15/N15</f>
        <v>5.8823529411764705E-2</v>
      </c>
      <c r="R16" s="26">
        <f>R15/N15</f>
        <v>0.17647058823529413</v>
      </c>
      <c r="S16" s="63" t="s">
        <v>395</v>
      </c>
      <c r="U16" s="25"/>
      <c r="V16" s="26">
        <f>V15/U15</f>
        <v>0.76470588235294112</v>
      </c>
      <c r="W16" s="26">
        <f>W15/U15</f>
        <v>0.23529411764705882</v>
      </c>
      <c r="X16" s="63" t="s">
        <v>395</v>
      </c>
    </row>
    <row r="17" spans="1:24">
      <c r="A17" s="4" t="s">
        <v>23</v>
      </c>
      <c r="B17" s="5">
        <v>122</v>
      </c>
      <c r="C17" s="5">
        <v>2</v>
      </c>
      <c r="D17" s="5">
        <v>17</v>
      </c>
      <c r="E17" s="5">
        <v>27</v>
      </c>
      <c r="F17" s="5">
        <v>74</v>
      </c>
      <c r="G17" s="3">
        <f>B17-SUM(C17:F17)</f>
        <v>2</v>
      </c>
      <c r="I17" s="4">
        <v>122</v>
      </c>
      <c r="J17" s="5">
        <f>SUM(C17:D17)</f>
        <v>19</v>
      </c>
      <c r="K17" s="5">
        <f>SUM(E17:F17)</f>
        <v>101</v>
      </c>
      <c r="L17" s="3">
        <f>I17-SUM(J17:K17)</f>
        <v>2</v>
      </c>
      <c r="N17" s="4">
        <v>122</v>
      </c>
      <c r="O17" s="5">
        <v>15</v>
      </c>
      <c r="P17" s="5">
        <v>18</v>
      </c>
      <c r="Q17" s="5">
        <v>31</v>
      </c>
      <c r="R17" s="5">
        <v>55</v>
      </c>
      <c r="S17" s="3">
        <f>N17-SUM(O17:R17)</f>
        <v>3</v>
      </c>
      <c r="U17" s="4">
        <v>122</v>
      </c>
      <c r="V17" s="5">
        <f>SUM(O17:P17)</f>
        <v>33</v>
      </c>
      <c r="W17" s="5">
        <f>SUM(Q17:R17)</f>
        <v>86</v>
      </c>
      <c r="X17" s="3">
        <f>U17-SUM(V17:W17)</f>
        <v>3</v>
      </c>
    </row>
    <row r="18" spans="1:24" s="28" customFormat="1">
      <c r="A18" s="25" t="s">
        <v>3</v>
      </c>
      <c r="B18" s="26"/>
      <c r="C18" s="26">
        <f>C17/B17</f>
        <v>1.6393442622950821E-2</v>
      </c>
      <c r="D18" s="26">
        <f>D17/B17</f>
        <v>0.13934426229508196</v>
      </c>
      <c r="E18" s="26">
        <f>E17/B17</f>
        <v>0.22131147540983606</v>
      </c>
      <c r="F18" s="26">
        <f>F17/B17</f>
        <v>0.60655737704918034</v>
      </c>
      <c r="G18" s="27">
        <f>G17/B17</f>
        <v>1.6393442622950821E-2</v>
      </c>
      <c r="I18" s="25"/>
      <c r="J18" s="26">
        <f>J17/I17</f>
        <v>0.15573770491803279</v>
      </c>
      <c r="K18" s="26">
        <f>K17/I17</f>
        <v>0.82786885245901642</v>
      </c>
      <c r="L18" s="27">
        <f>L17/I17</f>
        <v>1.6393442622950821E-2</v>
      </c>
      <c r="N18" s="25"/>
      <c r="O18" s="26">
        <f>O17/N17</f>
        <v>0.12295081967213115</v>
      </c>
      <c r="P18" s="26">
        <f>P17/N17</f>
        <v>0.14754098360655737</v>
      </c>
      <c r="Q18" s="26">
        <f>Q17/N17</f>
        <v>0.25409836065573771</v>
      </c>
      <c r="R18" s="26">
        <f>R17/N17</f>
        <v>0.45081967213114754</v>
      </c>
      <c r="S18" s="27">
        <f>S17/N17</f>
        <v>2.4590163934426229E-2</v>
      </c>
      <c r="U18" s="25"/>
      <c r="V18" s="26">
        <f>V17/U17</f>
        <v>0.27049180327868855</v>
      </c>
      <c r="W18" s="26">
        <f>W17/U17</f>
        <v>0.70491803278688525</v>
      </c>
      <c r="X18" s="27">
        <f>X17/U17</f>
        <v>2.4590163934426229E-2</v>
      </c>
    </row>
    <row r="19" spans="1:24">
      <c r="A19" s="4" t="s">
        <v>24</v>
      </c>
      <c r="B19" s="5">
        <v>169</v>
      </c>
      <c r="C19" s="5">
        <v>4</v>
      </c>
      <c r="D19" s="5">
        <v>20</v>
      </c>
      <c r="E19" s="5">
        <v>40</v>
      </c>
      <c r="F19" s="5">
        <v>103</v>
      </c>
      <c r="G19" s="3">
        <f>B19-SUM(C19:F19)</f>
        <v>2</v>
      </c>
      <c r="I19" s="4">
        <v>169</v>
      </c>
      <c r="J19" s="5">
        <f>SUM(C19:D19)</f>
        <v>24</v>
      </c>
      <c r="K19" s="5">
        <f>SUM(E19:F19)</f>
        <v>143</v>
      </c>
      <c r="L19" s="3">
        <f>I19-SUM(J19:K19)</f>
        <v>2</v>
      </c>
      <c r="N19" s="4">
        <v>169</v>
      </c>
      <c r="O19" s="5">
        <v>6</v>
      </c>
      <c r="P19" s="5">
        <v>7</v>
      </c>
      <c r="Q19" s="5">
        <v>37</v>
      </c>
      <c r="R19" s="5">
        <v>117</v>
      </c>
      <c r="S19" s="3">
        <f>N19-SUM(O19:R19)</f>
        <v>2</v>
      </c>
      <c r="U19" s="4">
        <v>169</v>
      </c>
      <c r="V19" s="5">
        <f>SUM(O19:P19)</f>
        <v>13</v>
      </c>
      <c r="W19" s="5">
        <f>SUM(Q19:R19)</f>
        <v>154</v>
      </c>
      <c r="X19" s="3">
        <f>U19-SUM(V19:W19)</f>
        <v>2</v>
      </c>
    </row>
    <row r="20" spans="1:24" s="28" customFormat="1">
      <c r="A20" s="25" t="s">
        <v>3</v>
      </c>
      <c r="B20" s="26"/>
      <c r="C20" s="26">
        <f>C19/B19</f>
        <v>2.3668639053254437E-2</v>
      </c>
      <c r="D20" s="26">
        <f>D19/B19</f>
        <v>0.11834319526627218</v>
      </c>
      <c r="E20" s="26">
        <f>E19/B19</f>
        <v>0.23668639053254437</v>
      </c>
      <c r="F20" s="26">
        <f>F19/B19</f>
        <v>0.60946745562130178</v>
      </c>
      <c r="G20" s="27">
        <f>G19/B19</f>
        <v>1.1834319526627219E-2</v>
      </c>
      <c r="I20" s="25"/>
      <c r="J20" s="26">
        <f>J19/I19</f>
        <v>0.14201183431952663</v>
      </c>
      <c r="K20" s="26">
        <f>K19/I19</f>
        <v>0.84615384615384615</v>
      </c>
      <c r="L20" s="27">
        <f>L19/I19</f>
        <v>1.1834319526627219E-2</v>
      </c>
      <c r="N20" s="25"/>
      <c r="O20" s="26">
        <f>O19/N19</f>
        <v>3.5502958579881658E-2</v>
      </c>
      <c r="P20" s="26">
        <f>P19/N19</f>
        <v>4.142011834319527E-2</v>
      </c>
      <c r="Q20" s="26">
        <f>Q19/N19</f>
        <v>0.21893491124260356</v>
      </c>
      <c r="R20" s="26">
        <f>R19/N19</f>
        <v>0.69230769230769229</v>
      </c>
      <c r="S20" s="27">
        <f>S19/N19</f>
        <v>1.1834319526627219E-2</v>
      </c>
      <c r="U20" s="25"/>
      <c r="V20" s="26">
        <f>V19/U19</f>
        <v>7.6923076923076927E-2</v>
      </c>
      <c r="W20" s="26">
        <f>W19/U19</f>
        <v>0.91124260355029585</v>
      </c>
      <c r="X20" s="27">
        <f>X19/U19</f>
        <v>1.1834319526627219E-2</v>
      </c>
    </row>
    <row r="21" spans="1:24">
      <c r="A21" s="4" t="s">
        <v>25</v>
      </c>
      <c r="B21" s="5">
        <v>160</v>
      </c>
      <c r="C21" s="5">
        <v>3</v>
      </c>
      <c r="D21" s="5">
        <v>19</v>
      </c>
      <c r="E21" s="5">
        <v>53</v>
      </c>
      <c r="F21" s="5">
        <v>85</v>
      </c>
      <c r="G21" s="60" t="s">
        <v>395</v>
      </c>
      <c r="I21" s="4">
        <v>160</v>
      </c>
      <c r="J21" s="5">
        <f>SUM(C21:D21)</f>
        <v>22</v>
      </c>
      <c r="K21" s="5">
        <f>SUM(E21:F21)</f>
        <v>138</v>
      </c>
      <c r="L21" s="60" t="s">
        <v>395</v>
      </c>
      <c r="N21" s="4">
        <v>160</v>
      </c>
      <c r="O21" s="5">
        <v>5</v>
      </c>
      <c r="P21" s="5">
        <v>12</v>
      </c>
      <c r="Q21" s="5">
        <v>38</v>
      </c>
      <c r="R21" s="5">
        <v>105</v>
      </c>
      <c r="S21" s="60" t="s">
        <v>395</v>
      </c>
      <c r="U21" s="4">
        <v>160</v>
      </c>
      <c r="V21" s="5">
        <f>SUM(O21:P21)</f>
        <v>17</v>
      </c>
      <c r="W21" s="5">
        <f>SUM(Q21:R21)</f>
        <v>143</v>
      </c>
      <c r="X21" s="60" t="s">
        <v>395</v>
      </c>
    </row>
    <row r="22" spans="1:24" s="28" customFormat="1">
      <c r="A22" s="25" t="s">
        <v>3</v>
      </c>
      <c r="B22" s="26"/>
      <c r="C22" s="26">
        <f>C21/B21</f>
        <v>1.8749999999999999E-2</v>
      </c>
      <c r="D22" s="26">
        <f>D21/B21</f>
        <v>0.11874999999999999</v>
      </c>
      <c r="E22" s="26">
        <f>E21/B21</f>
        <v>0.33124999999999999</v>
      </c>
      <c r="F22" s="26">
        <f>F21/B21</f>
        <v>0.53125</v>
      </c>
      <c r="G22" s="63" t="s">
        <v>395</v>
      </c>
      <c r="I22" s="25"/>
      <c r="J22" s="26">
        <f>J21/I21</f>
        <v>0.13750000000000001</v>
      </c>
      <c r="K22" s="26">
        <f>K21/I21</f>
        <v>0.86250000000000004</v>
      </c>
      <c r="L22" s="63" t="s">
        <v>395</v>
      </c>
      <c r="N22" s="25"/>
      <c r="O22" s="26">
        <f>O21/N21</f>
        <v>3.125E-2</v>
      </c>
      <c r="P22" s="26">
        <f>P21/N21</f>
        <v>7.4999999999999997E-2</v>
      </c>
      <c r="Q22" s="26">
        <f>Q21/N21</f>
        <v>0.23749999999999999</v>
      </c>
      <c r="R22" s="26">
        <f>R21/N21</f>
        <v>0.65625</v>
      </c>
      <c r="S22" s="63" t="s">
        <v>395</v>
      </c>
      <c r="U22" s="25"/>
      <c r="V22" s="26">
        <f>V21/U21</f>
        <v>0.10625</v>
      </c>
      <c r="W22" s="26">
        <f>W21/U21</f>
        <v>0.89375000000000004</v>
      </c>
      <c r="X22" s="63" t="s">
        <v>395</v>
      </c>
    </row>
    <row r="23" spans="1:24">
      <c r="A23" s="4" t="s">
        <v>26</v>
      </c>
      <c r="B23" s="5">
        <v>181</v>
      </c>
      <c r="C23" s="5">
        <v>2</v>
      </c>
      <c r="D23" s="5">
        <v>26</v>
      </c>
      <c r="E23" s="5">
        <v>49</v>
      </c>
      <c r="F23" s="5">
        <v>104</v>
      </c>
      <c r="G23" s="60" t="s">
        <v>395</v>
      </c>
      <c r="I23" s="4">
        <v>181</v>
      </c>
      <c r="J23" s="5">
        <f>SUM(C23:D23)</f>
        <v>28</v>
      </c>
      <c r="K23" s="5">
        <f>SUM(E23:F23)</f>
        <v>153</v>
      </c>
      <c r="L23" s="60" t="s">
        <v>395</v>
      </c>
      <c r="N23" s="4">
        <v>181</v>
      </c>
      <c r="O23" s="5">
        <v>4</v>
      </c>
      <c r="P23" s="5">
        <v>20</v>
      </c>
      <c r="Q23" s="5">
        <v>43</v>
      </c>
      <c r="R23" s="5">
        <v>113</v>
      </c>
      <c r="S23" s="3">
        <f>N23-SUM(O23:R23)</f>
        <v>1</v>
      </c>
      <c r="U23" s="4">
        <v>181</v>
      </c>
      <c r="V23" s="5">
        <f>SUM(O23:P23)</f>
        <v>24</v>
      </c>
      <c r="W23" s="5">
        <f>SUM(Q23:R23)</f>
        <v>156</v>
      </c>
      <c r="X23" s="3">
        <f>U23-SUM(V23:W23)</f>
        <v>1</v>
      </c>
    </row>
    <row r="24" spans="1:24" s="28" customFormat="1">
      <c r="A24" s="25" t="s">
        <v>3</v>
      </c>
      <c r="B24" s="26"/>
      <c r="C24" s="26">
        <f>C23/B23</f>
        <v>1.1049723756906077E-2</v>
      </c>
      <c r="D24" s="26">
        <f>D23/B23</f>
        <v>0.143646408839779</v>
      </c>
      <c r="E24" s="26">
        <f>E23/B23</f>
        <v>0.27071823204419887</v>
      </c>
      <c r="F24" s="26">
        <f>F23/B23</f>
        <v>0.574585635359116</v>
      </c>
      <c r="G24" s="63" t="s">
        <v>395</v>
      </c>
      <c r="I24" s="25"/>
      <c r="J24" s="26">
        <f>J23/I23</f>
        <v>0.15469613259668508</v>
      </c>
      <c r="K24" s="26">
        <f>K23/I23</f>
        <v>0.84530386740331487</v>
      </c>
      <c r="L24" s="63" t="s">
        <v>395</v>
      </c>
      <c r="N24" s="25"/>
      <c r="O24" s="26">
        <f>O23/N23</f>
        <v>2.2099447513812154E-2</v>
      </c>
      <c r="P24" s="26">
        <f>P23/N23</f>
        <v>0.11049723756906077</v>
      </c>
      <c r="Q24" s="26">
        <f>Q23/N23</f>
        <v>0.23756906077348067</v>
      </c>
      <c r="R24" s="26">
        <f>R23/N23</f>
        <v>0.62430939226519333</v>
      </c>
      <c r="S24" s="27">
        <f>S23/N23</f>
        <v>5.5248618784530384E-3</v>
      </c>
      <c r="U24" s="25"/>
      <c r="V24" s="26">
        <f>V23/U23</f>
        <v>0.13259668508287292</v>
      </c>
      <c r="W24" s="26">
        <f>W23/U23</f>
        <v>0.86187845303867405</v>
      </c>
      <c r="X24" s="27">
        <f>X23/U23</f>
        <v>5.5248618784530384E-3</v>
      </c>
    </row>
    <row r="25" spans="1:24">
      <c r="A25" s="4" t="s">
        <v>27</v>
      </c>
      <c r="B25" s="5">
        <v>244</v>
      </c>
      <c r="C25" s="5">
        <v>5</v>
      </c>
      <c r="D25" s="5">
        <v>31</v>
      </c>
      <c r="E25" s="5">
        <v>67</v>
      </c>
      <c r="F25" s="5">
        <v>137</v>
      </c>
      <c r="G25" s="3">
        <f>B25-SUM(C25:F25)</f>
        <v>4</v>
      </c>
      <c r="I25" s="4">
        <v>244</v>
      </c>
      <c r="J25" s="5">
        <f>SUM(C25:D25)</f>
        <v>36</v>
      </c>
      <c r="K25" s="5">
        <f>SUM(E25:F25)</f>
        <v>204</v>
      </c>
      <c r="L25" s="3">
        <f>I25-SUM(J25:K25)</f>
        <v>4</v>
      </c>
      <c r="N25" s="4">
        <v>244</v>
      </c>
      <c r="O25" s="5">
        <v>3</v>
      </c>
      <c r="P25" s="5">
        <v>19</v>
      </c>
      <c r="Q25" s="5">
        <v>54</v>
      </c>
      <c r="R25" s="5">
        <v>163</v>
      </c>
      <c r="S25" s="3">
        <f>N25-SUM(O25:R25)</f>
        <v>5</v>
      </c>
      <c r="U25" s="4">
        <v>244</v>
      </c>
      <c r="V25" s="5">
        <f>SUM(O25:P25)</f>
        <v>22</v>
      </c>
      <c r="W25" s="5">
        <f>SUM(Q25:R25)</f>
        <v>217</v>
      </c>
      <c r="X25" s="3">
        <f>U25-SUM(V25:W25)</f>
        <v>5</v>
      </c>
    </row>
    <row r="26" spans="1:24" s="28" customFormat="1">
      <c r="A26" s="25" t="s">
        <v>3</v>
      </c>
      <c r="B26" s="26"/>
      <c r="C26" s="26">
        <f>C25/B25</f>
        <v>2.0491803278688523E-2</v>
      </c>
      <c r="D26" s="26">
        <f>D25/B25</f>
        <v>0.12704918032786885</v>
      </c>
      <c r="E26" s="26">
        <f>E25/B25</f>
        <v>0.27459016393442626</v>
      </c>
      <c r="F26" s="26">
        <f>F25/B25</f>
        <v>0.56147540983606559</v>
      </c>
      <c r="G26" s="27">
        <f>G25/B25</f>
        <v>1.6393442622950821E-2</v>
      </c>
      <c r="I26" s="25"/>
      <c r="J26" s="26">
        <f>J25/I25</f>
        <v>0.14754098360655737</v>
      </c>
      <c r="K26" s="26">
        <f>K25/I25</f>
        <v>0.83606557377049184</v>
      </c>
      <c r="L26" s="27">
        <f>L25/I25</f>
        <v>1.6393442622950821E-2</v>
      </c>
      <c r="N26" s="25"/>
      <c r="O26" s="26">
        <f>O25/N25</f>
        <v>1.2295081967213115E-2</v>
      </c>
      <c r="P26" s="26">
        <f>P25/N25</f>
        <v>7.7868852459016397E-2</v>
      </c>
      <c r="Q26" s="26">
        <f>Q25/N25</f>
        <v>0.22131147540983606</v>
      </c>
      <c r="R26" s="26">
        <f>R25/N25</f>
        <v>0.66803278688524592</v>
      </c>
      <c r="S26" s="27">
        <f>S25/N25</f>
        <v>2.0491803278688523E-2</v>
      </c>
      <c r="U26" s="25"/>
      <c r="V26" s="26">
        <f>V25/U25</f>
        <v>9.0163934426229511E-2</v>
      </c>
      <c r="W26" s="26">
        <f>W25/U25</f>
        <v>0.88934426229508201</v>
      </c>
      <c r="X26" s="27">
        <f>X25/U25</f>
        <v>2.0491803278688523E-2</v>
      </c>
    </row>
    <row r="27" spans="1:24">
      <c r="A27" s="4" t="s">
        <v>28</v>
      </c>
      <c r="B27" s="5">
        <v>262</v>
      </c>
      <c r="C27" s="5">
        <v>10</v>
      </c>
      <c r="D27" s="5">
        <v>42</v>
      </c>
      <c r="E27" s="5">
        <v>55</v>
      </c>
      <c r="F27" s="5">
        <v>143</v>
      </c>
      <c r="G27" s="3">
        <f>B27-SUM(C27:F27)</f>
        <v>12</v>
      </c>
      <c r="I27" s="4">
        <v>262</v>
      </c>
      <c r="J27" s="5">
        <f>SUM(C27:D27)</f>
        <v>52</v>
      </c>
      <c r="K27" s="5">
        <f>SUM(E27:F27)</f>
        <v>198</v>
      </c>
      <c r="L27" s="3">
        <f>I27-SUM(J27:K27)</f>
        <v>12</v>
      </c>
      <c r="N27" s="4">
        <v>262</v>
      </c>
      <c r="O27" s="5">
        <v>8</v>
      </c>
      <c r="P27" s="5">
        <v>37</v>
      </c>
      <c r="Q27" s="5">
        <v>64</v>
      </c>
      <c r="R27" s="5">
        <v>148</v>
      </c>
      <c r="S27" s="3">
        <f>N27-SUM(O27:R27)</f>
        <v>5</v>
      </c>
      <c r="U27" s="4">
        <v>262</v>
      </c>
      <c r="V27" s="5">
        <f>SUM(O27:P27)</f>
        <v>45</v>
      </c>
      <c r="W27" s="5">
        <f>SUM(Q27:R27)</f>
        <v>212</v>
      </c>
      <c r="X27" s="3">
        <f>U27-SUM(V27:W27)</f>
        <v>5</v>
      </c>
    </row>
    <row r="28" spans="1:24" s="28" customFormat="1">
      <c r="A28" s="29" t="s">
        <v>3</v>
      </c>
      <c r="B28" s="30"/>
      <c r="C28" s="30">
        <f>C27/B27</f>
        <v>3.8167938931297711E-2</v>
      </c>
      <c r="D28" s="30">
        <f>D27/B27</f>
        <v>0.16030534351145037</v>
      </c>
      <c r="E28" s="30">
        <f>E27/B27</f>
        <v>0.20992366412213739</v>
      </c>
      <c r="F28" s="30">
        <f>F27/B27</f>
        <v>0.54580152671755722</v>
      </c>
      <c r="G28" s="31">
        <f>G27/B27</f>
        <v>4.5801526717557252E-2</v>
      </c>
      <c r="I28" s="29"/>
      <c r="J28" s="30">
        <f>J27/I27</f>
        <v>0.19847328244274809</v>
      </c>
      <c r="K28" s="30">
        <f>K27/I27</f>
        <v>0.75572519083969469</v>
      </c>
      <c r="L28" s="31">
        <f>L27/I27</f>
        <v>4.5801526717557252E-2</v>
      </c>
      <c r="N28" s="29"/>
      <c r="O28" s="30">
        <f>O27/N27</f>
        <v>3.0534351145038167E-2</v>
      </c>
      <c r="P28" s="30">
        <f>P27/N27</f>
        <v>0.14122137404580154</v>
      </c>
      <c r="Q28" s="30">
        <f>Q27/N27</f>
        <v>0.24427480916030533</v>
      </c>
      <c r="R28" s="30">
        <f>R27/N27</f>
        <v>0.56488549618320616</v>
      </c>
      <c r="S28" s="31">
        <f>S27/N27</f>
        <v>1.9083969465648856E-2</v>
      </c>
      <c r="U28" s="29"/>
      <c r="V28" s="30">
        <f>V27/U27</f>
        <v>0.1717557251908397</v>
      </c>
      <c r="W28" s="30">
        <f>W27/U27</f>
        <v>0.80916030534351147</v>
      </c>
      <c r="X28" s="31">
        <f>X27/U27</f>
        <v>1.9083969465648856E-2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4" width="5" style="1" customWidth="1"/>
    <col min="15" max="16" width="5" style="1"/>
    <col min="17" max="22" width="5" style="1" customWidth="1"/>
    <col min="23" max="16384" width="5" style="1"/>
  </cols>
  <sheetData>
    <row r="1" spans="1:22">
      <c r="A1" s="1" t="s">
        <v>217</v>
      </c>
    </row>
    <row r="2" spans="1:22" s="20" customFormat="1" ht="10.5">
      <c r="A2" s="20" t="s">
        <v>189</v>
      </c>
      <c r="J2" s="20" t="s">
        <v>347</v>
      </c>
      <c r="P2" s="20" t="s">
        <v>345</v>
      </c>
    </row>
    <row r="3" spans="1:22" s="15" customFormat="1" ht="10.5">
      <c r="J3" s="15" t="s">
        <v>346</v>
      </c>
      <c r="P3" s="15" t="s">
        <v>343</v>
      </c>
    </row>
    <row r="4" spans="1:22">
      <c r="A4" s="1" t="s">
        <v>0</v>
      </c>
    </row>
    <row r="5" spans="1:22" s="2" customFormat="1" ht="127.5" customHeight="1">
      <c r="A5" s="6" t="s">
        <v>3</v>
      </c>
      <c r="B5" s="7" t="s">
        <v>4</v>
      </c>
      <c r="C5" s="7" t="s">
        <v>165</v>
      </c>
      <c r="D5" s="7" t="s">
        <v>166</v>
      </c>
      <c r="E5" s="7" t="s">
        <v>167</v>
      </c>
      <c r="F5" s="7" t="s">
        <v>168</v>
      </c>
      <c r="G5" s="7" t="s">
        <v>43</v>
      </c>
      <c r="H5" s="8" t="s">
        <v>8</v>
      </c>
      <c r="J5" s="6" t="s">
        <v>4</v>
      </c>
      <c r="K5" s="7" t="s">
        <v>169</v>
      </c>
      <c r="L5" s="7" t="s">
        <v>170</v>
      </c>
      <c r="M5" s="7" t="s">
        <v>43</v>
      </c>
      <c r="N5" s="8" t="s">
        <v>8</v>
      </c>
      <c r="P5" s="6" t="s">
        <v>4</v>
      </c>
      <c r="Q5" s="7" t="s">
        <v>165</v>
      </c>
      <c r="R5" s="7" t="s">
        <v>166</v>
      </c>
      <c r="S5" s="7" t="s">
        <v>167</v>
      </c>
      <c r="T5" s="7" t="s">
        <v>168</v>
      </c>
      <c r="U5" s="7" t="s">
        <v>43</v>
      </c>
      <c r="V5" s="8" t="s">
        <v>8</v>
      </c>
    </row>
    <row r="6" spans="1:22">
      <c r="A6" s="4" t="s">
        <v>18</v>
      </c>
      <c r="B6" s="5">
        <v>1170</v>
      </c>
      <c r="C6" s="5">
        <v>359</v>
      </c>
      <c r="D6" s="5">
        <v>239</v>
      </c>
      <c r="E6" s="5">
        <v>175</v>
      </c>
      <c r="F6" s="5">
        <v>150</v>
      </c>
      <c r="G6" s="5">
        <v>227</v>
      </c>
      <c r="H6" s="3">
        <f>B6-SUM(C6:G6)</f>
        <v>20</v>
      </c>
      <c r="J6" s="4">
        <v>1170</v>
      </c>
      <c r="K6" s="5">
        <f>SUM(C6:D6)</f>
        <v>598</v>
      </c>
      <c r="L6" s="5">
        <f>SUM(E6:F6)</f>
        <v>325</v>
      </c>
      <c r="M6" s="5">
        <f>G6</f>
        <v>227</v>
      </c>
      <c r="N6" s="3">
        <f>J6-SUM(K6:M6)</f>
        <v>20</v>
      </c>
      <c r="P6" s="4">
        <v>1170</v>
      </c>
      <c r="Q6" s="5">
        <v>14</v>
      </c>
      <c r="R6" s="5">
        <v>47</v>
      </c>
      <c r="S6" s="5">
        <v>227</v>
      </c>
      <c r="T6" s="5">
        <v>449</v>
      </c>
      <c r="U6" s="5">
        <v>415</v>
      </c>
      <c r="V6" s="3">
        <f>P6-SUM(Q6:U6)</f>
        <v>18</v>
      </c>
    </row>
    <row r="7" spans="1:22" s="28" customFormat="1">
      <c r="A7" s="25" t="s">
        <v>3</v>
      </c>
      <c r="B7" s="26"/>
      <c r="C7" s="26">
        <f>C6/$B$6</f>
        <v>0.30683760683760686</v>
      </c>
      <c r="D7" s="26">
        <f t="shared" ref="D7:G7" si="0">D6/$B$6</f>
        <v>0.20427350427350427</v>
      </c>
      <c r="E7" s="26">
        <f t="shared" si="0"/>
        <v>0.14957264957264957</v>
      </c>
      <c r="F7" s="26">
        <f t="shared" si="0"/>
        <v>0.12820512820512819</v>
      </c>
      <c r="G7" s="26">
        <f t="shared" si="0"/>
        <v>0.19401709401709402</v>
      </c>
      <c r="H7" s="27">
        <f>H6/B6</f>
        <v>1.7094017094017096E-2</v>
      </c>
      <c r="J7" s="25"/>
      <c r="K7" s="26">
        <f>K6/J6</f>
        <v>0.51111111111111107</v>
      </c>
      <c r="L7" s="26">
        <f>L6/J6</f>
        <v>0.27777777777777779</v>
      </c>
      <c r="M7" s="26">
        <f>M6/J6</f>
        <v>0.19401709401709402</v>
      </c>
      <c r="N7" s="27">
        <f>N6/J6</f>
        <v>1.7094017094017096E-2</v>
      </c>
      <c r="P7" s="25"/>
      <c r="Q7" s="26">
        <f>Q6/P6</f>
        <v>1.1965811965811967E-2</v>
      </c>
      <c r="R7" s="26">
        <f>R6/P6</f>
        <v>4.0170940170940174E-2</v>
      </c>
      <c r="S7" s="26">
        <f>S6/P6</f>
        <v>0.19401709401709402</v>
      </c>
      <c r="T7" s="26">
        <f>T6/P6</f>
        <v>0.38376068376068379</v>
      </c>
      <c r="U7" s="26">
        <f>U6/P6</f>
        <v>0.35470085470085472</v>
      </c>
      <c r="V7" s="27">
        <f>V6/P6</f>
        <v>1.5384615384615385E-2</v>
      </c>
    </row>
    <row r="8" spans="1:22">
      <c r="A8" s="4" t="s">
        <v>19</v>
      </c>
      <c r="B8" s="5">
        <v>551</v>
      </c>
      <c r="C8" s="5">
        <v>139</v>
      </c>
      <c r="D8" s="5">
        <v>124</v>
      </c>
      <c r="E8" s="5">
        <v>93</v>
      </c>
      <c r="F8" s="5">
        <v>74</v>
      </c>
      <c r="G8" s="5">
        <v>111</v>
      </c>
      <c r="H8" s="3">
        <f>B8-SUM(C8:G8)</f>
        <v>10</v>
      </c>
      <c r="J8" s="4">
        <v>551</v>
      </c>
      <c r="K8" s="5">
        <f>SUM(C8:D8)</f>
        <v>263</v>
      </c>
      <c r="L8" s="5">
        <f>SUM(E8:F8)</f>
        <v>167</v>
      </c>
      <c r="M8" s="5">
        <f>G8</f>
        <v>111</v>
      </c>
      <c r="N8" s="3">
        <f>J8-SUM(K8:M8)</f>
        <v>10</v>
      </c>
      <c r="P8" s="4">
        <v>551</v>
      </c>
      <c r="Q8" s="5">
        <v>8</v>
      </c>
      <c r="R8" s="5">
        <v>22</v>
      </c>
      <c r="S8" s="5">
        <v>114</v>
      </c>
      <c r="T8" s="5">
        <v>220</v>
      </c>
      <c r="U8" s="5">
        <v>180</v>
      </c>
      <c r="V8" s="3">
        <f>P8-SUM(Q8:U8)</f>
        <v>7</v>
      </c>
    </row>
    <row r="9" spans="1:22" s="28" customFormat="1">
      <c r="A9" s="25" t="s">
        <v>3</v>
      </c>
      <c r="B9" s="26"/>
      <c r="C9" s="26">
        <f>C8/$B$8</f>
        <v>0.25226860254083483</v>
      </c>
      <c r="D9" s="26">
        <f t="shared" ref="D9:G9" si="1">D8/$B$8</f>
        <v>0.22504537205081671</v>
      </c>
      <c r="E9" s="26">
        <f t="shared" si="1"/>
        <v>0.16878402903811252</v>
      </c>
      <c r="F9" s="26">
        <f t="shared" si="1"/>
        <v>0.13430127041742287</v>
      </c>
      <c r="G9" s="26">
        <f t="shared" si="1"/>
        <v>0.2014519056261343</v>
      </c>
      <c r="H9" s="27">
        <f>H8/B8</f>
        <v>1.8148820326678767E-2</v>
      </c>
      <c r="J9" s="25"/>
      <c r="K9" s="26">
        <f>K8/J8</f>
        <v>0.47731397459165154</v>
      </c>
      <c r="L9" s="26">
        <f>L8/J8</f>
        <v>0.30308529945553542</v>
      </c>
      <c r="M9" s="26">
        <f>M8/J8</f>
        <v>0.2014519056261343</v>
      </c>
      <c r="N9" s="27">
        <f>N8/J8</f>
        <v>1.8148820326678767E-2</v>
      </c>
      <c r="P9" s="25"/>
      <c r="Q9" s="26">
        <f>Q8/P8</f>
        <v>1.4519056261343012E-2</v>
      </c>
      <c r="R9" s="26">
        <f>R8/P8</f>
        <v>3.9927404718693285E-2</v>
      </c>
      <c r="S9" s="26">
        <f>S8/P8</f>
        <v>0.20689655172413793</v>
      </c>
      <c r="T9" s="26">
        <f>T8/P8</f>
        <v>0.39927404718693282</v>
      </c>
      <c r="U9" s="26">
        <f>U8/P8</f>
        <v>0.32667876588021777</v>
      </c>
      <c r="V9" s="27">
        <f>V8/P8</f>
        <v>1.2704174228675136E-2</v>
      </c>
    </row>
    <row r="10" spans="1:22">
      <c r="A10" s="4" t="s">
        <v>20</v>
      </c>
      <c r="B10" s="5">
        <v>611</v>
      </c>
      <c r="C10" s="5">
        <v>218</v>
      </c>
      <c r="D10" s="5">
        <v>114</v>
      </c>
      <c r="E10" s="5">
        <v>81</v>
      </c>
      <c r="F10" s="5">
        <v>73</v>
      </c>
      <c r="G10" s="5">
        <v>116</v>
      </c>
      <c r="H10" s="3">
        <f>B10-SUM(C10:G10)</f>
        <v>9</v>
      </c>
      <c r="J10" s="4">
        <v>611</v>
      </c>
      <c r="K10" s="5">
        <f>SUM(C10:D10)</f>
        <v>332</v>
      </c>
      <c r="L10" s="5">
        <f>SUM(E10:F10)</f>
        <v>154</v>
      </c>
      <c r="M10" s="5">
        <f>G10</f>
        <v>116</v>
      </c>
      <c r="N10" s="3">
        <f>J10-SUM(K10:M10)</f>
        <v>9</v>
      </c>
      <c r="P10" s="4">
        <v>611</v>
      </c>
      <c r="Q10" s="5">
        <v>6</v>
      </c>
      <c r="R10" s="5">
        <v>23</v>
      </c>
      <c r="S10" s="5">
        <v>111</v>
      </c>
      <c r="T10" s="5">
        <v>226</v>
      </c>
      <c r="U10" s="5">
        <v>235</v>
      </c>
      <c r="V10" s="3">
        <f>P10-SUM(Q10:U10)</f>
        <v>10</v>
      </c>
    </row>
    <row r="11" spans="1:22" s="28" customFormat="1">
      <c r="A11" s="25" t="s">
        <v>3</v>
      </c>
      <c r="B11" s="26"/>
      <c r="C11" s="26">
        <f>C10/$B$10</f>
        <v>0.35679214402618659</v>
      </c>
      <c r="D11" s="26">
        <f t="shared" ref="D11:G11" si="2">D10/$B$10</f>
        <v>0.18657937806873978</v>
      </c>
      <c r="E11" s="26">
        <f t="shared" si="2"/>
        <v>0.132569558101473</v>
      </c>
      <c r="F11" s="26">
        <f t="shared" si="2"/>
        <v>0.11947626841243862</v>
      </c>
      <c r="G11" s="26">
        <f t="shared" si="2"/>
        <v>0.18985270049099837</v>
      </c>
      <c r="H11" s="27">
        <f>H10/B10</f>
        <v>1.4729950900163666E-2</v>
      </c>
      <c r="J11" s="25"/>
      <c r="K11" s="26">
        <f>K10/J10</f>
        <v>0.54337152209492634</v>
      </c>
      <c r="L11" s="26">
        <f>L10/J10</f>
        <v>0.25204582651391161</v>
      </c>
      <c r="M11" s="26">
        <f>M10/J10</f>
        <v>0.18985270049099837</v>
      </c>
      <c r="N11" s="27">
        <f>N10/J10</f>
        <v>1.4729950900163666E-2</v>
      </c>
      <c r="P11" s="25"/>
      <c r="Q11" s="26">
        <f>Q10/P10</f>
        <v>9.8199672667757774E-3</v>
      </c>
      <c r="R11" s="26">
        <f>R10/P10</f>
        <v>3.7643207855973811E-2</v>
      </c>
      <c r="S11" s="26">
        <f>S10/P10</f>
        <v>0.18166939443535188</v>
      </c>
      <c r="T11" s="26">
        <f>T10/P10</f>
        <v>0.36988543371522092</v>
      </c>
      <c r="U11" s="26">
        <f>U10/P10</f>
        <v>0.38461538461538464</v>
      </c>
      <c r="V11" s="27">
        <f>V10/P10</f>
        <v>1.6366612111292964E-2</v>
      </c>
    </row>
    <row r="12" spans="1:22">
      <c r="A12" s="4" t="s">
        <v>21</v>
      </c>
      <c r="B12" s="5">
        <v>2</v>
      </c>
      <c r="C12" s="5">
        <v>1</v>
      </c>
      <c r="D12" s="57" t="s">
        <v>395</v>
      </c>
      <c r="E12" s="57" t="s">
        <v>395</v>
      </c>
      <c r="F12" s="5">
        <v>1</v>
      </c>
      <c r="G12" s="57" t="s">
        <v>395</v>
      </c>
      <c r="H12" s="60" t="s">
        <v>395</v>
      </c>
      <c r="J12" s="4">
        <v>2</v>
      </c>
      <c r="K12" s="5">
        <f>SUM(C12:D12)</f>
        <v>1</v>
      </c>
      <c r="L12" s="5">
        <f>SUM(E12:F12)</f>
        <v>1</v>
      </c>
      <c r="M12" s="57" t="s">
        <v>395</v>
      </c>
      <c r="N12" s="60" t="s">
        <v>395</v>
      </c>
      <c r="P12" s="4">
        <v>2</v>
      </c>
      <c r="Q12" s="57" t="s">
        <v>395</v>
      </c>
      <c r="R12" s="57" t="s">
        <v>395</v>
      </c>
      <c r="S12" s="5">
        <v>1</v>
      </c>
      <c r="T12" s="5">
        <v>1</v>
      </c>
      <c r="U12" s="57" t="s">
        <v>395</v>
      </c>
      <c r="V12" s="60" t="s">
        <v>395</v>
      </c>
    </row>
    <row r="13" spans="1:22" s="28" customFormat="1">
      <c r="A13" s="29" t="s">
        <v>3</v>
      </c>
      <c r="B13" s="30"/>
      <c r="C13" s="30">
        <f>C12/$B$12</f>
        <v>0.5</v>
      </c>
      <c r="D13" s="59" t="s">
        <v>395</v>
      </c>
      <c r="E13" s="59" t="s">
        <v>395</v>
      </c>
      <c r="F13" s="30">
        <f t="shared" ref="F13" si="3">F12/$B$12</f>
        <v>0.5</v>
      </c>
      <c r="G13" s="59" t="s">
        <v>395</v>
      </c>
      <c r="H13" s="62" t="s">
        <v>395</v>
      </c>
      <c r="J13" s="29"/>
      <c r="K13" s="30">
        <f>K12/J12</f>
        <v>0.5</v>
      </c>
      <c r="L13" s="30">
        <f>L12/J12</f>
        <v>0.5</v>
      </c>
      <c r="M13" s="59" t="s">
        <v>395</v>
      </c>
      <c r="N13" s="62" t="s">
        <v>395</v>
      </c>
      <c r="P13" s="29"/>
      <c r="Q13" s="59" t="s">
        <v>395</v>
      </c>
      <c r="R13" s="59" t="s">
        <v>395</v>
      </c>
      <c r="S13" s="30">
        <f>S12/P12</f>
        <v>0.5</v>
      </c>
      <c r="T13" s="30">
        <f>T12/P12</f>
        <v>0.5</v>
      </c>
      <c r="U13" s="59" t="s">
        <v>395</v>
      </c>
      <c r="V13" s="62" t="s">
        <v>395</v>
      </c>
    </row>
    <row r="14" spans="1:22">
      <c r="A14" s="1" t="s">
        <v>2</v>
      </c>
    </row>
    <row r="15" spans="1:22">
      <c r="A15" s="9" t="s">
        <v>22</v>
      </c>
      <c r="B15" s="10">
        <v>17</v>
      </c>
      <c r="C15" s="10">
        <v>7</v>
      </c>
      <c r="D15" s="10">
        <v>4</v>
      </c>
      <c r="E15" s="10">
        <v>3</v>
      </c>
      <c r="F15" s="10">
        <v>3</v>
      </c>
      <c r="G15" s="82" t="s">
        <v>395</v>
      </c>
      <c r="H15" s="64" t="s">
        <v>395</v>
      </c>
      <c r="J15" s="9">
        <v>17</v>
      </c>
      <c r="K15" s="10">
        <f>SUM(C15:D15)</f>
        <v>11</v>
      </c>
      <c r="L15" s="10">
        <f>SUM(E15:F15)</f>
        <v>6</v>
      </c>
      <c r="M15" s="82" t="s">
        <v>395</v>
      </c>
      <c r="N15" s="64" t="s">
        <v>395</v>
      </c>
      <c r="P15" s="9">
        <v>17</v>
      </c>
      <c r="Q15" s="82" t="s">
        <v>395</v>
      </c>
      <c r="R15" s="10">
        <v>1</v>
      </c>
      <c r="S15" s="10">
        <v>5</v>
      </c>
      <c r="T15" s="10">
        <v>6</v>
      </c>
      <c r="U15" s="10">
        <v>5</v>
      </c>
      <c r="V15" s="64" t="s">
        <v>395</v>
      </c>
    </row>
    <row r="16" spans="1:22" s="28" customFormat="1">
      <c r="A16" s="25" t="s">
        <v>3</v>
      </c>
      <c r="B16" s="26"/>
      <c r="C16" s="26">
        <f>C15/$B$15</f>
        <v>0.41176470588235292</v>
      </c>
      <c r="D16" s="26">
        <f t="shared" ref="D16:F16" si="4">D15/$B$15</f>
        <v>0.23529411764705882</v>
      </c>
      <c r="E16" s="26">
        <f t="shared" si="4"/>
        <v>0.17647058823529413</v>
      </c>
      <c r="F16" s="26">
        <f t="shared" si="4"/>
        <v>0.17647058823529413</v>
      </c>
      <c r="G16" s="58" t="s">
        <v>395</v>
      </c>
      <c r="H16" s="63" t="s">
        <v>395</v>
      </c>
      <c r="J16" s="25"/>
      <c r="K16" s="26">
        <f>K15/J15</f>
        <v>0.6470588235294118</v>
      </c>
      <c r="L16" s="26">
        <f>L15/J15</f>
        <v>0.35294117647058826</v>
      </c>
      <c r="M16" s="58" t="s">
        <v>395</v>
      </c>
      <c r="N16" s="63" t="s">
        <v>395</v>
      </c>
      <c r="P16" s="25"/>
      <c r="Q16" s="58" t="s">
        <v>395</v>
      </c>
      <c r="R16" s="26">
        <f>R15/P15</f>
        <v>5.8823529411764705E-2</v>
      </c>
      <c r="S16" s="26">
        <f>S15/P15</f>
        <v>0.29411764705882354</v>
      </c>
      <c r="T16" s="26">
        <f>T15/P15</f>
        <v>0.35294117647058826</v>
      </c>
      <c r="U16" s="26">
        <f>U15/P15</f>
        <v>0.29411764705882354</v>
      </c>
      <c r="V16" s="63" t="s">
        <v>395</v>
      </c>
    </row>
    <row r="17" spans="1:22">
      <c r="A17" s="4" t="s">
        <v>23</v>
      </c>
      <c r="B17" s="5">
        <v>122</v>
      </c>
      <c r="C17" s="5">
        <v>33</v>
      </c>
      <c r="D17" s="5">
        <v>34</v>
      </c>
      <c r="E17" s="5">
        <v>16</v>
      </c>
      <c r="F17" s="5">
        <v>14</v>
      </c>
      <c r="G17" s="5">
        <v>23</v>
      </c>
      <c r="H17" s="3">
        <f>B17-SUM(C17:G17)</f>
        <v>2</v>
      </c>
      <c r="J17" s="4">
        <v>122</v>
      </c>
      <c r="K17" s="5">
        <f>SUM(C17:D17)</f>
        <v>67</v>
      </c>
      <c r="L17" s="5">
        <f>SUM(E17:F17)</f>
        <v>30</v>
      </c>
      <c r="M17" s="5">
        <f>G17</f>
        <v>23</v>
      </c>
      <c r="N17" s="3">
        <f>J17-SUM(K17:M17)</f>
        <v>2</v>
      </c>
      <c r="P17" s="4">
        <v>122</v>
      </c>
      <c r="Q17" s="5">
        <v>0</v>
      </c>
      <c r="R17" s="5">
        <v>7</v>
      </c>
      <c r="S17" s="5">
        <v>32</v>
      </c>
      <c r="T17" s="5">
        <v>29</v>
      </c>
      <c r="U17" s="5">
        <v>52</v>
      </c>
      <c r="V17" s="3">
        <f>P17-SUM(Q17:U17)</f>
        <v>2</v>
      </c>
    </row>
    <row r="18" spans="1:22" s="28" customFormat="1">
      <c r="A18" s="25" t="s">
        <v>3</v>
      </c>
      <c r="B18" s="26"/>
      <c r="C18" s="26">
        <f>C17/$B$17</f>
        <v>0.27049180327868855</v>
      </c>
      <c r="D18" s="26">
        <f t="shared" ref="D18:G18" si="5">D17/$B$17</f>
        <v>0.27868852459016391</v>
      </c>
      <c r="E18" s="26">
        <f t="shared" si="5"/>
        <v>0.13114754098360656</v>
      </c>
      <c r="F18" s="26">
        <f t="shared" si="5"/>
        <v>0.11475409836065574</v>
      </c>
      <c r="G18" s="26">
        <f t="shared" si="5"/>
        <v>0.18852459016393441</v>
      </c>
      <c r="H18" s="27">
        <f>H17/B17</f>
        <v>1.6393442622950821E-2</v>
      </c>
      <c r="J18" s="25"/>
      <c r="K18" s="26">
        <f>K17/J17</f>
        <v>0.54918032786885251</v>
      </c>
      <c r="L18" s="26">
        <f>L17/J17</f>
        <v>0.24590163934426229</v>
      </c>
      <c r="M18" s="26">
        <f>M17/J17</f>
        <v>0.18852459016393441</v>
      </c>
      <c r="N18" s="27">
        <f>N17/J17</f>
        <v>1.6393442622950821E-2</v>
      </c>
      <c r="P18" s="25"/>
      <c r="Q18" s="26">
        <f>Q17/P17</f>
        <v>0</v>
      </c>
      <c r="R18" s="26">
        <f>R17/P17</f>
        <v>5.737704918032787E-2</v>
      </c>
      <c r="S18" s="26">
        <f>S17/P17</f>
        <v>0.26229508196721313</v>
      </c>
      <c r="T18" s="26">
        <f>T17/P17</f>
        <v>0.23770491803278687</v>
      </c>
      <c r="U18" s="26">
        <f>U17/P17</f>
        <v>0.42622950819672129</v>
      </c>
      <c r="V18" s="27">
        <f>V17/P17</f>
        <v>1.6393442622950821E-2</v>
      </c>
    </row>
    <row r="19" spans="1:22">
      <c r="A19" s="4" t="s">
        <v>24</v>
      </c>
      <c r="B19" s="5">
        <v>169</v>
      </c>
      <c r="C19" s="5">
        <v>50</v>
      </c>
      <c r="D19" s="5">
        <v>36</v>
      </c>
      <c r="E19" s="5">
        <v>22</v>
      </c>
      <c r="F19" s="5">
        <v>23</v>
      </c>
      <c r="G19" s="5">
        <v>36</v>
      </c>
      <c r="H19" s="3">
        <f>B19-SUM(C19:G19)</f>
        <v>2</v>
      </c>
      <c r="J19" s="4">
        <v>169</v>
      </c>
      <c r="K19" s="5">
        <f>SUM(C19:D19)</f>
        <v>86</v>
      </c>
      <c r="L19" s="5">
        <f>SUM(E19:F19)</f>
        <v>45</v>
      </c>
      <c r="M19" s="5">
        <f>G19</f>
        <v>36</v>
      </c>
      <c r="N19" s="3">
        <f>J19-SUM(K19:M19)</f>
        <v>2</v>
      </c>
      <c r="P19" s="4">
        <v>169</v>
      </c>
      <c r="Q19" s="5">
        <v>2</v>
      </c>
      <c r="R19" s="5">
        <v>5</v>
      </c>
      <c r="S19" s="5">
        <v>23</v>
      </c>
      <c r="T19" s="5">
        <v>67</v>
      </c>
      <c r="U19" s="5">
        <v>70</v>
      </c>
      <c r="V19" s="3">
        <f>P19-SUM(Q19:U19)</f>
        <v>2</v>
      </c>
    </row>
    <row r="20" spans="1:22" s="28" customFormat="1">
      <c r="A20" s="25" t="s">
        <v>3</v>
      </c>
      <c r="B20" s="26"/>
      <c r="C20" s="26">
        <f>C19/$B$19</f>
        <v>0.29585798816568049</v>
      </c>
      <c r="D20" s="26">
        <f t="shared" ref="D20:G20" si="6">D19/$B$19</f>
        <v>0.21301775147928995</v>
      </c>
      <c r="E20" s="26">
        <f t="shared" si="6"/>
        <v>0.13017751479289941</v>
      </c>
      <c r="F20" s="26">
        <f t="shared" si="6"/>
        <v>0.13609467455621302</v>
      </c>
      <c r="G20" s="26">
        <f t="shared" si="6"/>
        <v>0.21301775147928995</v>
      </c>
      <c r="H20" s="27">
        <f>H19/B19</f>
        <v>1.1834319526627219E-2</v>
      </c>
      <c r="J20" s="25"/>
      <c r="K20" s="26">
        <f>K19/J19</f>
        <v>0.50887573964497046</v>
      </c>
      <c r="L20" s="26">
        <f>L19/J19</f>
        <v>0.26627218934911245</v>
      </c>
      <c r="M20" s="26">
        <f>M19/J19</f>
        <v>0.21301775147928995</v>
      </c>
      <c r="N20" s="27">
        <f>N19/J19</f>
        <v>1.1834319526627219E-2</v>
      </c>
      <c r="P20" s="25"/>
      <c r="Q20" s="26">
        <f>Q19/P19</f>
        <v>1.1834319526627219E-2</v>
      </c>
      <c r="R20" s="26">
        <f>R19/P19</f>
        <v>2.9585798816568046E-2</v>
      </c>
      <c r="S20" s="26">
        <f>S19/P19</f>
        <v>0.13609467455621302</v>
      </c>
      <c r="T20" s="26">
        <f>T19/P19</f>
        <v>0.39644970414201186</v>
      </c>
      <c r="U20" s="26">
        <f>U19/P19</f>
        <v>0.41420118343195267</v>
      </c>
      <c r="V20" s="27">
        <f>V19/P19</f>
        <v>1.1834319526627219E-2</v>
      </c>
    </row>
    <row r="21" spans="1:22">
      <c r="A21" s="4" t="s">
        <v>25</v>
      </c>
      <c r="B21" s="5">
        <v>160</v>
      </c>
      <c r="C21" s="5">
        <v>56</v>
      </c>
      <c r="D21" s="5">
        <v>33</v>
      </c>
      <c r="E21" s="5">
        <v>23</v>
      </c>
      <c r="F21" s="5">
        <v>16</v>
      </c>
      <c r="G21" s="5">
        <v>32</v>
      </c>
      <c r="H21" s="60" t="s">
        <v>395</v>
      </c>
      <c r="J21" s="4">
        <v>160</v>
      </c>
      <c r="K21" s="5">
        <f>SUM(C21:D21)</f>
        <v>89</v>
      </c>
      <c r="L21" s="5">
        <f>SUM(E21:F21)</f>
        <v>39</v>
      </c>
      <c r="M21" s="5">
        <f>G21</f>
        <v>32</v>
      </c>
      <c r="N21" s="60" t="s">
        <v>395</v>
      </c>
      <c r="P21" s="4">
        <v>160</v>
      </c>
      <c r="Q21" s="5">
        <v>1</v>
      </c>
      <c r="R21" s="5">
        <v>5</v>
      </c>
      <c r="S21" s="5">
        <v>22</v>
      </c>
      <c r="T21" s="5">
        <v>77</v>
      </c>
      <c r="U21" s="5">
        <v>55</v>
      </c>
      <c r="V21" s="60" t="s">
        <v>395</v>
      </c>
    </row>
    <row r="22" spans="1:22" s="28" customFormat="1">
      <c r="A22" s="25" t="s">
        <v>3</v>
      </c>
      <c r="B22" s="26"/>
      <c r="C22" s="26">
        <f>C21/$B$21</f>
        <v>0.35</v>
      </c>
      <c r="D22" s="26">
        <f t="shared" ref="D22:G22" si="7">D21/$B$21</f>
        <v>0.20624999999999999</v>
      </c>
      <c r="E22" s="26">
        <f t="shared" si="7"/>
        <v>0.14374999999999999</v>
      </c>
      <c r="F22" s="26">
        <f t="shared" si="7"/>
        <v>0.1</v>
      </c>
      <c r="G22" s="26">
        <f t="shared" si="7"/>
        <v>0.2</v>
      </c>
      <c r="H22" s="63" t="s">
        <v>395</v>
      </c>
      <c r="J22" s="25"/>
      <c r="K22" s="26">
        <f>K21/J21</f>
        <v>0.55625000000000002</v>
      </c>
      <c r="L22" s="26">
        <f>L21/J21</f>
        <v>0.24374999999999999</v>
      </c>
      <c r="M22" s="26">
        <f>M21/J21</f>
        <v>0.2</v>
      </c>
      <c r="N22" s="63" t="s">
        <v>395</v>
      </c>
      <c r="P22" s="25"/>
      <c r="Q22" s="26">
        <f>Q21/P21</f>
        <v>6.2500000000000003E-3</v>
      </c>
      <c r="R22" s="26">
        <f>R21/P21</f>
        <v>3.125E-2</v>
      </c>
      <c r="S22" s="26">
        <f>S21/P21</f>
        <v>0.13750000000000001</v>
      </c>
      <c r="T22" s="26">
        <f>T21/P21</f>
        <v>0.48125000000000001</v>
      </c>
      <c r="U22" s="26">
        <f>U21/P21</f>
        <v>0.34375</v>
      </c>
      <c r="V22" s="63" t="s">
        <v>395</v>
      </c>
    </row>
    <row r="23" spans="1:22">
      <c r="A23" s="4" t="s">
        <v>26</v>
      </c>
      <c r="B23" s="5">
        <v>181</v>
      </c>
      <c r="C23" s="5">
        <v>76</v>
      </c>
      <c r="D23" s="5">
        <v>33</v>
      </c>
      <c r="E23" s="5">
        <v>28</v>
      </c>
      <c r="F23" s="5">
        <v>19</v>
      </c>
      <c r="G23" s="5">
        <v>24</v>
      </c>
      <c r="H23" s="3">
        <f>B23-SUM(C23:G23)</f>
        <v>1</v>
      </c>
      <c r="J23" s="4">
        <v>181</v>
      </c>
      <c r="K23" s="5">
        <f>SUM(C23:D23)</f>
        <v>109</v>
      </c>
      <c r="L23" s="5">
        <f>SUM(E23:F23)</f>
        <v>47</v>
      </c>
      <c r="M23" s="5">
        <f>G23</f>
        <v>24</v>
      </c>
      <c r="N23" s="3">
        <f>J23-SUM(K23:M23)</f>
        <v>1</v>
      </c>
      <c r="P23" s="4">
        <v>181</v>
      </c>
      <c r="Q23" s="5">
        <v>2</v>
      </c>
      <c r="R23" s="5">
        <v>7</v>
      </c>
      <c r="S23" s="5">
        <v>37</v>
      </c>
      <c r="T23" s="5">
        <v>74</v>
      </c>
      <c r="U23" s="5">
        <v>60</v>
      </c>
      <c r="V23" s="3">
        <f>P23-SUM(Q23:U23)</f>
        <v>1</v>
      </c>
    </row>
    <row r="24" spans="1:22" s="28" customFormat="1">
      <c r="A24" s="25" t="s">
        <v>3</v>
      </c>
      <c r="B24" s="26"/>
      <c r="C24" s="26">
        <f>C23/$B$23</f>
        <v>0.41988950276243092</v>
      </c>
      <c r="D24" s="26">
        <f t="shared" ref="D24:G24" si="8">D23/$B$23</f>
        <v>0.18232044198895028</v>
      </c>
      <c r="E24" s="26">
        <f t="shared" si="8"/>
        <v>0.15469613259668508</v>
      </c>
      <c r="F24" s="26">
        <f t="shared" si="8"/>
        <v>0.10497237569060773</v>
      </c>
      <c r="G24" s="26">
        <f t="shared" si="8"/>
        <v>0.13259668508287292</v>
      </c>
      <c r="H24" s="27">
        <f>H23/B23</f>
        <v>5.5248618784530384E-3</v>
      </c>
      <c r="J24" s="25"/>
      <c r="K24" s="26">
        <f>K23/J23</f>
        <v>0.60220994475138123</v>
      </c>
      <c r="L24" s="26">
        <f>L23/J23</f>
        <v>0.25966850828729282</v>
      </c>
      <c r="M24" s="26">
        <f>M23/J23</f>
        <v>0.13259668508287292</v>
      </c>
      <c r="N24" s="27">
        <f>N23/J23</f>
        <v>5.5248618784530384E-3</v>
      </c>
      <c r="P24" s="25"/>
      <c r="Q24" s="26">
        <f>Q23/P23</f>
        <v>1.1049723756906077E-2</v>
      </c>
      <c r="R24" s="26">
        <f>R23/P23</f>
        <v>3.8674033149171269E-2</v>
      </c>
      <c r="S24" s="26">
        <f>S23/P23</f>
        <v>0.20441988950276244</v>
      </c>
      <c r="T24" s="26">
        <f>T23/P23</f>
        <v>0.40883977900552487</v>
      </c>
      <c r="U24" s="26">
        <f>U23/P23</f>
        <v>0.33149171270718231</v>
      </c>
      <c r="V24" s="27">
        <f>V23/P23</f>
        <v>5.5248618784530384E-3</v>
      </c>
    </row>
    <row r="25" spans="1:22">
      <c r="A25" s="4" t="s">
        <v>27</v>
      </c>
      <c r="B25" s="5">
        <v>244</v>
      </c>
      <c r="C25" s="5">
        <v>67</v>
      </c>
      <c r="D25" s="5">
        <v>47</v>
      </c>
      <c r="E25" s="5">
        <v>42</v>
      </c>
      <c r="F25" s="5">
        <v>33</v>
      </c>
      <c r="G25" s="5">
        <v>51</v>
      </c>
      <c r="H25" s="3">
        <f>B25-SUM(C25:G25)</f>
        <v>4</v>
      </c>
      <c r="J25" s="4">
        <v>244</v>
      </c>
      <c r="K25" s="5">
        <f>SUM(C25:D25)</f>
        <v>114</v>
      </c>
      <c r="L25" s="5">
        <f>SUM(E25:F25)</f>
        <v>75</v>
      </c>
      <c r="M25" s="5">
        <f>G25</f>
        <v>51</v>
      </c>
      <c r="N25" s="3">
        <f>J25-SUM(K25:M25)</f>
        <v>4</v>
      </c>
      <c r="P25" s="4">
        <v>244</v>
      </c>
      <c r="Q25" s="5">
        <v>5</v>
      </c>
      <c r="R25" s="5">
        <v>10</v>
      </c>
      <c r="S25" s="5">
        <v>49</v>
      </c>
      <c r="T25" s="5">
        <v>100</v>
      </c>
      <c r="U25" s="5">
        <v>78</v>
      </c>
      <c r="V25" s="3">
        <f>P25-SUM(Q25:U25)</f>
        <v>2</v>
      </c>
    </row>
    <row r="26" spans="1:22" s="28" customFormat="1">
      <c r="A26" s="25" t="s">
        <v>3</v>
      </c>
      <c r="B26" s="26"/>
      <c r="C26" s="26">
        <f>C25/$B$25</f>
        <v>0.27459016393442626</v>
      </c>
      <c r="D26" s="26">
        <f t="shared" ref="D26:G26" si="9">D25/$B$25</f>
        <v>0.19262295081967212</v>
      </c>
      <c r="E26" s="26">
        <f t="shared" si="9"/>
        <v>0.1721311475409836</v>
      </c>
      <c r="F26" s="26">
        <f t="shared" si="9"/>
        <v>0.13524590163934427</v>
      </c>
      <c r="G26" s="26">
        <f t="shared" si="9"/>
        <v>0.20901639344262296</v>
      </c>
      <c r="H26" s="27">
        <f>H25/B25</f>
        <v>1.6393442622950821E-2</v>
      </c>
      <c r="J26" s="25"/>
      <c r="K26" s="26">
        <f>K25/J25</f>
        <v>0.46721311475409838</v>
      </c>
      <c r="L26" s="26">
        <f>L25/J25</f>
        <v>0.30737704918032788</v>
      </c>
      <c r="M26" s="26">
        <f>M25/J25</f>
        <v>0.20901639344262296</v>
      </c>
      <c r="N26" s="27">
        <f>N25/J25</f>
        <v>1.6393442622950821E-2</v>
      </c>
      <c r="P26" s="25"/>
      <c r="Q26" s="26">
        <f>Q25/P25</f>
        <v>2.0491803278688523E-2</v>
      </c>
      <c r="R26" s="26">
        <f>R25/P25</f>
        <v>4.0983606557377046E-2</v>
      </c>
      <c r="S26" s="26">
        <f>S25/P25</f>
        <v>0.20081967213114754</v>
      </c>
      <c r="T26" s="26">
        <f>T25/P25</f>
        <v>0.4098360655737705</v>
      </c>
      <c r="U26" s="26">
        <f>U25/P25</f>
        <v>0.31967213114754101</v>
      </c>
      <c r="V26" s="27">
        <f>V25/P25</f>
        <v>8.1967213114754103E-3</v>
      </c>
    </row>
    <row r="27" spans="1:22">
      <c r="A27" s="4" t="s">
        <v>28</v>
      </c>
      <c r="B27" s="5">
        <v>262</v>
      </c>
      <c r="C27" s="5">
        <v>65</v>
      </c>
      <c r="D27" s="5">
        <v>51</v>
      </c>
      <c r="E27" s="5">
        <v>39</v>
      </c>
      <c r="F27" s="5">
        <v>39</v>
      </c>
      <c r="G27" s="5">
        <v>58</v>
      </c>
      <c r="H27" s="3">
        <f>B27-SUM(C27:G27)</f>
        <v>10</v>
      </c>
      <c r="J27" s="4">
        <v>262</v>
      </c>
      <c r="K27" s="5">
        <f>SUM(C27:D27)</f>
        <v>116</v>
      </c>
      <c r="L27" s="5">
        <f>SUM(E27:F27)</f>
        <v>78</v>
      </c>
      <c r="M27" s="5">
        <f>G27</f>
        <v>58</v>
      </c>
      <c r="N27" s="3">
        <f>J27-SUM(K27:M27)</f>
        <v>10</v>
      </c>
      <c r="P27" s="4">
        <v>262</v>
      </c>
      <c r="Q27" s="5">
        <v>4</v>
      </c>
      <c r="R27" s="5">
        <v>9</v>
      </c>
      <c r="S27" s="5">
        <v>58</v>
      </c>
      <c r="T27" s="5">
        <v>90</v>
      </c>
      <c r="U27" s="5">
        <v>91</v>
      </c>
      <c r="V27" s="3">
        <f>P27-SUM(Q27:U27)</f>
        <v>10</v>
      </c>
    </row>
    <row r="28" spans="1:22" s="28" customFormat="1">
      <c r="A28" s="29" t="s">
        <v>3</v>
      </c>
      <c r="B28" s="30"/>
      <c r="C28" s="30">
        <f>C27/$B$27</f>
        <v>0.24809160305343511</v>
      </c>
      <c r="D28" s="30">
        <f t="shared" ref="D28:G28" si="10">D27/$B$27</f>
        <v>0.19465648854961831</v>
      </c>
      <c r="E28" s="30">
        <f t="shared" si="10"/>
        <v>0.14885496183206107</v>
      </c>
      <c r="F28" s="30">
        <f t="shared" si="10"/>
        <v>0.14885496183206107</v>
      </c>
      <c r="G28" s="30">
        <f t="shared" si="10"/>
        <v>0.22137404580152673</v>
      </c>
      <c r="H28" s="31">
        <f>H27/B27</f>
        <v>3.8167938931297711E-2</v>
      </c>
      <c r="J28" s="29"/>
      <c r="K28" s="30">
        <f>K27/J27</f>
        <v>0.44274809160305345</v>
      </c>
      <c r="L28" s="30">
        <f>L27/J27</f>
        <v>0.29770992366412213</v>
      </c>
      <c r="M28" s="30">
        <f>M27/J27</f>
        <v>0.22137404580152673</v>
      </c>
      <c r="N28" s="31">
        <f>N27/J27</f>
        <v>3.8167938931297711E-2</v>
      </c>
      <c r="P28" s="29"/>
      <c r="Q28" s="30">
        <f>Q27/P27</f>
        <v>1.5267175572519083E-2</v>
      </c>
      <c r="R28" s="30">
        <f>R27/P27</f>
        <v>3.4351145038167941E-2</v>
      </c>
      <c r="S28" s="30">
        <f>S27/P27</f>
        <v>0.22137404580152673</v>
      </c>
      <c r="T28" s="30">
        <f>T27/P27</f>
        <v>0.34351145038167941</v>
      </c>
      <c r="U28" s="30">
        <f>U27/P27</f>
        <v>0.34732824427480918</v>
      </c>
      <c r="V28" s="31">
        <f>V27/P27</f>
        <v>3.8167938931297711E-2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6" width="5" style="1" customWidth="1"/>
    <col min="7" max="8" width="5" style="1"/>
    <col min="9" max="11" width="5" style="1" customWidth="1"/>
    <col min="12" max="13" width="5" style="1"/>
    <col min="14" max="19" width="5" style="1" customWidth="1"/>
    <col min="20" max="16384" width="5" style="1"/>
  </cols>
  <sheetData>
    <row r="1" spans="1:22">
      <c r="A1" s="1" t="s">
        <v>217</v>
      </c>
    </row>
    <row r="2" spans="1:22" s="20" customFormat="1" ht="10.5">
      <c r="A2" s="24" t="s">
        <v>344</v>
      </c>
      <c r="H2" s="24" t="s">
        <v>342</v>
      </c>
      <c r="M2" s="20" t="s">
        <v>340</v>
      </c>
    </row>
    <row r="3" spans="1:22" s="15" customFormat="1" ht="10.5">
      <c r="A3" s="16" t="s">
        <v>343</v>
      </c>
      <c r="H3" s="16" t="s">
        <v>341</v>
      </c>
      <c r="M3" s="15" t="s">
        <v>339</v>
      </c>
    </row>
    <row r="4" spans="1:22">
      <c r="A4" s="1" t="s">
        <v>0</v>
      </c>
    </row>
    <row r="5" spans="1:22" s="2" customFormat="1" ht="127.5" customHeight="1">
      <c r="A5" s="6" t="s">
        <v>3</v>
      </c>
      <c r="B5" s="7" t="s">
        <v>4</v>
      </c>
      <c r="C5" s="7" t="s">
        <v>169</v>
      </c>
      <c r="D5" s="7" t="s">
        <v>170</v>
      </c>
      <c r="E5" s="7" t="s">
        <v>43</v>
      </c>
      <c r="F5" s="8" t="s">
        <v>8</v>
      </c>
      <c r="H5" s="6" t="s">
        <v>4</v>
      </c>
      <c r="I5" s="7" t="s">
        <v>171</v>
      </c>
      <c r="J5" s="7" t="s">
        <v>174</v>
      </c>
      <c r="K5" s="8" t="s">
        <v>8</v>
      </c>
      <c r="M5" s="6" t="s">
        <v>4</v>
      </c>
      <c r="N5" s="7" t="s">
        <v>165</v>
      </c>
      <c r="O5" s="7" t="s">
        <v>166</v>
      </c>
      <c r="P5" s="7" t="s">
        <v>167</v>
      </c>
      <c r="Q5" s="7" t="s">
        <v>168</v>
      </c>
      <c r="R5" s="7" t="s">
        <v>43</v>
      </c>
      <c r="S5" s="8" t="s">
        <v>8</v>
      </c>
    </row>
    <row r="6" spans="1:22">
      <c r="A6" s="4" t="s">
        <v>18</v>
      </c>
      <c r="B6" s="5">
        <v>1170</v>
      </c>
      <c r="C6" s="5">
        <f>SUM('56'!Q6:R6)</f>
        <v>61</v>
      </c>
      <c r="D6" s="5">
        <f>SUM('56'!S6:T6)</f>
        <v>676</v>
      </c>
      <c r="E6" s="5">
        <f>'56'!U6</f>
        <v>415</v>
      </c>
      <c r="F6" s="3">
        <f>B6-SUM(C6:E6)</f>
        <v>18</v>
      </c>
      <c r="H6" s="4">
        <v>1170</v>
      </c>
      <c r="I6" s="5">
        <v>334</v>
      </c>
      <c r="J6" s="5">
        <v>822</v>
      </c>
      <c r="K6" s="3">
        <f>H6-SUM(I6:J6)</f>
        <v>14</v>
      </c>
      <c r="M6" s="4">
        <v>1170</v>
      </c>
      <c r="N6" s="5">
        <v>266</v>
      </c>
      <c r="O6" s="5">
        <v>555</v>
      </c>
      <c r="P6" s="5">
        <v>216</v>
      </c>
      <c r="Q6" s="5">
        <v>99</v>
      </c>
      <c r="R6" s="5">
        <v>22</v>
      </c>
      <c r="S6" s="3">
        <f>M6-SUM(N6:R6)</f>
        <v>12</v>
      </c>
    </row>
    <row r="7" spans="1:22" s="28" customFormat="1">
      <c r="A7" s="25" t="s">
        <v>3</v>
      </c>
      <c r="B7" s="26"/>
      <c r="C7" s="26">
        <f>C6/$B$6</f>
        <v>5.2136752136752139E-2</v>
      </c>
      <c r="D7" s="26">
        <f t="shared" ref="D7:E7" si="0">D6/$B$6</f>
        <v>0.57777777777777772</v>
      </c>
      <c r="E7" s="26">
        <f t="shared" si="0"/>
        <v>0.35470085470085472</v>
      </c>
      <c r="F7" s="27">
        <f>F6/B6</f>
        <v>1.5384615384615385E-2</v>
      </c>
      <c r="H7" s="25"/>
      <c r="I7" s="26">
        <f>I6/$H$6</f>
        <v>0.28547008547008546</v>
      </c>
      <c r="J7" s="26">
        <f t="shared" ref="J7" si="1">J6/$H$6</f>
        <v>0.70256410256410251</v>
      </c>
      <c r="K7" s="27">
        <f>K6/H6</f>
        <v>1.1965811965811967E-2</v>
      </c>
      <c r="M7" s="25"/>
      <c r="N7" s="26">
        <f>N6/$M$6</f>
        <v>0.22735042735042735</v>
      </c>
      <c r="O7" s="26">
        <f t="shared" ref="O7:R7" si="2">O6/$M$6</f>
        <v>0.47435897435897434</v>
      </c>
      <c r="P7" s="26">
        <f t="shared" si="2"/>
        <v>0.18461538461538463</v>
      </c>
      <c r="Q7" s="26">
        <f t="shared" si="2"/>
        <v>8.461538461538462E-2</v>
      </c>
      <c r="R7" s="26">
        <f t="shared" si="2"/>
        <v>1.8803418803418803E-2</v>
      </c>
      <c r="S7" s="27">
        <f>S6/M6</f>
        <v>1.0256410256410256E-2</v>
      </c>
    </row>
    <row r="8" spans="1:22">
      <c r="A8" s="4" t="s">
        <v>19</v>
      </c>
      <c r="B8" s="5">
        <v>551</v>
      </c>
      <c r="C8" s="5">
        <f>SUM('56'!Q8:R8)</f>
        <v>30</v>
      </c>
      <c r="D8" s="5">
        <f>SUM('56'!S8:T8)</f>
        <v>334</v>
      </c>
      <c r="E8" s="5">
        <f>'56'!U8</f>
        <v>180</v>
      </c>
      <c r="F8" s="3">
        <f>B8-SUM(C8:E8)</f>
        <v>7</v>
      </c>
      <c r="H8" s="4">
        <v>551</v>
      </c>
      <c r="I8" s="5">
        <v>169</v>
      </c>
      <c r="J8" s="5">
        <v>376</v>
      </c>
      <c r="K8" s="3">
        <f>H8-SUM(I8:J8)</f>
        <v>6</v>
      </c>
      <c r="M8" s="4">
        <v>551</v>
      </c>
      <c r="N8" s="5">
        <v>110</v>
      </c>
      <c r="O8" s="5">
        <v>237</v>
      </c>
      <c r="P8" s="5">
        <v>120</v>
      </c>
      <c r="Q8" s="5">
        <v>68</v>
      </c>
      <c r="R8" s="5">
        <v>11</v>
      </c>
      <c r="S8" s="3">
        <f>M8-SUM(N8:R8)</f>
        <v>5</v>
      </c>
    </row>
    <row r="9" spans="1:22" s="28" customFormat="1">
      <c r="A9" s="25" t="s">
        <v>3</v>
      </c>
      <c r="B9" s="26"/>
      <c r="C9" s="26">
        <f>C8/$B$8</f>
        <v>5.4446460980036297E-2</v>
      </c>
      <c r="D9" s="26">
        <f t="shared" ref="D9:E9" si="3">D8/$B$8</f>
        <v>0.60617059891107083</v>
      </c>
      <c r="E9" s="26">
        <f t="shared" si="3"/>
        <v>0.32667876588021777</v>
      </c>
      <c r="F9" s="27">
        <f>F8/B8</f>
        <v>1.2704174228675136E-2</v>
      </c>
      <c r="H9" s="25"/>
      <c r="I9" s="26">
        <f>I8/$H$8</f>
        <v>0.30671506352087113</v>
      </c>
      <c r="J9" s="26">
        <f t="shared" ref="J9" si="4">J8/$H$8</f>
        <v>0.68239564428312161</v>
      </c>
      <c r="K9" s="27">
        <f>K8/H8</f>
        <v>1.0889292196007259E-2</v>
      </c>
      <c r="M9" s="25"/>
      <c r="N9" s="26">
        <f>N8/$M$8</f>
        <v>0.19963702359346641</v>
      </c>
      <c r="O9" s="26">
        <f t="shared" ref="O9:R9" si="5">O8/$M$8</f>
        <v>0.43012704174228678</v>
      </c>
      <c r="P9" s="26">
        <f t="shared" si="5"/>
        <v>0.21778584392014519</v>
      </c>
      <c r="Q9" s="26">
        <f t="shared" si="5"/>
        <v>0.12341197822141561</v>
      </c>
      <c r="R9" s="26">
        <f t="shared" si="5"/>
        <v>1.9963702359346643E-2</v>
      </c>
      <c r="S9" s="27">
        <f>S8/M8</f>
        <v>9.0744101633393835E-3</v>
      </c>
    </row>
    <row r="10" spans="1:22">
      <c r="A10" s="4" t="s">
        <v>20</v>
      </c>
      <c r="B10" s="5">
        <v>611</v>
      </c>
      <c r="C10" s="5">
        <f>SUM('56'!Q10:R10)</f>
        <v>29</v>
      </c>
      <c r="D10" s="5">
        <f>SUM('56'!S10:T10)</f>
        <v>337</v>
      </c>
      <c r="E10" s="5">
        <f>'56'!U10</f>
        <v>235</v>
      </c>
      <c r="F10" s="3">
        <f>B10-SUM(C10:E10)</f>
        <v>10</v>
      </c>
      <c r="H10" s="4">
        <v>611</v>
      </c>
      <c r="I10" s="5">
        <v>163</v>
      </c>
      <c r="J10" s="5">
        <v>442</v>
      </c>
      <c r="K10" s="3">
        <f>H10-SUM(I10:J10)</f>
        <v>6</v>
      </c>
      <c r="M10" s="4">
        <v>611</v>
      </c>
      <c r="N10" s="5">
        <v>156</v>
      </c>
      <c r="O10" s="5">
        <v>313</v>
      </c>
      <c r="P10" s="5">
        <v>95</v>
      </c>
      <c r="Q10" s="5">
        <v>30</v>
      </c>
      <c r="R10" s="5">
        <v>11</v>
      </c>
      <c r="S10" s="3">
        <f>M10-SUM(N10:R10)</f>
        <v>6</v>
      </c>
    </row>
    <row r="11" spans="1:22" s="28" customFormat="1">
      <c r="A11" s="25" t="s">
        <v>3</v>
      </c>
      <c r="B11" s="26"/>
      <c r="C11" s="26">
        <f>C10/$B$10</f>
        <v>4.7463175122749592E-2</v>
      </c>
      <c r="D11" s="26">
        <f t="shared" ref="D11:E11" si="6">D10/$B$10</f>
        <v>0.55155482815057288</v>
      </c>
      <c r="E11" s="26">
        <f t="shared" si="6"/>
        <v>0.38461538461538464</v>
      </c>
      <c r="F11" s="27">
        <f>F10/B10</f>
        <v>1.6366612111292964E-2</v>
      </c>
      <c r="H11" s="25"/>
      <c r="I11" s="26">
        <f>I10/$H$10</f>
        <v>0.26677577741407527</v>
      </c>
      <c r="J11" s="26">
        <f t="shared" ref="J11" si="7">J10/$H$10</f>
        <v>0.72340425531914898</v>
      </c>
      <c r="K11" s="27">
        <f>K10/H10</f>
        <v>9.8199672667757774E-3</v>
      </c>
      <c r="M11" s="25"/>
      <c r="N11" s="26">
        <f>N10/$M$10</f>
        <v>0.25531914893617019</v>
      </c>
      <c r="O11" s="26">
        <f t="shared" ref="O11:R11" si="8">O10/$M$10</f>
        <v>0.51227495908346976</v>
      </c>
      <c r="P11" s="26">
        <f t="shared" si="8"/>
        <v>0.15548281505728315</v>
      </c>
      <c r="Q11" s="26">
        <f t="shared" si="8"/>
        <v>4.9099836333878884E-2</v>
      </c>
      <c r="R11" s="26">
        <f t="shared" si="8"/>
        <v>1.8003273322422259E-2</v>
      </c>
      <c r="S11" s="27">
        <f>S10/M10</f>
        <v>9.8199672667757774E-3</v>
      </c>
    </row>
    <row r="12" spans="1:22">
      <c r="A12" s="4" t="s">
        <v>21</v>
      </c>
      <c r="B12" s="5">
        <v>2</v>
      </c>
      <c r="C12" s="57" t="s">
        <v>395</v>
      </c>
      <c r="D12" s="5">
        <f>SUM('56'!S12:T12)</f>
        <v>2</v>
      </c>
      <c r="E12" s="57" t="s">
        <v>395</v>
      </c>
      <c r="F12" s="60" t="s">
        <v>395</v>
      </c>
      <c r="H12" s="4">
        <v>2</v>
      </c>
      <c r="I12" s="57" t="s">
        <v>395</v>
      </c>
      <c r="J12" s="5">
        <v>2</v>
      </c>
      <c r="K12" s="60" t="s">
        <v>395</v>
      </c>
      <c r="M12" s="4">
        <v>2</v>
      </c>
      <c r="N12" s="57" t="s">
        <v>395</v>
      </c>
      <c r="O12" s="57" t="s">
        <v>395</v>
      </c>
      <c r="P12" s="5">
        <v>1</v>
      </c>
      <c r="Q12" s="5">
        <v>1</v>
      </c>
      <c r="R12" s="57" t="s">
        <v>395</v>
      </c>
      <c r="S12" s="60" t="s">
        <v>395</v>
      </c>
      <c r="V12" s="19"/>
    </row>
    <row r="13" spans="1:22" s="28" customFormat="1">
      <c r="A13" s="29" t="s">
        <v>3</v>
      </c>
      <c r="B13" s="30"/>
      <c r="C13" s="59" t="s">
        <v>395</v>
      </c>
      <c r="D13" s="85">
        <v>1</v>
      </c>
      <c r="E13" s="59" t="s">
        <v>395</v>
      </c>
      <c r="F13" s="62" t="s">
        <v>395</v>
      </c>
      <c r="H13" s="29"/>
      <c r="I13" s="59" t="s">
        <v>395</v>
      </c>
      <c r="J13" s="85">
        <v>1</v>
      </c>
      <c r="K13" s="62" t="s">
        <v>395</v>
      </c>
      <c r="M13" s="29"/>
      <c r="N13" s="59" t="s">
        <v>395</v>
      </c>
      <c r="O13" s="59" t="s">
        <v>395</v>
      </c>
      <c r="P13" s="30">
        <f t="shared" ref="P13:Q13" si="9">P12/$M$12</f>
        <v>0.5</v>
      </c>
      <c r="Q13" s="30">
        <f t="shared" si="9"/>
        <v>0.5</v>
      </c>
      <c r="R13" s="59" t="s">
        <v>395</v>
      </c>
      <c r="S13" s="62" t="s">
        <v>395</v>
      </c>
    </row>
    <row r="14" spans="1:22">
      <c r="A14" s="1" t="s">
        <v>2</v>
      </c>
    </row>
    <row r="15" spans="1:22">
      <c r="A15" s="9" t="s">
        <v>22</v>
      </c>
      <c r="B15" s="10">
        <v>17</v>
      </c>
      <c r="C15" s="10">
        <f>SUM('56'!Q15:R15)</f>
        <v>1</v>
      </c>
      <c r="D15" s="10">
        <f>SUM('56'!S15:T15)</f>
        <v>11</v>
      </c>
      <c r="E15" s="10">
        <f>'56'!U15</f>
        <v>5</v>
      </c>
      <c r="F15" s="64" t="s">
        <v>395</v>
      </c>
      <c r="H15" s="9">
        <v>17</v>
      </c>
      <c r="I15" s="10">
        <v>7</v>
      </c>
      <c r="J15" s="10">
        <v>10</v>
      </c>
      <c r="K15" s="64" t="s">
        <v>395</v>
      </c>
      <c r="M15" s="9">
        <v>17</v>
      </c>
      <c r="N15" s="10">
        <v>6</v>
      </c>
      <c r="O15" s="10">
        <v>4</v>
      </c>
      <c r="P15" s="10">
        <v>4</v>
      </c>
      <c r="Q15" s="10">
        <v>3</v>
      </c>
      <c r="R15" s="82" t="s">
        <v>395</v>
      </c>
      <c r="S15" s="64" t="s">
        <v>395</v>
      </c>
    </row>
    <row r="16" spans="1:22" s="28" customFormat="1">
      <c r="A16" s="25" t="s">
        <v>3</v>
      </c>
      <c r="B16" s="26"/>
      <c r="C16" s="26">
        <f>C15/$B$15</f>
        <v>5.8823529411764705E-2</v>
      </c>
      <c r="D16" s="26">
        <f t="shared" ref="D16:E16" si="10">D15/$B$15</f>
        <v>0.6470588235294118</v>
      </c>
      <c r="E16" s="26">
        <f t="shared" si="10"/>
        <v>0.29411764705882354</v>
      </c>
      <c r="F16" s="63" t="s">
        <v>395</v>
      </c>
      <c r="H16" s="25"/>
      <c r="I16" s="26">
        <f>I15/$H$15</f>
        <v>0.41176470588235292</v>
      </c>
      <c r="J16" s="26">
        <f t="shared" ref="J16" si="11">J15/$H$15</f>
        <v>0.58823529411764708</v>
      </c>
      <c r="K16" s="63" t="s">
        <v>395</v>
      </c>
      <c r="M16" s="25"/>
      <c r="N16" s="26">
        <f>N15/$M$15</f>
        <v>0.35294117647058826</v>
      </c>
      <c r="O16" s="26">
        <f t="shared" ref="O16:Q16" si="12">O15/$M$15</f>
        <v>0.23529411764705882</v>
      </c>
      <c r="P16" s="26">
        <f t="shared" si="12"/>
        <v>0.23529411764705882</v>
      </c>
      <c r="Q16" s="26">
        <f t="shared" si="12"/>
        <v>0.17647058823529413</v>
      </c>
      <c r="R16" s="58" t="s">
        <v>395</v>
      </c>
      <c r="S16" s="63" t="s">
        <v>395</v>
      </c>
    </row>
    <row r="17" spans="1:19">
      <c r="A17" s="4" t="s">
        <v>23</v>
      </c>
      <c r="B17" s="5">
        <v>122</v>
      </c>
      <c r="C17" s="5">
        <f>SUM('56'!Q17:R17)</f>
        <v>7</v>
      </c>
      <c r="D17" s="5">
        <f>SUM('56'!S17:T17)</f>
        <v>61</v>
      </c>
      <c r="E17" s="5">
        <f>'56'!U17</f>
        <v>52</v>
      </c>
      <c r="F17" s="3">
        <f>B17-SUM(C17:E17)</f>
        <v>2</v>
      </c>
      <c r="H17" s="4">
        <v>122</v>
      </c>
      <c r="I17" s="5">
        <v>32</v>
      </c>
      <c r="J17" s="5">
        <v>88</v>
      </c>
      <c r="K17" s="3">
        <f>H17-SUM(I17:J17)</f>
        <v>2</v>
      </c>
      <c r="M17" s="4">
        <v>122</v>
      </c>
      <c r="N17" s="5">
        <v>19</v>
      </c>
      <c r="O17" s="5">
        <v>47</v>
      </c>
      <c r="P17" s="5">
        <v>36</v>
      </c>
      <c r="Q17" s="5">
        <v>13</v>
      </c>
      <c r="R17" s="5">
        <v>5</v>
      </c>
      <c r="S17" s="3">
        <f>M17-SUM(N17:R17)</f>
        <v>2</v>
      </c>
    </row>
    <row r="18" spans="1:19" s="28" customFormat="1">
      <c r="A18" s="25" t="s">
        <v>3</v>
      </c>
      <c r="B18" s="26"/>
      <c r="C18" s="26">
        <f>C17/$B$17</f>
        <v>5.737704918032787E-2</v>
      </c>
      <c r="D18" s="26">
        <f t="shared" ref="D18:E18" si="13">D17/$B$17</f>
        <v>0.5</v>
      </c>
      <c r="E18" s="26">
        <f t="shared" si="13"/>
        <v>0.42622950819672129</v>
      </c>
      <c r="F18" s="27">
        <f>F17/B17</f>
        <v>1.6393442622950821E-2</v>
      </c>
      <c r="H18" s="25"/>
      <c r="I18" s="26">
        <f>I17/$H$17</f>
        <v>0.26229508196721313</v>
      </c>
      <c r="J18" s="26">
        <f t="shared" ref="J18" si="14">J17/$H$17</f>
        <v>0.72131147540983609</v>
      </c>
      <c r="K18" s="27">
        <f>K17/H17</f>
        <v>1.6393442622950821E-2</v>
      </c>
      <c r="M18" s="25"/>
      <c r="N18" s="26">
        <f>N17/$M$17</f>
        <v>0.15573770491803279</v>
      </c>
      <c r="O18" s="26">
        <f t="shared" ref="O18:R18" si="15">O17/$M$17</f>
        <v>0.38524590163934425</v>
      </c>
      <c r="P18" s="26">
        <f t="shared" si="15"/>
        <v>0.29508196721311475</v>
      </c>
      <c r="Q18" s="26">
        <f t="shared" si="15"/>
        <v>0.10655737704918032</v>
      </c>
      <c r="R18" s="26">
        <f t="shared" si="15"/>
        <v>4.0983606557377046E-2</v>
      </c>
      <c r="S18" s="27">
        <f>S17/M17</f>
        <v>1.6393442622950821E-2</v>
      </c>
    </row>
    <row r="19" spans="1:19">
      <c r="A19" s="4" t="s">
        <v>24</v>
      </c>
      <c r="B19" s="5">
        <v>169</v>
      </c>
      <c r="C19" s="5">
        <f>SUM('56'!Q19:R19)</f>
        <v>7</v>
      </c>
      <c r="D19" s="5">
        <f>SUM('56'!S19:T19)</f>
        <v>90</v>
      </c>
      <c r="E19" s="5">
        <f>'56'!U19</f>
        <v>70</v>
      </c>
      <c r="F19" s="3">
        <f>B19-SUM(C19:E19)</f>
        <v>2</v>
      </c>
      <c r="H19" s="4">
        <v>169</v>
      </c>
      <c r="I19" s="5">
        <v>31</v>
      </c>
      <c r="J19" s="5">
        <v>136</v>
      </c>
      <c r="K19" s="3">
        <f>H19-SUM(I19:J19)</f>
        <v>2</v>
      </c>
      <c r="M19" s="4">
        <v>169</v>
      </c>
      <c r="N19" s="5">
        <v>31</v>
      </c>
      <c r="O19" s="5">
        <v>76</v>
      </c>
      <c r="P19" s="5">
        <v>28</v>
      </c>
      <c r="Q19" s="5">
        <v>30</v>
      </c>
      <c r="R19" s="5">
        <v>2</v>
      </c>
      <c r="S19" s="3">
        <f>M19-SUM(N19:R19)</f>
        <v>2</v>
      </c>
    </row>
    <row r="20" spans="1:19" s="28" customFormat="1">
      <c r="A20" s="25" t="s">
        <v>3</v>
      </c>
      <c r="B20" s="26"/>
      <c r="C20" s="26">
        <f>C19/$B$19</f>
        <v>4.142011834319527E-2</v>
      </c>
      <c r="D20" s="26">
        <f t="shared" ref="D20:E20" si="16">D19/$B$19</f>
        <v>0.53254437869822491</v>
      </c>
      <c r="E20" s="26">
        <f t="shared" si="16"/>
        <v>0.41420118343195267</v>
      </c>
      <c r="F20" s="27">
        <f>F19/B19</f>
        <v>1.1834319526627219E-2</v>
      </c>
      <c r="H20" s="25"/>
      <c r="I20" s="26">
        <f>I19/$H$19</f>
        <v>0.18343195266272189</v>
      </c>
      <c r="J20" s="26">
        <f t="shared" ref="J20" si="17">J19/$H$19</f>
        <v>0.80473372781065089</v>
      </c>
      <c r="K20" s="27">
        <f>K19/H19</f>
        <v>1.1834319526627219E-2</v>
      </c>
      <c r="M20" s="25"/>
      <c r="N20" s="26">
        <f>N19/$M$19</f>
        <v>0.18343195266272189</v>
      </c>
      <c r="O20" s="26">
        <f t="shared" ref="O20:R20" si="18">O19/$M$19</f>
        <v>0.44970414201183434</v>
      </c>
      <c r="P20" s="26">
        <f t="shared" si="18"/>
        <v>0.16568047337278108</v>
      </c>
      <c r="Q20" s="26">
        <f t="shared" si="18"/>
        <v>0.17751479289940827</v>
      </c>
      <c r="R20" s="26">
        <f t="shared" si="18"/>
        <v>1.1834319526627219E-2</v>
      </c>
      <c r="S20" s="27">
        <f>S19/M19</f>
        <v>1.1834319526627219E-2</v>
      </c>
    </row>
    <row r="21" spans="1:19">
      <c r="A21" s="4" t="s">
        <v>25</v>
      </c>
      <c r="B21" s="5">
        <v>160</v>
      </c>
      <c r="C21" s="5">
        <f>SUM('56'!Q21:R21)</f>
        <v>6</v>
      </c>
      <c r="D21" s="5">
        <f>SUM('56'!S21:T21)</f>
        <v>99</v>
      </c>
      <c r="E21" s="5">
        <f>'56'!U21</f>
        <v>55</v>
      </c>
      <c r="F21" s="60" t="s">
        <v>395</v>
      </c>
      <c r="H21" s="4">
        <v>160</v>
      </c>
      <c r="I21" s="5">
        <v>38</v>
      </c>
      <c r="J21" s="5">
        <v>122</v>
      </c>
      <c r="K21" s="60" t="s">
        <v>395</v>
      </c>
      <c r="M21" s="4">
        <v>160</v>
      </c>
      <c r="N21" s="5">
        <v>35</v>
      </c>
      <c r="O21" s="5">
        <v>76</v>
      </c>
      <c r="P21" s="5">
        <v>32</v>
      </c>
      <c r="Q21" s="5">
        <v>14</v>
      </c>
      <c r="R21" s="5">
        <v>2</v>
      </c>
      <c r="S21" s="3">
        <f>M21-SUM(N21:R21)</f>
        <v>1</v>
      </c>
    </row>
    <row r="22" spans="1:19" s="28" customFormat="1">
      <c r="A22" s="25" t="s">
        <v>3</v>
      </c>
      <c r="B22" s="26"/>
      <c r="C22" s="26">
        <f>C21/$B$21</f>
        <v>3.7499999999999999E-2</v>
      </c>
      <c r="D22" s="26">
        <f t="shared" ref="D22:E22" si="19">D21/$B$21</f>
        <v>0.61875000000000002</v>
      </c>
      <c r="E22" s="26">
        <f t="shared" si="19"/>
        <v>0.34375</v>
      </c>
      <c r="F22" s="63" t="s">
        <v>395</v>
      </c>
      <c r="H22" s="25"/>
      <c r="I22" s="26">
        <f>I21/$H$21</f>
        <v>0.23749999999999999</v>
      </c>
      <c r="J22" s="26">
        <f t="shared" ref="J22" si="20">J21/$H$21</f>
        <v>0.76249999999999996</v>
      </c>
      <c r="K22" s="63" t="s">
        <v>395</v>
      </c>
      <c r="M22" s="25"/>
      <c r="N22" s="26">
        <f>N21/$M$21</f>
        <v>0.21875</v>
      </c>
      <c r="O22" s="26">
        <f t="shared" ref="O22:R22" si="21">O21/$M$21</f>
        <v>0.47499999999999998</v>
      </c>
      <c r="P22" s="26">
        <f t="shared" si="21"/>
        <v>0.2</v>
      </c>
      <c r="Q22" s="26">
        <f t="shared" si="21"/>
        <v>8.7499999999999994E-2</v>
      </c>
      <c r="R22" s="26">
        <f t="shared" si="21"/>
        <v>1.2500000000000001E-2</v>
      </c>
      <c r="S22" s="27">
        <f>S21/M21</f>
        <v>6.2500000000000003E-3</v>
      </c>
    </row>
    <row r="23" spans="1:19">
      <c r="A23" s="4" t="s">
        <v>26</v>
      </c>
      <c r="B23" s="5">
        <v>181</v>
      </c>
      <c r="C23" s="5">
        <f>SUM('56'!Q23:R23)</f>
        <v>9</v>
      </c>
      <c r="D23" s="5">
        <f>SUM('56'!S23:T23)</f>
        <v>111</v>
      </c>
      <c r="E23" s="5">
        <f>'56'!U23</f>
        <v>60</v>
      </c>
      <c r="F23" s="3">
        <f>B23-SUM(C23:E23)</f>
        <v>1</v>
      </c>
      <c r="H23" s="4">
        <v>181</v>
      </c>
      <c r="I23" s="5">
        <v>56</v>
      </c>
      <c r="J23" s="5">
        <v>125</v>
      </c>
      <c r="K23" s="60" t="s">
        <v>395</v>
      </c>
      <c r="M23" s="4">
        <v>181</v>
      </c>
      <c r="N23" s="5">
        <v>35</v>
      </c>
      <c r="O23" s="5">
        <v>96</v>
      </c>
      <c r="P23" s="5">
        <v>35</v>
      </c>
      <c r="Q23" s="5">
        <v>14</v>
      </c>
      <c r="R23" s="5">
        <v>1</v>
      </c>
      <c r="S23" s="60" t="s">
        <v>395</v>
      </c>
    </row>
    <row r="24" spans="1:19" s="28" customFormat="1">
      <c r="A24" s="25" t="s">
        <v>3</v>
      </c>
      <c r="B24" s="26"/>
      <c r="C24" s="26">
        <f>C23/$B$23</f>
        <v>4.9723756906077346E-2</v>
      </c>
      <c r="D24" s="26">
        <f t="shared" ref="D24:E24" si="22">D23/$B$23</f>
        <v>0.61325966850828728</v>
      </c>
      <c r="E24" s="26">
        <f t="shared" si="22"/>
        <v>0.33149171270718231</v>
      </c>
      <c r="F24" s="27">
        <f>F23/B23</f>
        <v>5.5248618784530384E-3</v>
      </c>
      <c r="H24" s="25"/>
      <c r="I24" s="26">
        <f>I23/$H$23</f>
        <v>0.30939226519337015</v>
      </c>
      <c r="J24" s="26">
        <f t="shared" ref="J24" si="23">J23/$H$23</f>
        <v>0.69060773480662985</v>
      </c>
      <c r="K24" s="63" t="s">
        <v>395</v>
      </c>
      <c r="M24" s="25"/>
      <c r="N24" s="26">
        <f>N23/$M$23</f>
        <v>0.19337016574585636</v>
      </c>
      <c r="O24" s="26">
        <f t="shared" ref="O24:R24" si="24">O23/$M$23</f>
        <v>0.53038674033149169</v>
      </c>
      <c r="P24" s="26">
        <f t="shared" si="24"/>
        <v>0.19337016574585636</v>
      </c>
      <c r="Q24" s="26">
        <f t="shared" si="24"/>
        <v>7.7348066298342538E-2</v>
      </c>
      <c r="R24" s="26">
        <f t="shared" si="24"/>
        <v>5.5248618784530384E-3</v>
      </c>
      <c r="S24" s="63" t="s">
        <v>395</v>
      </c>
    </row>
    <row r="25" spans="1:19">
      <c r="A25" s="4" t="s">
        <v>27</v>
      </c>
      <c r="B25" s="5">
        <v>244</v>
      </c>
      <c r="C25" s="5">
        <f>SUM('56'!Q25:R25)</f>
        <v>15</v>
      </c>
      <c r="D25" s="5">
        <f>SUM('56'!S25:T25)</f>
        <v>149</v>
      </c>
      <c r="E25" s="5">
        <f>'56'!U25</f>
        <v>78</v>
      </c>
      <c r="F25" s="3">
        <f>B25-SUM(C25:E25)</f>
        <v>2</v>
      </c>
      <c r="H25" s="4">
        <v>244</v>
      </c>
      <c r="I25" s="5">
        <v>77</v>
      </c>
      <c r="J25" s="5">
        <v>165</v>
      </c>
      <c r="K25" s="3">
        <f>H25-SUM(I25:J25)</f>
        <v>2</v>
      </c>
      <c r="M25" s="4">
        <v>244</v>
      </c>
      <c r="N25" s="5">
        <v>56</v>
      </c>
      <c r="O25" s="5">
        <v>120</v>
      </c>
      <c r="P25" s="5">
        <v>44</v>
      </c>
      <c r="Q25" s="5">
        <v>17</v>
      </c>
      <c r="R25" s="5">
        <v>6</v>
      </c>
      <c r="S25" s="3">
        <f>M25-SUM(N25:R25)</f>
        <v>1</v>
      </c>
    </row>
    <row r="26" spans="1:19" s="28" customFormat="1">
      <c r="A26" s="25" t="s">
        <v>3</v>
      </c>
      <c r="B26" s="26"/>
      <c r="C26" s="26">
        <f>C25/$B$25</f>
        <v>6.1475409836065573E-2</v>
      </c>
      <c r="D26" s="26">
        <f t="shared" ref="D26:E26" si="25">D25/$B$25</f>
        <v>0.61065573770491799</v>
      </c>
      <c r="E26" s="26">
        <f t="shared" si="25"/>
        <v>0.31967213114754101</v>
      </c>
      <c r="F26" s="27">
        <f>F25/B25</f>
        <v>8.1967213114754103E-3</v>
      </c>
      <c r="H26" s="25"/>
      <c r="I26" s="26">
        <f>I25/$H$25</f>
        <v>0.3155737704918033</v>
      </c>
      <c r="J26" s="26">
        <f t="shared" ref="J26" si="26">J25/$H$25</f>
        <v>0.67622950819672134</v>
      </c>
      <c r="K26" s="27">
        <f>K25/H25</f>
        <v>8.1967213114754103E-3</v>
      </c>
      <c r="M26" s="25"/>
      <c r="N26" s="26">
        <f>N25/$M$25</f>
        <v>0.22950819672131148</v>
      </c>
      <c r="O26" s="26">
        <f t="shared" ref="O26:R26" si="27">O25/$M$25</f>
        <v>0.49180327868852458</v>
      </c>
      <c r="P26" s="26">
        <f t="shared" si="27"/>
        <v>0.18032786885245902</v>
      </c>
      <c r="Q26" s="26">
        <f t="shared" si="27"/>
        <v>6.9672131147540978E-2</v>
      </c>
      <c r="R26" s="26">
        <f t="shared" si="27"/>
        <v>2.4590163934426229E-2</v>
      </c>
      <c r="S26" s="27">
        <f>S25/M25</f>
        <v>4.0983606557377051E-3</v>
      </c>
    </row>
    <row r="27" spans="1:19">
      <c r="A27" s="4" t="s">
        <v>28</v>
      </c>
      <c r="B27" s="5">
        <v>262</v>
      </c>
      <c r="C27" s="5">
        <f>SUM('56'!Q27:R27)</f>
        <v>13</v>
      </c>
      <c r="D27" s="5">
        <f>SUM('56'!S27:T27)</f>
        <v>148</v>
      </c>
      <c r="E27" s="5">
        <f>'56'!U27</f>
        <v>91</v>
      </c>
      <c r="F27" s="3">
        <f>B27-SUM(C27:E27)</f>
        <v>10</v>
      </c>
      <c r="H27" s="4">
        <v>262</v>
      </c>
      <c r="I27" s="5">
        <v>89</v>
      </c>
      <c r="J27" s="5">
        <v>167</v>
      </c>
      <c r="K27" s="3">
        <f>H27-SUM(I27:J27)</f>
        <v>6</v>
      </c>
      <c r="M27" s="4">
        <v>262</v>
      </c>
      <c r="N27" s="5">
        <v>81</v>
      </c>
      <c r="O27" s="5">
        <v>126</v>
      </c>
      <c r="P27" s="5">
        <v>37</v>
      </c>
      <c r="Q27" s="5">
        <v>7</v>
      </c>
      <c r="R27" s="5">
        <v>6</v>
      </c>
      <c r="S27" s="3">
        <f>M27-SUM(N27:R27)</f>
        <v>5</v>
      </c>
    </row>
    <row r="28" spans="1:19" s="28" customFormat="1">
      <c r="A28" s="29" t="s">
        <v>3</v>
      </c>
      <c r="B28" s="30"/>
      <c r="C28" s="30">
        <f>C27/$B$27</f>
        <v>4.9618320610687022E-2</v>
      </c>
      <c r="D28" s="30">
        <f t="shared" ref="D28:E28" si="28">D27/$B$27</f>
        <v>0.56488549618320616</v>
      </c>
      <c r="E28" s="30">
        <f t="shared" si="28"/>
        <v>0.34732824427480918</v>
      </c>
      <c r="F28" s="31">
        <f>F27/B27</f>
        <v>3.8167938931297711E-2</v>
      </c>
      <c r="H28" s="29"/>
      <c r="I28" s="30">
        <f>I27/$H$27</f>
        <v>0.33969465648854963</v>
      </c>
      <c r="J28" s="30">
        <f t="shared" ref="J28" si="29">J27/$H$27</f>
        <v>0.63740458015267176</v>
      </c>
      <c r="K28" s="31">
        <f>K27/H27</f>
        <v>2.2900763358778626E-2</v>
      </c>
      <c r="M28" s="29"/>
      <c r="N28" s="30">
        <f>N27/$M$27</f>
        <v>0.30916030534351147</v>
      </c>
      <c r="O28" s="30">
        <f t="shared" ref="O28:R28" si="30">O27/$M$27</f>
        <v>0.48091603053435117</v>
      </c>
      <c r="P28" s="30">
        <f t="shared" si="30"/>
        <v>0.14122137404580154</v>
      </c>
      <c r="Q28" s="30">
        <f t="shared" si="30"/>
        <v>2.6717557251908396E-2</v>
      </c>
      <c r="R28" s="30">
        <f t="shared" si="30"/>
        <v>2.2900763358778626E-2</v>
      </c>
      <c r="S28" s="31">
        <f>S27/M27</f>
        <v>1.9083969465648856E-2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6" width="5" style="1" customWidth="1"/>
    <col min="7" max="8" width="5" style="1"/>
    <col min="9" max="14" width="5" style="1" customWidth="1"/>
    <col min="15" max="16" width="5" style="1"/>
    <col min="17" max="20" width="5" style="1" customWidth="1"/>
    <col min="21" max="16384" width="5" style="1"/>
  </cols>
  <sheetData>
    <row r="1" spans="1:22">
      <c r="A1" s="1" t="s">
        <v>217</v>
      </c>
    </row>
    <row r="2" spans="1:22" s="20" customFormat="1" ht="10.5">
      <c r="A2" s="20" t="s">
        <v>338</v>
      </c>
      <c r="H2" s="20" t="s">
        <v>335</v>
      </c>
      <c r="P2" s="20" t="s">
        <v>335</v>
      </c>
    </row>
    <row r="3" spans="1:22" s="15" customFormat="1" ht="10.5">
      <c r="A3" s="15" t="s">
        <v>337</v>
      </c>
      <c r="H3" s="15" t="s">
        <v>336</v>
      </c>
      <c r="P3" s="15" t="s">
        <v>334</v>
      </c>
    </row>
    <row r="4" spans="1:22">
      <c r="A4" s="1" t="s">
        <v>0</v>
      </c>
    </row>
    <row r="5" spans="1:22" s="2" customFormat="1" ht="127.5" customHeight="1">
      <c r="A5" s="6" t="s">
        <v>3</v>
      </c>
      <c r="B5" s="7" t="s">
        <v>4</v>
      </c>
      <c r="C5" s="7" t="s">
        <v>169</v>
      </c>
      <c r="D5" s="7" t="s">
        <v>170</v>
      </c>
      <c r="E5" s="7" t="s">
        <v>43</v>
      </c>
      <c r="F5" s="8" t="s">
        <v>8</v>
      </c>
      <c r="H5" s="6" t="s">
        <v>4</v>
      </c>
      <c r="I5" s="7" t="s">
        <v>165</v>
      </c>
      <c r="J5" s="7" t="s">
        <v>166</v>
      </c>
      <c r="K5" s="7" t="s">
        <v>167</v>
      </c>
      <c r="L5" s="7" t="s">
        <v>168</v>
      </c>
      <c r="M5" s="7" t="s">
        <v>43</v>
      </c>
      <c r="N5" s="8" t="s">
        <v>8</v>
      </c>
      <c r="P5" s="6" t="s">
        <v>4</v>
      </c>
      <c r="Q5" s="7" t="s">
        <v>169</v>
      </c>
      <c r="R5" s="7" t="s">
        <v>170</v>
      </c>
      <c r="S5" s="7" t="s">
        <v>43</v>
      </c>
      <c r="T5" s="8" t="s">
        <v>8</v>
      </c>
    </row>
    <row r="6" spans="1:22">
      <c r="A6" s="4" t="s">
        <v>18</v>
      </c>
      <c r="B6" s="5">
        <v>1170</v>
      </c>
      <c r="C6" s="5">
        <f>SUM('57'!N6:O6)</f>
        <v>821</v>
      </c>
      <c r="D6" s="5">
        <f>SUM('57'!P6:Q6)</f>
        <v>315</v>
      </c>
      <c r="E6" s="5">
        <f>'57'!R6</f>
        <v>22</v>
      </c>
      <c r="F6" s="3">
        <f>B6-SUM(C6:E6)</f>
        <v>12</v>
      </c>
      <c r="H6" s="4">
        <v>1170</v>
      </c>
      <c r="I6" s="5">
        <v>173</v>
      </c>
      <c r="J6" s="5">
        <v>551</v>
      </c>
      <c r="K6" s="5">
        <v>268</v>
      </c>
      <c r="L6" s="5">
        <v>128</v>
      </c>
      <c r="M6" s="5">
        <v>39</v>
      </c>
      <c r="N6" s="3">
        <f>H6-SUM(I6:M6)</f>
        <v>11</v>
      </c>
      <c r="P6" s="4">
        <v>1170</v>
      </c>
      <c r="Q6" s="5">
        <f>SUM(I6:J6)</f>
        <v>724</v>
      </c>
      <c r="R6" s="5">
        <f>SUM(K6:L6)</f>
        <v>396</v>
      </c>
      <c r="S6" s="5">
        <f>M6</f>
        <v>39</v>
      </c>
      <c r="T6" s="3">
        <f>P6-SUM(Q6:S6)</f>
        <v>11</v>
      </c>
    </row>
    <row r="7" spans="1:22" s="28" customFormat="1">
      <c r="A7" s="25" t="s">
        <v>3</v>
      </c>
      <c r="B7" s="26"/>
      <c r="C7" s="26">
        <f>C6/$B$6</f>
        <v>0.70170940170940166</v>
      </c>
      <c r="D7" s="26">
        <f t="shared" ref="D7:E7" si="0">D6/$B$6</f>
        <v>0.26923076923076922</v>
      </c>
      <c r="E7" s="26">
        <f t="shared" si="0"/>
        <v>1.8803418803418803E-2</v>
      </c>
      <c r="F7" s="27">
        <f>F6/B6</f>
        <v>1.0256410256410256E-2</v>
      </c>
      <c r="H7" s="25"/>
      <c r="I7" s="26">
        <f>I6/H6</f>
        <v>0.14786324786324787</v>
      </c>
      <c r="J7" s="26">
        <f>J6/H6</f>
        <v>0.47094017094017093</v>
      </c>
      <c r="K7" s="26">
        <f>K6/H6</f>
        <v>0.22905982905982905</v>
      </c>
      <c r="L7" s="26">
        <f>L6/H6</f>
        <v>0.1094017094017094</v>
      </c>
      <c r="M7" s="26">
        <f>M6/H6</f>
        <v>3.3333333333333333E-2</v>
      </c>
      <c r="N7" s="27">
        <f>N6/H6</f>
        <v>9.4017094017094013E-3</v>
      </c>
      <c r="P7" s="25"/>
      <c r="Q7" s="26">
        <f>Q6/P6</f>
        <v>0.61880341880341883</v>
      </c>
      <c r="R7" s="26">
        <f>R6/P6</f>
        <v>0.33846153846153848</v>
      </c>
      <c r="S7" s="26">
        <f>S6/P6</f>
        <v>3.3333333333333333E-2</v>
      </c>
      <c r="T7" s="27">
        <f>T6/P6</f>
        <v>9.4017094017094013E-3</v>
      </c>
    </row>
    <row r="8" spans="1:22">
      <c r="A8" s="4" t="s">
        <v>19</v>
      </c>
      <c r="B8" s="5">
        <v>551</v>
      </c>
      <c r="C8" s="5">
        <f>SUM('57'!N8:O8)</f>
        <v>347</v>
      </c>
      <c r="D8" s="5">
        <f>SUM('57'!P8:Q8)</f>
        <v>188</v>
      </c>
      <c r="E8" s="5">
        <f>'57'!R8</f>
        <v>11</v>
      </c>
      <c r="F8" s="3">
        <f>B8-SUM(C8:E8)</f>
        <v>5</v>
      </c>
      <c r="H8" s="4">
        <v>551</v>
      </c>
      <c r="I8" s="5">
        <v>82</v>
      </c>
      <c r="J8" s="5">
        <v>241</v>
      </c>
      <c r="K8" s="5">
        <v>131</v>
      </c>
      <c r="L8" s="5">
        <v>68</v>
      </c>
      <c r="M8" s="5">
        <v>23</v>
      </c>
      <c r="N8" s="3">
        <f>H8-SUM(I8:M8)</f>
        <v>6</v>
      </c>
      <c r="P8" s="4">
        <v>551</v>
      </c>
      <c r="Q8" s="5">
        <f>SUM(I8:J8)</f>
        <v>323</v>
      </c>
      <c r="R8" s="5">
        <f>SUM(K8:L8)</f>
        <v>199</v>
      </c>
      <c r="S8" s="5">
        <f>M8</f>
        <v>23</v>
      </c>
      <c r="T8" s="3">
        <f>P8-SUM(Q8:S8)</f>
        <v>6</v>
      </c>
    </row>
    <row r="9" spans="1:22" s="28" customFormat="1">
      <c r="A9" s="25" t="s">
        <v>3</v>
      </c>
      <c r="B9" s="26"/>
      <c r="C9" s="26">
        <f>C8/$B$8</f>
        <v>0.62976406533575313</v>
      </c>
      <c r="D9" s="26">
        <f t="shared" ref="D9:E9" si="1">D8/$B$8</f>
        <v>0.3411978221415608</v>
      </c>
      <c r="E9" s="26">
        <f t="shared" si="1"/>
        <v>1.9963702359346643E-2</v>
      </c>
      <c r="F9" s="27">
        <f>F8/B8</f>
        <v>9.0744101633393835E-3</v>
      </c>
      <c r="H9" s="25"/>
      <c r="I9" s="26">
        <f>I8/H8</f>
        <v>0.14882032667876588</v>
      </c>
      <c r="J9" s="26">
        <f>J8/H8</f>
        <v>0.43738656987295826</v>
      </c>
      <c r="K9" s="26">
        <f>K8/H8</f>
        <v>0.23774954627949182</v>
      </c>
      <c r="L9" s="26">
        <f>L8/H8</f>
        <v>0.12341197822141561</v>
      </c>
      <c r="M9" s="26">
        <f>M8/H8</f>
        <v>4.1742286751361164E-2</v>
      </c>
      <c r="N9" s="27">
        <f>N8/H8</f>
        <v>1.0889292196007259E-2</v>
      </c>
      <c r="P9" s="25"/>
      <c r="Q9" s="26">
        <f>Q8/P8</f>
        <v>0.58620689655172409</v>
      </c>
      <c r="R9" s="26">
        <f>R8/P8</f>
        <v>0.36116152450090744</v>
      </c>
      <c r="S9" s="26">
        <f>S8/P8</f>
        <v>4.1742286751361164E-2</v>
      </c>
      <c r="T9" s="27">
        <f>T8/P8</f>
        <v>1.0889292196007259E-2</v>
      </c>
    </row>
    <row r="10" spans="1:22">
      <c r="A10" s="4" t="s">
        <v>20</v>
      </c>
      <c r="B10" s="5">
        <v>611</v>
      </c>
      <c r="C10" s="5">
        <f>SUM('57'!N10:O10)</f>
        <v>469</v>
      </c>
      <c r="D10" s="5">
        <f>SUM('57'!P10:Q10)</f>
        <v>125</v>
      </c>
      <c r="E10" s="5">
        <f>'57'!R10</f>
        <v>11</v>
      </c>
      <c r="F10" s="3">
        <f>B10-SUM(C10:E10)</f>
        <v>6</v>
      </c>
      <c r="H10" s="4">
        <v>611</v>
      </c>
      <c r="I10" s="5">
        <v>91</v>
      </c>
      <c r="J10" s="5">
        <v>305</v>
      </c>
      <c r="K10" s="5">
        <v>136</v>
      </c>
      <c r="L10" s="5">
        <v>59</v>
      </c>
      <c r="M10" s="5">
        <v>16</v>
      </c>
      <c r="N10" s="3">
        <f>H10-SUM(I10:M10)</f>
        <v>4</v>
      </c>
      <c r="P10" s="4">
        <v>611</v>
      </c>
      <c r="Q10" s="5">
        <f>SUM(I10:J10)</f>
        <v>396</v>
      </c>
      <c r="R10" s="5">
        <f>SUM(K10:L10)</f>
        <v>195</v>
      </c>
      <c r="S10" s="5">
        <f>M10</f>
        <v>16</v>
      </c>
      <c r="T10" s="3">
        <f>P10-SUM(Q10:S10)</f>
        <v>4</v>
      </c>
    </row>
    <row r="11" spans="1:22" s="28" customFormat="1">
      <c r="A11" s="25" t="s">
        <v>3</v>
      </c>
      <c r="B11" s="26"/>
      <c r="C11" s="26">
        <f>C10/$B$10</f>
        <v>0.7675941080196399</v>
      </c>
      <c r="D11" s="26">
        <f t="shared" ref="D11:E11" si="2">D10/$B$10</f>
        <v>0.20458265139116202</v>
      </c>
      <c r="E11" s="26">
        <f t="shared" si="2"/>
        <v>1.8003273322422259E-2</v>
      </c>
      <c r="F11" s="27">
        <f>F10/B10</f>
        <v>9.8199672667757774E-3</v>
      </c>
      <c r="H11" s="25"/>
      <c r="I11" s="26">
        <f>I10/H10</f>
        <v>0.14893617021276595</v>
      </c>
      <c r="J11" s="26">
        <f>J10/H10</f>
        <v>0.49918166939443537</v>
      </c>
      <c r="K11" s="26">
        <f>K10/H10</f>
        <v>0.22258592471358429</v>
      </c>
      <c r="L11" s="26">
        <f>L10/H10</f>
        <v>9.6563011456628475E-2</v>
      </c>
      <c r="M11" s="26">
        <f>M10/H10</f>
        <v>2.6186579378068741E-2</v>
      </c>
      <c r="N11" s="27">
        <f>N10/H10</f>
        <v>6.5466448445171853E-3</v>
      </c>
      <c r="P11" s="25"/>
      <c r="Q11" s="26">
        <f>Q10/P10</f>
        <v>0.64811783960720126</v>
      </c>
      <c r="R11" s="26">
        <f>R10/P10</f>
        <v>0.31914893617021278</v>
      </c>
      <c r="S11" s="26">
        <f>S10/P10</f>
        <v>2.6186579378068741E-2</v>
      </c>
      <c r="T11" s="27">
        <f>T10/P10</f>
        <v>6.5466448445171853E-3</v>
      </c>
    </row>
    <row r="12" spans="1:22">
      <c r="A12" s="4" t="s">
        <v>21</v>
      </c>
      <c r="B12" s="5">
        <v>2</v>
      </c>
      <c r="C12" s="57" t="s">
        <v>395</v>
      </c>
      <c r="D12" s="5">
        <f>SUM('57'!P12:Q12)</f>
        <v>2</v>
      </c>
      <c r="E12" s="57" t="s">
        <v>395</v>
      </c>
      <c r="F12" s="60" t="s">
        <v>395</v>
      </c>
      <c r="H12" s="4">
        <v>2</v>
      </c>
      <c r="I12" s="57" t="s">
        <v>395</v>
      </c>
      <c r="J12" s="5">
        <v>1</v>
      </c>
      <c r="K12" s="57" t="s">
        <v>395</v>
      </c>
      <c r="L12" s="5">
        <v>1</v>
      </c>
      <c r="M12" s="57" t="s">
        <v>395</v>
      </c>
      <c r="N12" s="60" t="s">
        <v>395</v>
      </c>
      <c r="P12" s="4">
        <v>2</v>
      </c>
      <c r="Q12" s="5">
        <f>SUM(I12:J12)</f>
        <v>1</v>
      </c>
      <c r="R12" s="5">
        <f>SUM(K12:L12)</f>
        <v>1</v>
      </c>
      <c r="S12" s="57" t="s">
        <v>395</v>
      </c>
      <c r="T12" s="60" t="s">
        <v>395</v>
      </c>
      <c r="V12" s="19"/>
    </row>
    <row r="13" spans="1:22" s="28" customFormat="1">
      <c r="A13" s="29" t="s">
        <v>3</v>
      </c>
      <c r="B13" s="30"/>
      <c r="C13" s="59" t="s">
        <v>395</v>
      </c>
      <c r="D13" s="85">
        <v>1</v>
      </c>
      <c r="E13" s="59" t="s">
        <v>395</v>
      </c>
      <c r="F13" s="62" t="s">
        <v>395</v>
      </c>
      <c r="H13" s="29"/>
      <c r="I13" s="59" t="s">
        <v>395</v>
      </c>
      <c r="J13" s="30">
        <f>J12/H12</f>
        <v>0.5</v>
      </c>
      <c r="K13" s="59" t="s">
        <v>395</v>
      </c>
      <c r="L13" s="30">
        <f>L12/H12</f>
        <v>0.5</v>
      </c>
      <c r="M13" s="59" t="s">
        <v>395</v>
      </c>
      <c r="N13" s="62" t="s">
        <v>395</v>
      </c>
      <c r="P13" s="29"/>
      <c r="Q13" s="30">
        <f>Q12/P12</f>
        <v>0.5</v>
      </c>
      <c r="R13" s="30">
        <f>R12/P12</f>
        <v>0.5</v>
      </c>
      <c r="S13" s="59" t="s">
        <v>395</v>
      </c>
      <c r="T13" s="62" t="s">
        <v>395</v>
      </c>
    </row>
    <row r="14" spans="1:22">
      <c r="A14" s="1" t="s">
        <v>2</v>
      </c>
    </row>
    <row r="15" spans="1:22">
      <c r="A15" s="9" t="s">
        <v>22</v>
      </c>
      <c r="B15" s="10">
        <v>17</v>
      </c>
      <c r="C15" s="10">
        <f>SUM('57'!N15:O15)</f>
        <v>10</v>
      </c>
      <c r="D15" s="10">
        <f>SUM('57'!P15:Q15)</f>
        <v>7</v>
      </c>
      <c r="E15" s="82" t="s">
        <v>395</v>
      </c>
      <c r="F15" s="64" t="s">
        <v>395</v>
      </c>
      <c r="H15" s="9">
        <v>17</v>
      </c>
      <c r="I15" s="10">
        <v>4</v>
      </c>
      <c r="J15" s="10">
        <v>8</v>
      </c>
      <c r="K15" s="10">
        <v>1</v>
      </c>
      <c r="L15" s="10">
        <v>4</v>
      </c>
      <c r="M15" s="82" t="s">
        <v>395</v>
      </c>
      <c r="N15" s="64" t="s">
        <v>395</v>
      </c>
      <c r="P15" s="9">
        <v>17</v>
      </c>
      <c r="Q15" s="10">
        <f>SUM(I15:J15)</f>
        <v>12</v>
      </c>
      <c r="R15" s="10">
        <f>SUM(K15:L15)</f>
        <v>5</v>
      </c>
      <c r="S15" s="82" t="s">
        <v>395</v>
      </c>
      <c r="T15" s="64" t="s">
        <v>395</v>
      </c>
    </row>
    <row r="16" spans="1:22" s="28" customFormat="1">
      <c r="A16" s="25" t="s">
        <v>3</v>
      </c>
      <c r="B16" s="26"/>
      <c r="C16" s="26">
        <f>C15/$B$15</f>
        <v>0.58823529411764708</v>
      </c>
      <c r="D16" s="26">
        <f t="shared" ref="D16" si="3">D15/$B$15</f>
        <v>0.41176470588235292</v>
      </c>
      <c r="E16" s="58" t="s">
        <v>395</v>
      </c>
      <c r="F16" s="63" t="s">
        <v>395</v>
      </c>
      <c r="H16" s="25"/>
      <c r="I16" s="26">
        <f>I15/H15</f>
        <v>0.23529411764705882</v>
      </c>
      <c r="J16" s="26">
        <f>J15/H15</f>
        <v>0.47058823529411764</v>
      </c>
      <c r="K16" s="26">
        <f>K15/H15</f>
        <v>5.8823529411764705E-2</v>
      </c>
      <c r="L16" s="26">
        <f>L15/H15</f>
        <v>0.23529411764705882</v>
      </c>
      <c r="M16" s="58" t="s">
        <v>395</v>
      </c>
      <c r="N16" s="63" t="s">
        <v>395</v>
      </c>
      <c r="P16" s="25"/>
      <c r="Q16" s="26">
        <f>Q15/P15</f>
        <v>0.70588235294117652</v>
      </c>
      <c r="R16" s="26">
        <f>R15/P15</f>
        <v>0.29411764705882354</v>
      </c>
      <c r="S16" s="58" t="s">
        <v>395</v>
      </c>
      <c r="T16" s="63" t="s">
        <v>395</v>
      </c>
    </row>
    <row r="17" spans="1:20">
      <c r="A17" s="4" t="s">
        <v>23</v>
      </c>
      <c r="B17" s="5">
        <v>122</v>
      </c>
      <c r="C17" s="5">
        <f>SUM('57'!N17:O17)</f>
        <v>66</v>
      </c>
      <c r="D17" s="5">
        <f>SUM('57'!P17:Q17)</f>
        <v>49</v>
      </c>
      <c r="E17" s="5">
        <f>'57'!R17</f>
        <v>5</v>
      </c>
      <c r="F17" s="3">
        <f>B17-SUM(C17:E17)</f>
        <v>2</v>
      </c>
      <c r="H17" s="4">
        <v>122</v>
      </c>
      <c r="I17" s="5">
        <v>17</v>
      </c>
      <c r="J17" s="5">
        <v>51</v>
      </c>
      <c r="K17" s="5">
        <v>28</v>
      </c>
      <c r="L17" s="5">
        <v>17</v>
      </c>
      <c r="M17" s="5">
        <v>7</v>
      </c>
      <c r="N17" s="3">
        <f>H17-SUM(I17:M17)</f>
        <v>2</v>
      </c>
      <c r="P17" s="4">
        <v>122</v>
      </c>
      <c r="Q17" s="5">
        <f>SUM(I17:J17)</f>
        <v>68</v>
      </c>
      <c r="R17" s="5">
        <f>SUM(K17:L17)</f>
        <v>45</v>
      </c>
      <c r="S17" s="5">
        <f>M17</f>
        <v>7</v>
      </c>
      <c r="T17" s="3">
        <f>P17-SUM(Q17:S17)</f>
        <v>2</v>
      </c>
    </row>
    <row r="18" spans="1:20" s="28" customFormat="1">
      <c r="A18" s="25" t="s">
        <v>3</v>
      </c>
      <c r="B18" s="26"/>
      <c r="C18" s="26">
        <f>C17/$B$17</f>
        <v>0.54098360655737709</v>
      </c>
      <c r="D18" s="26">
        <f t="shared" ref="D18:E18" si="4">D17/$B$17</f>
        <v>0.40163934426229508</v>
      </c>
      <c r="E18" s="26">
        <f t="shared" si="4"/>
        <v>4.0983606557377046E-2</v>
      </c>
      <c r="F18" s="27">
        <f>F17/B17</f>
        <v>1.6393442622950821E-2</v>
      </c>
      <c r="H18" s="25"/>
      <c r="I18" s="26">
        <f>I17/H17</f>
        <v>0.13934426229508196</v>
      </c>
      <c r="J18" s="26">
        <f>J17/H17</f>
        <v>0.41803278688524592</v>
      </c>
      <c r="K18" s="26">
        <f>K17/H17</f>
        <v>0.22950819672131148</v>
      </c>
      <c r="L18" s="26">
        <f>L17/H17</f>
        <v>0.13934426229508196</v>
      </c>
      <c r="M18" s="26">
        <f>M17/H17</f>
        <v>5.737704918032787E-2</v>
      </c>
      <c r="N18" s="27">
        <f>N17/H17</f>
        <v>1.6393442622950821E-2</v>
      </c>
      <c r="P18" s="25"/>
      <c r="Q18" s="26">
        <f>Q17/P17</f>
        <v>0.55737704918032782</v>
      </c>
      <c r="R18" s="26">
        <f>R17/P17</f>
        <v>0.36885245901639346</v>
      </c>
      <c r="S18" s="26">
        <f>S17/P17</f>
        <v>5.737704918032787E-2</v>
      </c>
      <c r="T18" s="27">
        <f>T17/P17</f>
        <v>1.6393442622950821E-2</v>
      </c>
    </row>
    <row r="19" spans="1:20">
      <c r="A19" s="4" t="s">
        <v>24</v>
      </c>
      <c r="B19" s="5">
        <v>169</v>
      </c>
      <c r="C19" s="5">
        <f>SUM('57'!N19:O19)</f>
        <v>107</v>
      </c>
      <c r="D19" s="5">
        <f>SUM('57'!P19:Q19)</f>
        <v>58</v>
      </c>
      <c r="E19" s="5">
        <f>'57'!R19</f>
        <v>2</v>
      </c>
      <c r="F19" s="3">
        <f>B19-SUM(C19:E19)</f>
        <v>2</v>
      </c>
      <c r="H19" s="4">
        <v>169</v>
      </c>
      <c r="I19" s="5">
        <v>25</v>
      </c>
      <c r="J19" s="5">
        <v>76</v>
      </c>
      <c r="K19" s="5">
        <v>34</v>
      </c>
      <c r="L19" s="5">
        <v>27</v>
      </c>
      <c r="M19" s="5">
        <v>5</v>
      </c>
      <c r="N19" s="3">
        <f>H19-SUM(I19:M19)</f>
        <v>2</v>
      </c>
      <c r="P19" s="4">
        <v>169</v>
      </c>
      <c r="Q19" s="5">
        <f>SUM(I19:J19)</f>
        <v>101</v>
      </c>
      <c r="R19" s="5">
        <f>SUM(K19:L19)</f>
        <v>61</v>
      </c>
      <c r="S19" s="5">
        <f>M19</f>
        <v>5</v>
      </c>
      <c r="T19" s="3">
        <f>P19-SUM(Q19:S19)</f>
        <v>2</v>
      </c>
    </row>
    <row r="20" spans="1:20" s="28" customFormat="1">
      <c r="A20" s="25" t="s">
        <v>3</v>
      </c>
      <c r="B20" s="26"/>
      <c r="C20" s="26">
        <f>C19/$B$19</f>
        <v>0.63313609467455623</v>
      </c>
      <c r="D20" s="26">
        <f t="shared" ref="D20:E20" si="5">D19/$B$19</f>
        <v>0.34319526627218933</v>
      </c>
      <c r="E20" s="26">
        <f t="shared" si="5"/>
        <v>1.1834319526627219E-2</v>
      </c>
      <c r="F20" s="27">
        <f>F19/B19</f>
        <v>1.1834319526627219E-2</v>
      </c>
      <c r="H20" s="25"/>
      <c r="I20" s="26">
        <f>I19/H19</f>
        <v>0.14792899408284024</v>
      </c>
      <c r="J20" s="26">
        <f>J19/H19</f>
        <v>0.44970414201183434</v>
      </c>
      <c r="K20" s="26">
        <f>K19/H19</f>
        <v>0.20118343195266272</v>
      </c>
      <c r="L20" s="26">
        <f>L19/H19</f>
        <v>0.15976331360946747</v>
      </c>
      <c r="M20" s="26">
        <f>M19/H19</f>
        <v>2.9585798816568046E-2</v>
      </c>
      <c r="N20" s="27">
        <f>N19/H19</f>
        <v>1.1834319526627219E-2</v>
      </c>
      <c r="P20" s="25"/>
      <c r="Q20" s="26">
        <f>Q19/P19</f>
        <v>0.59763313609467461</v>
      </c>
      <c r="R20" s="26">
        <f>R19/P19</f>
        <v>0.36094674556213019</v>
      </c>
      <c r="S20" s="26">
        <f>S19/P19</f>
        <v>2.9585798816568046E-2</v>
      </c>
      <c r="T20" s="27">
        <f>T19/P19</f>
        <v>1.1834319526627219E-2</v>
      </c>
    </row>
    <row r="21" spans="1:20">
      <c r="A21" s="4" t="s">
        <v>25</v>
      </c>
      <c r="B21" s="5">
        <v>160</v>
      </c>
      <c r="C21" s="5">
        <f>SUM('57'!N21:O21)</f>
        <v>111</v>
      </c>
      <c r="D21" s="5">
        <f>SUM('57'!P21:Q21)</f>
        <v>46</v>
      </c>
      <c r="E21" s="5">
        <f>'57'!R21</f>
        <v>2</v>
      </c>
      <c r="F21" s="3">
        <f>B21-SUM(C21:E21)</f>
        <v>1</v>
      </c>
      <c r="H21" s="4">
        <v>160</v>
      </c>
      <c r="I21" s="5">
        <v>22</v>
      </c>
      <c r="J21" s="5">
        <v>69</v>
      </c>
      <c r="K21" s="5">
        <v>46</v>
      </c>
      <c r="L21" s="5">
        <v>18</v>
      </c>
      <c r="M21" s="5">
        <v>5</v>
      </c>
      <c r="N21" s="60" t="s">
        <v>395</v>
      </c>
      <c r="P21" s="4">
        <v>160</v>
      </c>
      <c r="Q21" s="5">
        <f>SUM(I21:J21)</f>
        <v>91</v>
      </c>
      <c r="R21" s="5">
        <f>SUM(K21:L21)</f>
        <v>64</v>
      </c>
      <c r="S21" s="5">
        <f>M21</f>
        <v>5</v>
      </c>
      <c r="T21" s="60" t="s">
        <v>395</v>
      </c>
    </row>
    <row r="22" spans="1:20" s="28" customFormat="1">
      <c r="A22" s="25" t="s">
        <v>3</v>
      </c>
      <c r="B22" s="26"/>
      <c r="C22" s="26">
        <f>C21/$B$21</f>
        <v>0.69374999999999998</v>
      </c>
      <c r="D22" s="26">
        <f t="shared" ref="D22:E22" si="6">D21/$B$21</f>
        <v>0.28749999999999998</v>
      </c>
      <c r="E22" s="26">
        <f t="shared" si="6"/>
        <v>1.2500000000000001E-2</v>
      </c>
      <c r="F22" s="27">
        <f>F21/B21</f>
        <v>6.2500000000000003E-3</v>
      </c>
      <c r="H22" s="25"/>
      <c r="I22" s="26">
        <f>I21/H21</f>
        <v>0.13750000000000001</v>
      </c>
      <c r="J22" s="26">
        <f>J21/H21</f>
        <v>0.43125000000000002</v>
      </c>
      <c r="K22" s="26">
        <f>K21/H21</f>
        <v>0.28749999999999998</v>
      </c>
      <c r="L22" s="26">
        <f>L21/H21</f>
        <v>0.1125</v>
      </c>
      <c r="M22" s="26">
        <f>M21/H21</f>
        <v>3.125E-2</v>
      </c>
      <c r="N22" s="63" t="s">
        <v>395</v>
      </c>
      <c r="P22" s="25"/>
      <c r="Q22" s="26">
        <f>Q21/P21</f>
        <v>0.56874999999999998</v>
      </c>
      <c r="R22" s="26">
        <f>R21/P21</f>
        <v>0.4</v>
      </c>
      <c r="S22" s="26">
        <f>S21/P21</f>
        <v>3.125E-2</v>
      </c>
      <c r="T22" s="63" t="s">
        <v>395</v>
      </c>
    </row>
    <row r="23" spans="1:20">
      <c r="A23" s="4" t="s">
        <v>26</v>
      </c>
      <c r="B23" s="5">
        <v>181</v>
      </c>
      <c r="C23" s="5">
        <f>SUM('57'!N23:O23)</f>
        <v>131</v>
      </c>
      <c r="D23" s="5">
        <f>SUM('57'!P23:Q23)</f>
        <v>49</v>
      </c>
      <c r="E23" s="5">
        <f>'57'!R23</f>
        <v>1</v>
      </c>
      <c r="F23" s="60" t="s">
        <v>395</v>
      </c>
      <c r="H23" s="4">
        <v>181</v>
      </c>
      <c r="I23" s="5">
        <v>20</v>
      </c>
      <c r="J23" s="5">
        <v>92</v>
      </c>
      <c r="K23" s="5">
        <v>41</v>
      </c>
      <c r="L23" s="5">
        <v>20</v>
      </c>
      <c r="M23" s="5">
        <v>8</v>
      </c>
      <c r="N23" s="60" t="s">
        <v>395</v>
      </c>
      <c r="P23" s="4">
        <v>181</v>
      </c>
      <c r="Q23" s="5">
        <f>SUM(I23:J23)</f>
        <v>112</v>
      </c>
      <c r="R23" s="5">
        <f>SUM(K23:L23)</f>
        <v>61</v>
      </c>
      <c r="S23" s="5">
        <f>M23</f>
        <v>8</v>
      </c>
      <c r="T23" s="60" t="s">
        <v>395</v>
      </c>
    </row>
    <row r="24" spans="1:20" s="28" customFormat="1">
      <c r="A24" s="25" t="s">
        <v>3</v>
      </c>
      <c r="B24" s="26"/>
      <c r="C24" s="26">
        <f>C23/$B$23</f>
        <v>0.72375690607734811</v>
      </c>
      <c r="D24" s="26">
        <f t="shared" ref="D24:E24" si="7">D23/$B$23</f>
        <v>0.27071823204419887</v>
      </c>
      <c r="E24" s="26">
        <f t="shared" si="7"/>
        <v>5.5248618784530384E-3</v>
      </c>
      <c r="F24" s="63" t="s">
        <v>395</v>
      </c>
      <c r="H24" s="25"/>
      <c r="I24" s="26">
        <f>I23/H23</f>
        <v>0.11049723756906077</v>
      </c>
      <c r="J24" s="26">
        <f>J23/H23</f>
        <v>0.50828729281767959</v>
      </c>
      <c r="K24" s="26">
        <f>K23/H23</f>
        <v>0.22651933701657459</v>
      </c>
      <c r="L24" s="26">
        <f>L23/H23</f>
        <v>0.11049723756906077</v>
      </c>
      <c r="M24" s="26">
        <f>M23/H23</f>
        <v>4.4198895027624308E-2</v>
      </c>
      <c r="N24" s="63" t="s">
        <v>395</v>
      </c>
      <c r="P24" s="25"/>
      <c r="Q24" s="26">
        <f>Q23/P23</f>
        <v>0.61878453038674031</v>
      </c>
      <c r="R24" s="26">
        <f>R23/P23</f>
        <v>0.33701657458563539</v>
      </c>
      <c r="S24" s="26">
        <f>S23/P23</f>
        <v>4.4198895027624308E-2</v>
      </c>
      <c r="T24" s="63" t="s">
        <v>395</v>
      </c>
    </row>
    <row r="25" spans="1:20">
      <c r="A25" s="4" t="s">
        <v>27</v>
      </c>
      <c r="B25" s="5">
        <v>244</v>
      </c>
      <c r="C25" s="5">
        <f>SUM('57'!N25:O25)</f>
        <v>176</v>
      </c>
      <c r="D25" s="5">
        <f>SUM('57'!P25:Q25)</f>
        <v>61</v>
      </c>
      <c r="E25" s="5">
        <f>'57'!R25</f>
        <v>6</v>
      </c>
      <c r="F25" s="3">
        <f>B25-SUM(C25:E25)</f>
        <v>1</v>
      </c>
      <c r="H25" s="4">
        <v>244</v>
      </c>
      <c r="I25" s="5">
        <v>32</v>
      </c>
      <c r="J25" s="5">
        <v>118</v>
      </c>
      <c r="K25" s="5">
        <v>61</v>
      </c>
      <c r="L25" s="5">
        <v>27</v>
      </c>
      <c r="M25" s="5">
        <v>4</v>
      </c>
      <c r="N25" s="3">
        <f>H25-SUM(I25:M25)</f>
        <v>2</v>
      </c>
      <c r="P25" s="4">
        <v>244</v>
      </c>
      <c r="Q25" s="5">
        <f>SUM(I25:J25)</f>
        <v>150</v>
      </c>
      <c r="R25" s="5">
        <f>SUM(K25:L25)</f>
        <v>88</v>
      </c>
      <c r="S25" s="5">
        <f>M25</f>
        <v>4</v>
      </c>
      <c r="T25" s="3">
        <f>P25-SUM(Q25:S25)</f>
        <v>2</v>
      </c>
    </row>
    <row r="26" spans="1:20" s="28" customFormat="1">
      <c r="A26" s="25" t="s">
        <v>3</v>
      </c>
      <c r="B26" s="26"/>
      <c r="C26" s="26">
        <f>C25/$B$25</f>
        <v>0.72131147540983609</v>
      </c>
      <c r="D26" s="26">
        <f t="shared" ref="D26:E26" si="8">D25/$B$25</f>
        <v>0.25</v>
      </c>
      <c r="E26" s="26">
        <f t="shared" si="8"/>
        <v>2.4590163934426229E-2</v>
      </c>
      <c r="F26" s="27">
        <f>F25/B25</f>
        <v>4.0983606557377051E-3</v>
      </c>
      <c r="H26" s="25"/>
      <c r="I26" s="26">
        <f>I25/H25</f>
        <v>0.13114754098360656</v>
      </c>
      <c r="J26" s="26">
        <f>J25/H25</f>
        <v>0.48360655737704916</v>
      </c>
      <c r="K26" s="26">
        <f>K25/H25</f>
        <v>0.25</v>
      </c>
      <c r="L26" s="26">
        <f>L25/H25</f>
        <v>0.11065573770491803</v>
      </c>
      <c r="M26" s="26">
        <f>M25/H25</f>
        <v>1.6393442622950821E-2</v>
      </c>
      <c r="N26" s="27">
        <f>N25/H25</f>
        <v>8.1967213114754103E-3</v>
      </c>
      <c r="P26" s="25"/>
      <c r="Q26" s="26">
        <f>Q25/P25</f>
        <v>0.61475409836065575</v>
      </c>
      <c r="R26" s="26">
        <f>R25/P25</f>
        <v>0.36065573770491804</v>
      </c>
      <c r="S26" s="26">
        <f>S25/P25</f>
        <v>1.6393442622950821E-2</v>
      </c>
      <c r="T26" s="27">
        <f>T25/P25</f>
        <v>8.1967213114754103E-3</v>
      </c>
    </row>
    <row r="27" spans="1:20">
      <c r="A27" s="4" t="s">
        <v>28</v>
      </c>
      <c r="B27" s="5">
        <v>262</v>
      </c>
      <c r="C27" s="5">
        <f>SUM('57'!N27:O27)</f>
        <v>207</v>
      </c>
      <c r="D27" s="5">
        <f>SUM('57'!P27:Q27)</f>
        <v>44</v>
      </c>
      <c r="E27" s="5">
        <f>'57'!R27</f>
        <v>6</v>
      </c>
      <c r="F27" s="3">
        <f>B27-SUM(C27:E27)</f>
        <v>5</v>
      </c>
      <c r="H27" s="4">
        <v>262</v>
      </c>
      <c r="I27" s="5">
        <v>52</v>
      </c>
      <c r="J27" s="5">
        <v>128</v>
      </c>
      <c r="K27" s="5">
        <v>55</v>
      </c>
      <c r="L27" s="5">
        <v>14</v>
      </c>
      <c r="M27" s="5">
        <v>9</v>
      </c>
      <c r="N27" s="3">
        <f>H27-SUM(I27:M27)</f>
        <v>4</v>
      </c>
      <c r="P27" s="4">
        <v>262</v>
      </c>
      <c r="Q27" s="5">
        <f>SUM(I27:J27)</f>
        <v>180</v>
      </c>
      <c r="R27" s="5">
        <f>SUM(K27:L27)</f>
        <v>69</v>
      </c>
      <c r="S27" s="5">
        <f>M27</f>
        <v>9</v>
      </c>
      <c r="T27" s="3">
        <f>P27-SUM(Q27:S27)</f>
        <v>4</v>
      </c>
    </row>
    <row r="28" spans="1:20" s="28" customFormat="1">
      <c r="A28" s="29" t="s">
        <v>3</v>
      </c>
      <c r="B28" s="30"/>
      <c r="C28" s="30">
        <f>C27/$B$27</f>
        <v>0.79007633587786263</v>
      </c>
      <c r="D28" s="30">
        <f t="shared" ref="D28:E28" si="9">D27/$B$27</f>
        <v>0.16793893129770993</v>
      </c>
      <c r="E28" s="30">
        <f t="shared" si="9"/>
        <v>2.2900763358778626E-2</v>
      </c>
      <c r="F28" s="31">
        <f>F27/B27</f>
        <v>1.9083969465648856E-2</v>
      </c>
      <c r="H28" s="29"/>
      <c r="I28" s="30">
        <f>I27/H27</f>
        <v>0.19847328244274809</v>
      </c>
      <c r="J28" s="30">
        <f>J27/H27</f>
        <v>0.48854961832061067</v>
      </c>
      <c r="K28" s="30">
        <f>K27/H27</f>
        <v>0.20992366412213739</v>
      </c>
      <c r="L28" s="30">
        <f>L27/H27</f>
        <v>5.3435114503816793E-2</v>
      </c>
      <c r="M28" s="30">
        <f>M27/H27</f>
        <v>3.4351145038167941E-2</v>
      </c>
      <c r="N28" s="31">
        <f>N27/H27</f>
        <v>1.5267175572519083E-2</v>
      </c>
      <c r="P28" s="29"/>
      <c r="Q28" s="30">
        <f>Q27/P27</f>
        <v>0.68702290076335881</v>
      </c>
      <c r="R28" s="30">
        <f>R27/P27</f>
        <v>0.26335877862595419</v>
      </c>
      <c r="S28" s="30">
        <f>S27/P27</f>
        <v>3.4351145038167941E-2</v>
      </c>
      <c r="T28" s="31">
        <f>T27/P27</f>
        <v>1.5267175572519083E-2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4" width="5" style="1" customWidth="1"/>
    <col min="15" max="16" width="5" style="1"/>
    <col min="17" max="22" width="5" style="1" customWidth="1"/>
    <col min="23" max="16384" width="5" style="1"/>
  </cols>
  <sheetData>
    <row r="1" spans="1:22">
      <c r="A1" s="1" t="s">
        <v>217</v>
      </c>
    </row>
    <row r="2" spans="1:22" s="20" customFormat="1" ht="10.5">
      <c r="A2" s="20" t="s">
        <v>333</v>
      </c>
      <c r="J2" s="20" t="s">
        <v>330</v>
      </c>
      <c r="P2" s="20" t="s">
        <v>329</v>
      </c>
    </row>
    <row r="3" spans="1:22" s="15" customFormat="1" ht="10.5">
      <c r="J3" s="15" t="s">
        <v>331</v>
      </c>
      <c r="P3" s="15" t="s">
        <v>332</v>
      </c>
    </row>
    <row r="4" spans="1:22">
      <c r="A4" s="1" t="s">
        <v>0</v>
      </c>
    </row>
    <row r="5" spans="1:22" s="2" customFormat="1" ht="127.5" customHeight="1">
      <c r="A5" s="6" t="s">
        <v>3</v>
      </c>
      <c r="B5" s="7" t="s">
        <v>4</v>
      </c>
      <c r="C5" s="7" t="s">
        <v>165</v>
      </c>
      <c r="D5" s="7" t="s">
        <v>166</v>
      </c>
      <c r="E5" s="7" t="s">
        <v>167</v>
      </c>
      <c r="F5" s="7" t="s">
        <v>168</v>
      </c>
      <c r="G5" s="7" t="s">
        <v>43</v>
      </c>
      <c r="H5" s="8" t="s">
        <v>8</v>
      </c>
      <c r="J5" s="6" t="s">
        <v>4</v>
      </c>
      <c r="K5" s="7" t="s">
        <v>169</v>
      </c>
      <c r="L5" s="7" t="s">
        <v>170</v>
      </c>
      <c r="M5" s="7" t="s">
        <v>43</v>
      </c>
      <c r="N5" s="8" t="s">
        <v>8</v>
      </c>
      <c r="P5" s="6" t="s">
        <v>4</v>
      </c>
      <c r="Q5" s="7" t="s">
        <v>165</v>
      </c>
      <c r="R5" s="7" t="s">
        <v>166</v>
      </c>
      <c r="S5" s="7" t="s">
        <v>167</v>
      </c>
      <c r="T5" s="7" t="s">
        <v>168</v>
      </c>
      <c r="U5" s="7" t="s">
        <v>43</v>
      </c>
      <c r="V5" s="8" t="s">
        <v>8</v>
      </c>
    </row>
    <row r="6" spans="1:22">
      <c r="A6" s="4" t="s">
        <v>18</v>
      </c>
      <c r="B6" s="5">
        <v>1170</v>
      </c>
      <c r="C6" s="5">
        <v>69</v>
      </c>
      <c r="D6" s="5">
        <v>605</v>
      </c>
      <c r="E6" s="5">
        <v>199</v>
      </c>
      <c r="F6" s="5">
        <v>65</v>
      </c>
      <c r="G6" s="5">
        <v>191</v>
      </c>
      <c r="H6" s="3">
        <f>B6-SUM(C6:G6)</f>
        <v>41</v>
      </c>
      <c r="J6" s="4">
        <v>1170</v>
      </c>
      <c r="K6" s="5">
        <f>SUM(C6:D6)</f>
        <v>674</v>
      </c>
      <c r="L6" s="5">
        <f>SUM(E6:F6)</f>
        <v>264</v>
      </c>
      <c r="M6" s="5">
        <f>G6</f>
        <v>191</v>
      </c>
      <c r="N6" s="3">
        <f>J6-SUM(K6:M6)</f>
        <v>41</v>
      </c>
      <c r="P6" s="4">
        <v>1170</v>
      </c>
      <c r="Q6" s="5">
        <v>35</v>
      </c>
      <c r="R6" s="5">
        <v>407</v>
      </c>
      <c r="S6" s="5">
        <v>310</v>
      </c>
      <c r="T6" s="5">
        <v>110</v>
      </c>
      <c r="U6" s="5">
        <v>267</v>
      </c>
      <c r="V6" s="3">
        <f>P6-SUM(Q6:U6)</f>
        <v>41</v>
      </c>
    </row>
    <row r="7" spans="1:22" s="28" customFormat="1">
      <c r="A7" s="25" t="s">
        <v>3</v>
      </c>
      <c r="B7" s="26"/>
      <c r="C7" s="26">
        <f>C6/$B$6</f>
        <v>5.8974358974358973E-2</v>
      </c>
      <c r="D7" s="26">
        <f t="shared" ref="D7:G7" si="0">D6/$B$6</f>
        <v>0.51709401709401714</v>
      </c>
      <c r="E7" s="26">
        <f t="shared" si="0"/>
        <v>0.17008547008547009</v>
      </c>
      <c r="F7" s="26">
        <f t="shared" si="0"/>
        <v>5.5555555555555552E-2</v>
      </c>
      <c r="G7" s="26">
        <f t="shared" si="0"/>
        <v>0.16324786324786325</v>
      </c>
      <c r="H7" s="27">
        <f>H6/B6</f>
        <v>3.5042735042735043E-2</v>
      </c>
      <c r="J7" s="25"/>
      <c r="K7" s="26">
        <f>K6/J6</f>
        <v>0.57606837606837602</v>
      </c>
      <c r="L7" s="26">
        <f>L6/J6</f>
        <v>0.22564102564102564</v>
      </c>
      <c r="M7" s="26">
        <f>M6/J6</f>
        <v>0.16324786324786325</v>
      </c>
      <c r="N7" s="27">
        <f>N6/J6</f>
        <v>3.5042735042735043E-2</v>
      </c>
      <c r="P7" s="25"/>
      <c r="Q7" s="26">
        <f>Q6/P6</f>
        <v>2.9914529914529916E-2</v>
      </c>
      <c r="R7" s="26">
        <f>R6/P6</f>
        <v>0.34786324786324785</v>
      </c>
      <c r="S7" s="26">
        <f>S6/P6</f>
        <v>0.26495726495726496</v>
      </c>
      <c r="T7" s="26">
        <f>T6/P6</f>
        <v>9.4017094017094016E-2</v>
      </c>
      <c r="U7" s="26">
        <f>U6/P6</f>
        <v>0.2282051282051282</v>
      </c>
      <c r="V7" s="27">
        <f>V6/P6</f>
        <v>3.5042735042735043E-2</v>
      </c>
    </row>
    <row r="8" spans="1:22">
      <c r="A8" s="4" t="s">
        <v>19</v>
      </c>
      <c r="B8" s="5">
        <v>551</v>
      </c>
      <c r="C8" s="5">
        <v>29</v>
      </c>
      <c r="D8" s="5">
        <v>280</v>
      </c>
      <c r="E8" s="5">
        <v>94</v>
      </c>
      <c r="F8" s="5">
        <v>37</v>
      </c>
      <c r="G8" s="5">
        <v>91</v>
      </c>
      <c r="H8" s="3">
        <f>B8-SUM(C8:G8)</f>
        <v>20</v>
      </c>
      <c r="J8" s="4">
        <v>551</v>
      </c>
      <c r="K8" s="5">
        <f>SUM(C8:D8)</f>
        <v>309</v>
      </c>
      <c r="L8" s="5">
        <f>SUM(E8:F8)</f>
        <v>131</v>
      </c>
      <c r="M8" s="5">
        <f>G8</f>
        <v>91</v>
      </c>
      <c r="N8" s="3">
        <f>J8-SUM(K8:M8)</f>
        <v>20</v>
      </c>
      <c r="P8" s="4">
        <v>551</v>
      </c>
      <c r="Q8" s="5">
        <v>11</v>
      </c>
      <c r="R8" s="5">
        <v>189</v>
      </c>
      <c r="S8" s="5">
        <v>150</v>
      </c>
      <c r="T8" s="5">
        <v>60</v>
      </c>
      <c r="U8" s="5">
        <v>122</v>
      </c>
      <c r="V8" s="3">
        <f>P8-SUM(Q8:U8)</f>
        <v>19</v>
      </c>
    </row>
    <row r="9" spans="1:22" s="28" customFormat="1">
      <c r="A9" s="25" t="s">
        <v>3</v>
      </c>
      <c r="B9" s="26"/>
      <c r="C9" s="26">
        <f>C8/$B$8</f>
        <v>5.2631578947368418E-2</v>
      </c>
      <c r="D9" s="26">
        <f t="shared" ref="D9:G9" si="1">D8/$B$8</f>
        <v>0.50816696914700543</v>
      </c>
      <c r="E9" s="26">
        <f t="shared" si="1"/>
        <v>0.1705989110707804</v>
      </c>
      <c r="F9" s="26">
        <f t="shared" si="1"/>
        <v>6.7150635208711437E-2</v>
      </c>
      <c r="G9" s="26">
        <f t="shared" si="1"/>
        <v>0.16515426497277677</v>
      </c>
      <c r="H9" s="27">
        <f>H8/B8</f>
        <v>3.6297640653357534E-2</v>
      </c>
      <c r="J9" s="25"/>
      <c r="K9" s="26">
        <f>K8/J8</f>
        <v>0.56079854809437391</v>
      </c>
      <c r="L9" s="26">
        <f>L8/J8</f>
        <v>0.23774954627949182</v>
      </c>
      <c r="M9" s="26">
        <f>M8/J8</f>
        <v>0.16515426497277677</v>
      </c>
      <c r="N9" s="27">
        <f>N8/J8</f>
        <v>3.6297640653357534E-2</v>
      </c>
      <c r="P9" s="25"/>
      <c r="Q9" s="26">
        <f>Q8/P8</f>
        <v>1.9963702359346643E-2</v>
      </c>
      <c r="R9" s="26">
        <f>R8/P8</f>
        <v>0.34301270417422869</v>
      </c>
      <c r="S9" s="26">
        <f>S8/P8</f>
        <v>0.27223230490018147</v>
      </c>
      <c r="T9" s="26">
        <f>T8/P8</f>
        <v>0.10889292196007259</v>
      </c>
      <c r="U9" s="26">
        <f>U8/P8</f>
        <v>0.22141560798548093</v>
      </c>
      <c r="V9" s="27">
        <f>V8/P8</f>
        <v>3.4482758620689655E-2</v>
      </c>
    </row>
    <row r="10" spans="1:22">
      <c r="A10" s="4" t="s">
        <v>20</v>
      </c>
      <c r="B10" s="5">
        <v>611</v>
      </c>
      <c r="C10" s="5">
        <v>40</v>
      </c>
      <c r="D10" s="5">
        <v>323</v>
      </c>
      <c r="E10" s="5">
        <v>103</v>
      </c>
      <c r="F10" s="5">
        <v>27</v>
      </c>
      <c r="G10" s="5">
        <v>99</v>
      </c>
      <c r="H10" s="3">
        <f>B10-SUM(C10:G10)</f>
        <v>19</v>
      </c>
      <c r="J10" s="4">
        <v>611</v>
      </c>
      <c r="K10" s="5">
        <f>SUM(C10:D10)</f>
        <v>363</v>
      </c>
      <c r="L10" s="5">
        <f>SUM(E10:F10)</f>
        <v>130</v>
      </c>
      <c r="M10" s="5">
        <f>G10</f>
        <v>99</v>
      </c>
      <c r="N10" s="3">
        <f>J10-SUM(K10:M10)</f>
        <v>19</v>
      </c>
      <c r="P10" s="4">
        <v>611</v>
      </c>
      <c r="Q10" s="5">
        <v>24</v>
      </c>
      <c r="R10" s="5">
        <v>217</v>
      </c>
      <c r="S10" s="5">
        <v>157</v>
      </c>
      <c r="T10" s="5">
        <v>49</v>
      </c>
      <c r="U10" s="5">
        <v>144</v>
      </c>
      <c r="V10" s="3">
        <f>P10-SUM(Q10:U10)</f>
        <v>20</v>
      </c>
    </row>
    <row r="11" spans="1:22" s="28" customFormat="1">
      <c r="A11" s="25" t="s">
        <v>3</v>
      </c>
      <c r="B11" s="26"/>
      <c r="C11" s="26">
        <f>C10/$B$10</f>
        <v>6.5466448445171854E-2</v>
      </c>
      <c r="D11" s="26">
        <f t="shared" ref="D11:G11" si="2">D10/$B$10</f>
        <v>0.52864157119476274</v>
      </c>
      <c r="E11" s="26">
        <f t="shared" si="2"/>
        <v>0.16857610474631751</v>
      </c>
      <c r="F11" s="26">
        <f t="shared" si="2"/>
        <v>4.4189852700491E-2</v>
      </c>
      <c r="G11" s="26">
        <f t="shared" si="2"/>
        <v>0.16202945990180032</v>
      </c>
      <c r="H11" s="27">
        <f>H10/B10</f>
        <v>3.1096563011456628E-2</v>
      </c>
      <c r="J11" s="25"/>
      <c r="K11" s="26">
        <f>K10/J10</f>
        <v>0.59410801963993454</v>
      </c>
      <c r="L11" s="26">
        <f>L10/J10</f>
        <v>0.21276595744680851</v>
      </c>
      <c r="M11" s="26">
        <f>M10/J10</f>
        <v>0.16202945990180032</v>
      </c>
      <c r="N11" s="27">
        <f>N10/J10</f>
        <v>3.1096563011456628E-2</v>
      </c>
      <c r="P11" s="25"/>
      <c r="Q11" s="26">
        <f>Q10/P10</f>
        <v>3.927986906710311E-2</v>
      </c>
      <c r="R11" s="26">
        <f>R10/P10</f>
        <v>0.35515548281505727</v>
      </c>
      <c r="S11" s="26">
        <f>S10/P10</f>
        <v>0.25695581014729951</v>
      </c>
      <c r="T11" s="26">
        <f>T10/P10</f>
        <v>8.0196399345335512E-2</v>
      </c>
      <c r="U11" s="26">
        <f>U10/P10</f>
        <v>0.23567921440261866</v>
      </c>
      <c r="V11" s="27">
        <f>V10/P10</f>
        <v>3.2733224222585927E-2</v>
      </c>
    </row>
    <row r="12" spans="1:22">
      <c r="A12" s="4" t="s">
        <v>21</v>
      </c>
      <c r="B12" s="5">
        <v>2</v>
      </c>
      <c r="C12" s="57" t="s">
        <v>395</v>
      </c>
      <c r="D12" s="57" t="s">
        <v>395</v>
      </c>
      <c r="E12" s="5">
        <v>1</v>
      </c>
      <c r="F12" s="5">
        <v>1</v>
      </c>
      <c r="G12" s="57" t="s">
        <v>395</v>
      </c>
      <c r="H12" s="60" t="s">
        <v>395</v>
      </c>
      <c r="J12" s="4">
        <v>2</v>
      </c>
      <c r="K12" s="57" t="s">
        <v>395</v>
      </c>
      <c r="L12" s="5">
        <f>SUM(E12:F12)</f>
        <v>2</v>
      </c>
      <c r="M12" s="57" t="s">
        <v>395</v>
      </c>
      <c r="N12" s="60" t="s">
        <v>395</v>
      </c>
      <c r="P12" s="4">
        <v>2</v>
      </c>
      <c r="Q12" s="57" t="s">
        <v>395</v>
      </c>
      <c r="R12" s="57" t="s">
        <v>395</v>
      </c>
      <c r="S12" s="5">
        <v>1</v>
      </c>
      <c r="T12" s="5">
        <v>1</v>
      </c>
      <c r="U12" s="57" t="s">
        <v>395</v>
      </c>
      <c r="V12" s="60" t="s">
        <v>395</v>
      </c>
    </row>
    <row r="13" spans="1:22" s="28" customFormat="1">
      <c r="A13" s="29" t="s">
        <v>3</v>
      </c>
      <c r="B13" s="30"/>
      <c r="C13" s="59" t="s">
        <v>395</v>
      </c>
      <c r="D13" s="59" t="s">
        <v>395</v>
      </c>
      <c r="E13" s="30">
        <f t="shared" ref="E13:F13" si="3">E12/$B$12</f>
        <v>0.5</v>
      </c>
      <c r="F13" s="30">
        <f t="shared" si="3"/>
        <v>0.5</v>
      </c>
      <c r="G13" s="59" t="s">
        <v>395</v>
      </c>
      <c r="H13" s="62" t="s">
        <v>395</v>
      </c>
      <c r="J13" s="29"/>
      <c r="K13" s="59" t="s">
        <v>395</v>
      </c>
      <c r="L13" s="85">
        <v>1</v>
      </c>
      <c r="M13" s="59" t="s">
        <v>395</v>
      </c>
      <c r="N13" s="62" t="s">
        <v>395</v>
      </c>
      <c r="P13" s="29"/>
      <c r="Q13" s="59" t="s">
        <v>395</v>
      </c>
      <c r="R13" s="59" t="s">
        <v>395</v>
      </c>
      <c r="S13" s="30">
        <f>S12/P12</f>
        <v>0.5</v>
      </c>
      <c r="T13" s="30">
        <f>T12/P12</f>
        <v>0.5</v>
      </c>
      <c r="U13" s="59" t="s">
        <v>395</v>
      </c>
      <c r="V13" s="62" t="s">
        <v>395</v>
      </c>
    </row>
    <row r="14" spans="1:22">
      <c r="A14" s="1" t="s">
        <v>2</v>
      </c>
    </row>
    <row r="15" spans="1:22">
      <c r="A15" s="9" t="s">
        <v>22</v>
      </c>
      <c r="B15" s="10">
        <v>17</v>
      </c>
      <c r="C15" s="10">
        <v>3</v>
      </c>
      <c r="D15" s="10">
        <v>9</v>
      </c>
      <c r="E15" s="10">
        <v>2</v>
      </c>
      <c r="F15" s="10">
        <v>2</v>
      </c>
      <c r="G15" s="10">
        <v>1</v>
      </c>
      <c r="H15" s="64" t="s">
        <v>395</v>
      </c>
      <c r="J15" s="9">
        <v>17</v>
      </c>
      <c r="K15" s="10">
        <f>SUM(C15:D15)</f>
        <v>12</v>
      </c>
      <c r="L15" s="10">
        <f>SUM(E15:F15)</f>
        <v>4</v>
      </c>
      <c r="M15" s="10">
        <f>G15</f>
        <v>1</v>
      </c>
      <c r="N15" s="64" t="s">
        <v>395</v>
      </c>
      <c r="P15" s="9">
        <v>17</v>
      </c>
      <c r="Q15" s="10">
        <v>1</v>
      </c>
      <c r="R15" s="10">
        <v>9</v>
      </c>
      <c r="S15" s="10">
        <v>4</v>
      </c>
      <c r="T15" s="10">
        <v>2</v>
      </c>
      <c r="U15" s="10">
        <v>1</v>
      </c>
      <c r="V15" s="64" t="s">
        <v>395</v>
      </c>
    </row>
    <row r="16" spans="1:22" s="28" customFormat="1">
      <c r="A16" s="25" t="s">
        <v>3</v>
      </c>
      <c r="B16" s="26"/>
      <c r="C16" s="26">
        <f>C15/$B$15</f>
        <v>0.17647058823529413</v>
      </c>
      <c r="D16" s="26">
        <f t="shared" ref="D16:G16" si="4">D15/$B$15</f>
        <v>0.52941176470588236</v>
      </c>
      <c r="E16" s="26">
        <f t="shared" si="4"/>
        <v>0.11764705882352941</v>
      </c>
      <c r="F16" s="26">
        <f t="shared" si="4"/>
        <v>0.11764705882352941</v>
      </c>
      <c r="G16" s="26">
        <f t="shared" si="4"/>
        <v>5.8823529411764705E-2</v>
      </c>
      <c r="H16" s="63" t="s">
        <v>395</v>
      </c>
      <c r="J16" s="25"/>
      <c r="K16" s="26">
        <f>K15/J15</f>
        <v>0.70588235294117652</v>
      </c>
      <c r="L16" s="26">
        <f>L15/J15</f>
        <v>0.23529411764705882</v>
      </c>
      <c r="M16" s="26">
        <f>M15/J15</f>
        <v>5.8823529411764705E-2</v>
      </c>
      <c r="N16" s="63" t="s">
        <v>395</v>
      </c>
      <c r="P16" s="25"/>
      <c r="Q16" s="26">
        <f>Q15/P15</f>
        <v>5.8823529411764705E-2</v>
      </c>
      <c r="R16" s="26">
        <f>R15/P15</f>
        <v>0.52941176470588236</v>
      </c>
      <c r="S16" s="26">
        <f>S15/P15</f>
        <v>0.23529411764705882</v>
      </c>
      <c r="T16" s="26">
        <f>T15/P15</f>
        <v>0.11764705882352941</v>
      </c>
      <c r="U16" s="26">
        <f>U15/P15</f>
        <v>5.8823529411764705E-2</v>
      </c>
      <c r="V16" s="63" t="s">
        <v>395</v>
      </c>
    </row>
    <row r="17" spans="1:22">
      <c r="A17" s="4" t="s">
        <v>23</v>
      </c>
      <c r="B17" s="5">
        <v>122</v>
      </c>
      <c r="C17" s="5">
        <v>5</v>
      </c>
      <c r="D17" s="5">
        <v>58</v>
      </c>
      <c r="E17" s="5">
        <v>21</v>
      </c>
      <c r="F17" s="5">
        <v>7</v>
      </c>
      <c r="G17" s="5">
        <v>29</v>
      </c>
      <c r="H17" s="3">
        <f>B17-SUM(C17:G17)</f>
        <v>2</v>
      </c>
      <c r="J17" s="4">
        <v>122</v>
      </c>
      <c r="K17" s="5">
        <f>SUM(C17:D17)</f>
        <v>63</v>
      </c>
      <c r="L17" s="5">
        <f>SUM(E17:F17)</f>
        <v>28</v>
      </c>
      <c r="M17" s="5">
        <f>G17</f>
        <v>29</v>
      </c>
      <c r="N17" s="3">
        <f>J17-SUM(K17:M17)</f>
        <v>2</v>
      </c>
      <c r="P17" s="4">
        <v>122</v>
      </c>
      <c r="Q17" s="5">
        <v>3</v>
      </c>
      <c r="R17" s="5">
        <v>47</v>
      </c>
      <c r="S17" s="5">
        <v>28</v>
      </c>
      <c r="T17" s="5">
        <v>13</v>
      </c>
      <c r="U17" s="5">
        <v>29</v>
      </c>
      <c r="V17" s="3">
        <f>P17-SUM(Q17:U17)</f>
        <v>2</v>
      </c>
    </row>
    <row r="18" spans="1:22" s="28" customFormat="1">
      <c r="A18" s="25" t="s">
        <v>3</v>
      </c>
      <c r="B18" s="26"/>
      <c r="C18" s="26">
        <f>C17/$B$17</f>
        <v>4.0983606557377046E-2</v>
      </c>
      <c r="D18" s="26">
        <f t="shared" ref="D18:G18" si="5">D17/$B$17</f>
        <v>0.47540983606557374</v>
      </c>
      <c r="E18" s="26">
        <f t="shared" si="5"/>
        <v>0.1721311475409836</v>
      </c>
      <c r="F18" s="26">
        <f t="shared" si="5"/>
        <v>5.737704918032787E-2</v>
      </c>
      <c r="G18" s="26">
        <f t="shared" si="5"/>
        <v>0.23770491803278687</v>
      </c>
      <c r="H18" s="27">
        <f>H17/B17</f>
        <v>1.6393442622950821E-2</v>
      </c>
      <c r="J18" s="25"/>
      <c r="K18" s="26">
        <f>K17/J17</f>
        <v>0.51639344262295084</v>
      </c>
      <c r="L18" s="26">
        <f>L17/J17</f>
        <v>0.22950819672131148</v>
      </c>
      <c r="M18" s="26">
        <f>M17/J17</f>
        <v>0.23770491803278687</v>
      </c>
      <c r="N18" s="27">
        <f>N17/J17</f>
        <v>1.6393442622950821E-2</v>
      </c>
      <c r="P18" s="25"/>
      <c r="Q18" s="26">
        <f>Q17/P17</f>
        <v>2.4590163934426229E-2</v>
      </c>
      <c r="R18" s="26">
        <f>R17/P17</f>
        <v>0.38524590163934425</v>
      </c>
      <c r="S18" s="26">
        <f>S17/P17</f>
        <v>0.22950819672131148</v>
      </c>
      <c r="T18" s="26">
        <f>T17/P17</f>
        <v>0.10655737704918032</v>
      </c>
      <c r="U18" s="26">
        <f>U17/P17</f>
        <v>0.23770491803278687</v>
      </c>
      <c r="V18" s="27">
        <f>V17/P17</f>
        <v>1.6393442622950821E-2</v>
      </c>
    </row>
    <row r="19" spans="1:22">
      <c r="A19" s="4" t="s">
        <v>24</v>
      </c>
      <c r="B19" s="5">
        <v>169</v>
      </c>
      <c r="C19" s="5">
        <v>10</v>
      </c>
      <c r="D19" s="5">
        <v>84</v>
      </c>
      <c r="E19" s="5">
        <v>35</v>
      </c>
      <c r="F19" s="5">
        <v>17</v>
      </c>
      <c r="G19" s="5">
        <v>21</v>
      </c>
      <c r="H19" s="3">
        <f>B19-SUM(C19:G19)</f>
        <v>2</v>
      </c>
      <c r="J19" s="4">
        <v>169</v>
      </c>
      <c r="K19" s="5">
        <f>SUM(C19:D19)</f>
        <v>94</v>
      </c>
      <c r="L19" s="5">
        <f>SUM(E19:F19)</f>
        <v>52</v>
      </c>
      <c r="M19" s="5">
        <f>G19</f>
        <v>21</v>
      </c>
      <c r="N19" s="3">
        <f>J19-SUM(K19:M19)</f>
        <v>2</v>
      </c>
      <c r="P19" s="4">
        <v>169</v>
      </c>
      <c r="Q19" s="5">
        <v>7</v>
      </c>
      <c r="R19" s="5">
        <v>52</v>
      </c>
      <c r="S19" s="5">
        <v>47</v>
      </c>
      <c r="T19" s="5">
        <v>28</v>
      </c>
      <c r="U19" s="5">
        <v>33</v>
      </c>
      <c r="V19" s="3">
        <f>P19-SUM(Q19:U19)</f>
        <v>2</v>
      </c>
    </row>
    <row r="20" spans="1:22" s="28" customFormat="1">
      <c r="A20" s="25" t="s">
        <v>3</v>
      </c>
      <c r="B20" s="26"/>
      <c r="C20" s="26">
        <f>C19/$B$19</f>
        <v>5.9171597633136092E-2</v>
      </c>
      <c r="D20" s="26">
        <f t="shared" ref="D20:G20" si="6">D19/$B$19</f>
        <v>0.49704142011834318</v>
      </c>
      <c r="E20" s="26">
        <f t="shared" si="6"/>
        <v>0.20710059171597633</v>
      </c>
      <c r="F20" s="26">
        <f t="shared" si="6"/>
        <v>0.10059171597633136</v>
      </c>
      <c r="G20" s="26">
        <f t="shared" si="6"/>
        <v>0.1242603550295858</v>
      </c>
      <c r="H20" s="27">
        <f>H19/B19</f>
        <v>1.1834319526627219E-2</v>
      </c>
      <c r="J20" s="25"/>
      <c r="K20" s="26">
        <f>K19/J19</f>
        <v>0.55621301775147924</v>
      </c>
      <c r="L20" s="26">
        <f>L19/J19</f>
        <v>0.30769230769230771</v>
      </c>
      <c r="M20" s="26">
        <f>M19/J19</f>
        <v>0.1242603550295858</v>
      </c>
      <c r="N20" s="27">
        <f>N19/J19</f>
        <v>1.1834319526627219E-2</v>
      </c>
      <c r="P20" s="25"/>
      <c r="Q20" s="26">
        <f>Q19/P19</f>
        <v>4.142011834319527E-2</v>
      </c>
      <c r="R20" s="26">
        <f>R19/P19</f>
        <v>0.30769230769230771</v>
      </c>
      <c r="S20" s="26">
        <f>S19/P19</f>
        <v>0.27810650887573962</v>
      </c>
      <c r="T20" s="26">
        <f>T19/P19</f>
        <v>0.16568047337278108</v>
      </c>
      <c r="U20" s="26">
        <f>U19/P19</f>
        <v>0.19526627218934911</v>
      </c>
      <c r="V20" s="27">
        <f>V19/P19</f>
        <v>1.1834319526627219E-2</v>
      </c>
    </row>
    <row r="21" spans="1:22">
      <c r="A21" s="4" t="s">
        <v>25</v>
      </c>
      <c r="B21" s="5">
        <v>160</v>
      </c>
      <c r="C21" s="5">
        <v>7</v>
      </c>
      <c r="D21" s="5">
        <v>84</v>
      </c>
      <c r="E21" s="5">
        <v>32</v>
      </c>
      <c r="F21" s="5">
        <v>14</v>
      </c>
      <c r="G21" s="5">
        <v>19</v>
      </c>
      <c r="H21" s="3">
        <f>B21-SUM(C21:G21)</f>
        <v>4</v>
      </c>
      <c r="J21" s="4">
        <v>160</v>
      </c>
      <c r="K21" s="5">
        <f>SUM(C21:D21)</f>
        <v>91</v>
      </c>
      <c r="L21" s="5">
        <f>SUM(E21:F21)</f>
        <v>46</v>
      </c>
      <c r="M21" s="5">
        <f>G21</f>
        <v>19</v>
      </c>
      <c r="N21" s="3">
        <f>J21-SUM(K21:M21)</f>
        <v>4</v>
      </c>
      <c r="P21" s="4">
        <v>160</v>
      </c>
      <c r="Q21" s="5">
        <v>5</v>
      </c>
      <c r="R21" s="5">
        <v>61</v>
      </c>
      <c r="S21" s="5">
        <v>40</v>
      </c>
      <c r="T21" s="5">
        <v>26</v>
      </c>
      <c r="U21" s="5">
        <v>24</v>
      </c>
      <c r="V21" s="3">
        <f>P21-SUM(Q21:U21)</f>
        <v>4</v>
      </c>
    </row>
    <row r="22" spans="1:22" s="28" customFormat="1">
      <c r="A22" s="25" t="s">
        <v>3</v>
      </c>
      <c r="B22" s="26"/>
      <c r="C22" s="26">
        <f>C21/$B$21</f>
        <v>4.3749999999999997E-2</v>
      </c>
      <c r="D22" s="26">
        <f t="shared" ref="D22:G22" si="7">D21/$B$21</f>
        <v>0.52500000000000002</v>
      </c>
      <c r="E22" s="26">
        <f t="shared" si="7"/>
        <v>0.2</v>
      </c>
      <c r="F22" s="26">
        <f t="shared" si="7"/>
        <v>8.7499999999999994E-2</v>
      </c>
      <c r="G22" s="26">
        <f t="shared" si="7"/>
        <v>0.11874999999999999</v>
      </c>
      <c r="H22" s="27">
        <f>H21/B21</f>
        <v>2.5000000000000001E-2</v>
      </c>
      <c r="J22" s="25"/>
      <c r="K22" s="26">
        <f>K21/J21</f>
        <v>0.56874999999999998</v>
      </c>
      <c r="L22" s="26">
        <f>L21/J21</f>
        <v>0.28749999999999998</v>
      </c>
      <c r="M22" s="26">
        <f>M21/J21</f>
        <v>0.11874999999999999</v>
      </c>
      <c r="N22" s="27">
        <f>N21/J21</f>
        <v>2.5000000000000001E-2</v>
      </c>
      <c r="P22" s="25"/>
      <c r="Q22" s="26">
        <f>Q21/P21</f>
        <v>3.125E-2</v>
      </c>
      <c r="R22" s="26">
        <f>R21/P21</f>
        <v>0.38124999999999998</v>
      </c>
      <c r="S22" s="26">
        <f>S21/P21</f>
        <v>0.25</v>
      </c>
      <c r="T22" s="26">
        <f>T21/P21</f>
        <v>0.16250000000000001</v>
      </c>
      <c r="U22" s="26">
        <f>U21/P21</f>
        <v>0.15</v>
      </c>
      <c r="V22" s="27">
        <f>V21/P21</f>
        <v>2.5000000000000001E-2</v>
      </c>
    </row>
    <row r="23" spans="1:22">
      <c r="A23" s="4" t="s">
        <v>26</v>
      </c>
      <c r="B23" s="5">
        <v>181</v>
      </c>
      <c r="C23" s="5">
        <v>11</v>
      </c>
      <c r="D23" s="5">
        <v>105</v>
      </c>
      <c r="E23" s="5">
        <v>32</v>
      </c>
      <c r="F23" s="5">
        <v>4</v>
      </c>
      <c r="G23" s="5">
        <v>26</v>
      </c>
      <c r="H23" s="3">
        <f>B23-SUM(C23:G23)</f>
        <v>3</v>
      </c>
      <c r="J23" s="4">
        <v>181</v>
      </c>
      <c r="K23" s="5">
        <f>SUM(C23:D23)</f>
        <v>116</v>
      </c>
      <c r="L23" s="5">
        <f>SUM(E23:F23)</f>
        <v>36</v>
      </c>
      <c r="M23" s="5">
        <f>G23</f>
        <v>26</v>
      </c>
      <c r="N23" s="3">
        <f>J23-SUM(K23:M23)</f>
        <v>3</v>
      </c>
      <c r="P23" s="4">
        <v>181</v>
      </c>
      <c r="Q23" s="5">
        <v>5</v>
      </c>
      <c r="R23" s="5">
        <v>72</v>
      </c>
      <c r="S23" s="5">
        <v>44</v>
      </c>
      <c r="T23" s="5">
        <v>11</v>
      </c>
      <c r="U23" s="5">
        <v>46</v>
      </c>
      <c r="V23" s="3">
        <f>P23-SUM(Q23:U23)</f>
        <v>3</v>
      </c>
    </row>
    <row r="24" spans="1:22" s="28" customFormat="1">
      <c r="A24" s="25" t="s">
        <v>3</v>
      </c>
      <c r="B24" s="26"/>
      <c r="C24" s="26">
        <f>C23/$B$23</f>
        <v>6.0773480662983423E-2</v>
      </c>
      <c r="D24" s="26">
        <f t="shared" ref="D24:G24" si="8">D23/$B$23</f>
        <v>0.58011049723756902</v>
      </c>
      <c r="E24" s="26">
        <f t="shared" si="8"/>
        <v>0.17679558011049723</v>
      </c>
      <c r="F24" s="26">
        <f t="shared" si="8"/>
        <v>2.2099447513812154E-2</v>
      </c>
      <c r="G24" s="26">
        <f t="shared" si="8"/>
        <v>0.143646408839779</v>
      </c>
      <c r="H24" s="27">
        <f>H23/B23</f>
        <v>1.6574585635359115E-2</v>
      </c>
      <c r="J24" s="25"/>
      <c r="K24" s="26">
        <f>K23/J23</f>
        <v>0.64088397790055252</v>
      </c>
      <c r="L24" s="26">
        <f>L23/J23</f>
        <v>0.19889502762430938</v>
      </c>
      <c r="M24" s="26">
        <f>M23/J23</f>
        <v>0.143646408839779</v>
      </c>
      <c r="N24" s="27">
        <f>N23/J23</f>
        <v>1.6574585635359115E-2</v>
      </c>
      <c r="P24" s="25"/>
      <c r="Q24" s="26">
        <f>Q23/P23</f>
        <v>2.7624309392265192E-2</v>
      </c>
      <c r="R24" s="26">
        <f>R23/P23</f>
        <v>0.39779005524861877</v>
      </c>
      <c r="S24" s="26">
        <f>S23/P23</f>
        <v>0.24309392265193369</v>
      </c>
      <c r="T24" s="26">
        <f>T23/P23</f>
        <v>6.0773480662983423E-2</v>
      </c>
      <c r="U24" s="26">
        <f>U23/P23</f>
        <v>0.2541436464088398</v>
      </c>
      <c r="V24" s="27">
        <f>V23/P23</f>
        <v>1.6574585635359115E-2</v>
      </c>
    </row>
    <row r="25" spans="1:22">
      <c r="A25" s="4" t="s">
        <v>27</v>
      </c>
      <c r="B25" s="5">
        <v>244</v>
      </c>
      <c r="C25" s="5">
        <v>13</v>
      </c>
      <c r="D25" s="5">
        <v>131</v>
      </c>
      <c r="E25" s="5">
        <v>37</v>
      </c>
      <c r="F25" s="5">
        <v>13</v>
      </c>
      <c r="G25" s="5">
        <v>39</v>
      </c>
      <c r="H25" s="3">
        <f>B25-SUM(C25:G25)</f>
        <v>11</v>
      </c>
      <c r="J25" s="4">
        <v>244</v>
      </c>
      <c r="K25" s="5">
        <f>SUM(C25:D25)</f>
        <v>144</v>
      </c>
      <c r="L25" s="5">
        <f>SUM(E25:F25)</f>
        <v>50</v>
      </c>
      <c r="M25" s="5">
        <f>G25</f>
        <v>39</v>
      </c>
      <c r="N25" s="3">
        <f>J25-SUM(K25:M25)</f>
        <v>11</v>
      </c>
      <c r="P25" s="4">
        <v>244</v>
      </c>
      <c r="Q25" s="5">
        <v>4</v>
      </c>
      <c r="R25" s="5">
        <v>81</v>
      </c>
      <c r="S25" s="5">
        <v>71</v>
      </c>
      <c r="T25" s="5">
        <v>19</v>
      </c>
      <c r="U25" s="5">
        <v>58</v>
      </c>
      <c r="V25" s="3">
        <f>P25-SUM(Q25:U25)</f>
        <v>11</v>
      </c>
    </row>
    <row r="26" spans="1:22" s="28" customFormat="1">
      <c r="A26" s="25" t="s">
        <v>3</v>
      </c>
      <c r="B26" s="26"/>
      <c r="C26" s="26">
        <f>C25/$B$25</f>
        <v>5.3278688524590161E-2</v>
      </c>
      <c r="D26" s="26">
        <f t="shared" ref="D26:G26" si="9">D25/$B$25</f>
        <v>0.53688524590163933</v>
      </c>
      <c r="E26" s="26">
        <f t="shared" si="9"/>
        <v>0.15163934426229508</v>
      </c>
      <c r="F26" s="26">
        <f t="shared" si="9"/>
        <v>5.3278688524590161E-2</v>
      </c>
      <c r="G26" s="26">
        <f t="shared" si="9"/>
        <v>0.1598360655737705</v>
      </c>
      <c r="H26" s="27">
        <f>H25/B25</f>
        <v>4.5081967213114756E-2</v>
      </c>
      <c r="J26" s="25"/>
      <c r="K26" s="26">
        <f>K25/J25</f>
        <v>0.5901639344262295</v>
      </c>
      <c r="L26" s="26">
        <f>L25/J25</f>
        <v>0.20491803278688525</v>
      </c>
      <c r="M26" s="26">
        <f>M25/J25</f>
        <v>0.1598360655737705</v>
      </c>
      <c r="N26" s="27">
        <f>N25/J25</f>
        <v>4.5081967213114756E-2</v>
      </c>
      <c r="P26" s="25"/>
      <c r="Q26" s="26">
        <f>Q25/P25</f>
        <v>1.6393442622950821E-2</v>
      </c>
      <c r="R26" s="26">
        <f>R25/P25</f>
        <v>0.33196721311475408</v>
      </c>
      <c r="S26" s="26">
        <f>S25/P25</f>
        <v>0.29098360655737704</v>
      </c>
      <c r="T26" s="26">
        <f>T25/P25</f>
        <v>7.7868852459016397E-2</v>
      </c>
      <c r="U26" s="26">
        <f>U25/P25</f>
        <v>0.23770491803278687</v>
      </c>
      <c r="V26" s="27">
        <f>V25/P25</f>
        <v>4.5081967213114756E-2</v>
      </c>
    </row>
    <row r="27" spans="1:22">
      <c r="A27" s="4" t="s">
        <v>28</v>
      </c>
      <c r="B27" s="5">
        <v>262</v>
      </c>
      <c r="C27" s="5">
        <v>20</v>
      </c>
      <c r="D27" s="5">
        <v>128</v>
      </c>
      <c r="E27" s="5">
        <v>37</v>
      </c>
      <c r="F27" s="5">
        <v>8</v>
      </c>
      <c r="G27" s="5">
        <v>52</v>
      </c>
      <c r="H27" s="3">
        <f>B27-SUM(C27:G27)</f>
        <v>17</v>
      </c>
      <c r="J27" s="4">
        <v>262</v>
      </c>
      <c r="K27" s="5">
        <f>SUM(C27:D27)</f>
        <v>148</v>
      </c>
      <c r="L27" s="5">
        <f>SUM(E27:F27)</f>
        <v>45</v>
      </c>
      <c r="M27" s="5">
        <f>G27</f>
        <v>52</v>
      </c>
      <c r="N27" s="3">
        <f>J27-SUM(K27:M27)</f>
        <v>17</v>
      </c>
      <c r="P27" s="4">
        <v>262</v>
      </c>
      <c r="Q27" s="5">
        <v>10</v>
      </c>
      <c r="R27" s="5">
        <v>82</v>
      </c>
      <c r="S27" s="5">
        <v>72</v>
      </c>
      <c r="T27" s="5">
        <v>11</v>
      </c>
      <c r="U27" s="5">
        <v>70</v>
      </c>
      <c r="V27" s="3">
        <f>P27-SUM(Q27:U27)</f>
        <v>17</v>
      </c>
    </row>
    <row r="28" spans="1:22" s="28" customFormat="1">
      <c r="A28" s="29" t="s">
        <v>3</v>
      </c>
      <c r="B28" s="30"/>
      <c r="C28" s="30">
        <f>C27/$B$27</f>
        <v>7.6335877862595422E-2</v>
      </c>
      <c r="D28" s="30">
        <f t="shared" ref="D28:G28" si="10">D27/$B$27</f>
        <v>0.48854961832061067</v>
      </c>
      <c r="E28" s="30">
        <f t="shared" si="10"/>
        <v>0.14122137404580154</v>
      </c>
      <c r="F28" s="30">
        <f t="shared" si="10"/>
        <v>3.0534351145038167E-2</v>
      </c>
      <c r="G28" s="30">
        <f t="shared" si="10"/>
        <v>0.19847328244274809</v>
      </c>
      <c r="H28" s="31">
        <f>H27/B27</f>
        <v>6.4885496183206104E-2</v>
      </c>
      <c r="J28" s="29"/>
      <c r="K28" s="30">
        <f>K27/J27</f>
        <v>0.56488549618320616</v>
      </c>
      <c r="L28" s="30">
        <f>L27/J27</f>
        <v>0.1717557251908397</v>
      </c>
      <c r="M28" s="30">
        <f>M27/J27</f>
        <v>0.19847328244274809</v>
      </c>
      <c r="N28" s="31">
        <f>N27/J27</f>
        <v>6.4885496183206104E-2</v>
      </c>
      <c r="P28" s="29"/>
      <c r="Q28" s="30">
        <f>Q27/P27</f>
        <v>3.8167938931297711E-2</v>
      </c>
      <c r="R28" s="30">
        <f>R27/P27</f>
        <v>0.31297709923664124</v>
      </c>
      <c r="S28" s="30">
        <f>S27/P27</f>
        <v>0.27480916030534353</v>
      </c>
      <c r="T28" s="30">
        <f>T27/P27</f>
        <v>4.1984732824427481E-2</v>
      </c>
      <c r="U28" s="30">
        <f>U27/P27</f>
        <v>0.26717557251908397</v>
      </c>
      <c r="V28" s="31">
        <f>V27/P27</f>
        <v>6.4885496183206104E-2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37"/>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5" width="5" style="1" customWidth="1"/>
    <col min="16" max="17" width="5" style="1"/>
    <col min="18" max="20" width="5" style="1" customWidth="1"/>
    <col min="21" max="16384" width="5" style="1"/>
  </cols>
  <sheetData>
    <row r="1" spans="1:20">
      <c r="A1" s="1" t="s">
        <v>194</v>
      </c>
      <c r="J1" s="1" t="s">
        <v>195</v>
      </c>
      <c r="Q1" s="1" t="s">
        <v>196</v>
      </c>
    </row>
    <row r="2" spans="1:20">
      <c r="A2" s="1" t="s">
        <v>0</v>
      </c>
    </row>
    <row r="3" spans="1:20" s="2" customFormat="1" ht="127.5" customHeight="1">
      <c r="A3" s="6" t="s">
        <v>3</v>
      </c>
      <c r="B3" s="7" t="s">
        <v>4</v>
      </c>
      <c r="C3" s="7" t="s">
        <v>71</v>
      </c>
      <c r="D3" s="7" t="s">
        <v>72</v>
      </c>
      <c r="E3" s="7" t="s">
        <v>73</v>
      </c>
      <c r="F3" s="7" t="s">
        <v>74</v>
      </c>
      <c r="G3" s="7" t="s">
        <v>7</v>
      </c>
      <c r="H3" s="8" t="s">
        <v>8</v>
      </c>
      <c r="J3" s="6" t="s">
        <v>4</v>
      </c>
      <c r="K3" s="7" t="s">
        <v>75</v>
      </c>
      <c r="L3" s="7" t="s">
        <v>76</v>
      </c>
      <c r="M3" s="7" t="s">
        <v>77</v>
      </c>
      <c r="N3" s="7" t="s">
        <v>7</v>
      </c>
      <c r="O3" s="8" t="s">
        <v>8</v>
      </c>
      <c r="Q3" s="6" t="s">
        <v>4</v>
      </c>
      <c r="R3" s="7" t="s">
        <v>78</v>
      </c>
      <c r="S3" s="7" t="s">
        <v>79</v>
      </c>
      <c r="T3" s="8" t="s">
        <v>8</v>
      </c>
    </row>
    <row r="4" spans="1:20">
      <c r="A4" s="4" t="s">
        <v>18</v>
      </c>
      <c r="B4" s="5">
        <v>1170</v>
      </c>
      <c r="C4" s="5">
        <v>90</v>
      </c>
      <c r="D4" s="5">
        <v>364</v>
      </c>
      <c r="E4" s="5">
        <v>514</v>
      </c>
      <c r="F4" s="5">
        <v>166</v>
      </c>
      <c r="G4" s="5">
        <v>30</v>
      </c>
      <c r="H4" s="3">
        <f>B4- SUM(C4:G4)</f>
        <v>6</v>
      </c>
      <c r="J4" s="4">
        <v>1170</v>
      </c>
      <c r="K4" s="5">
        <v>882</v>
      </c>
      <c r="L4" s="5">
        <v>206</v>
      </c>
      <c r="M4" s="5">
        <v>76</v>
      </c>
      <c r="N4" s="57" t="s">
        <v>395</v>
      </c>
      <c r="O4" s="3">
        <f>J4- SUM(K4:N4)</f>
        <v>6</v>
      </c>
      <c r="Q4" s="4">
        <v>1170</v>
      </c>
      <c r="R4" s="5">
        <v>361</v>
      </c>
      <c r="S4" s="5">
        <v>795</v>
      </c>
      <c r="T4" s="3">
        <f>Q4- SUM(R4:S4)</f>
        <v>14</v>
      </c>
    </row>
    <row r="5" spans="1:20" s="28" customFormat="1">
      <c r="A5" s="25" t="s">
        <v>3</v>
      </c>
      <c r="B5" s="26"/>
      <c r="C5" s="26">
        <f>C4/$B$4</f>
        <v>7.6923076923076927E-2</v>
      </c>
      <c r="D5" s="26">
        <f t="shared" ref="D5:H5" si="0">D4/$B$4</f>
        <v>0.31111111111111112</v>
      </c>
      <c r="E5" s="26">
        <f t="shared" si="0"/>
        <v>0.43931623931623931</v>
      </c>
      <c r="F5" s="26">
        <f t="shared" si="0"/>
        <v>0.14188034188034188</v>
      </c>
      <c r="G5" s="26">
        <f t="shared" si="0"/>
        <v>2.564102564102564E-2</v>
      </c>
      <c r="H5" s="27">
        <f t="shared" si="0"/>
        <v>5.1282051282051282E-3</v>
      </c>
      <c r="J5" s="25"/>
      <c r="K5" s="26">
        <f>K4/$J$4</f>
        <v>0.75384615384615383</v>
      </c>
      <c r="L5" s="26">
        <f t="shared" ref="L5:O5" si="1">L4/$J$4</f>
        <v>0.17606837606837608</v>
      </c>
      <c r="M5" s="26">
        <f t="shared" si="1"/>
        <v>6.4957264957264962E-2</v>
      </c>
      <c r="N5" s="58" t="s">
        <v>395</v>
      </c>
      <c r="O5" s="27">
        <f t="shared" si="1"/>
        <v>5.1282051282051282E-3</v>
      </c>
      <c r="Q5" s="25"/>
      <c r="R5" s="26">
        <f>R4/$Q$4</f>
        <v>0.30854700854700856</v>
      </c>
      <c r="S5" s="26">
        <f t="shared" ref="S5:T5" si="2">S4/$Q$4</f>
        <v>0.67948717948717952</v>
      </c>
      <c r="T5" s="27">
        <f t="shared" si="2"/>
        <v>1.1965811965811967E-2</v>
      </c>
    </row>
    <row r="6" spans="1:20">
      <c r="A6" s="4" t="s">
        <v>19</v>
      </c>
      <c r="B6" s="5">
        <v>551</v>
      </c>
      <c r="C6" s="5">
        <v>49</v>
      </c>
      <c r="D6" s="5">
        <v>184</v>
      </c>
      <c r="E6" s="5">
        <v>226</v>
      </c>
      <c r="F6" s="5">
        <v>79</v>
      </c>
      <c r="G6" s="5">
        <v>12</v>
      </c>
      <c r="H6" s="3">
        <f>B6- SUM(C6:G6)</f>
        <v>1</v>
      </c>
      <c r="J6" s="4">
        <v>551</v>
      </c>
      <c r="K6" s="5">
        <v>425</v>
      </c>
      <c r="L6" s="5">
        <v>101</v>
      </c>
      <c r="M6" s="5">
        <v>24</v>
      </c>
      <c r="N6" s="57" t="s">
        <v>395</v>
      </c>
      <c r="O6" s="3">
        <f>J6- SUM(K6:N6)</f>
        <v>1</v>
      </c>
      <c r="Q6" s="4">
        <v>551</v>
      </c>
      <c r="R6" s="5">
        <v>167</v>
      </c>
      <c r="S6" s="5">
        <v>379</v>
      </c>
      <c r="T6" s="3">
        <f>Q6- SUM(R6:S6)</f>
        <v>5</v>
      </c>
    </row>
    <row r="7" spans="1:20" s="28" customFormat="1">
      <c r="A7" s="25" t="s">
        <v>3</v>
      </c>
      <c r="B7" s="26"/>
      <c r="C7" s="26">
        <f>C6/$B$6</f>
        <v>8.8929219600725959E-2</v>
      </c>
      <c r="D7" s="26">
        <f t="shared" ref="D7:H7" si="3">D6/$B$6</f>
        <v>0.33393829401088931</v>
      </c>
      <c r="E7" s="26">
        <f t="shared" si="3"/>
        <v>0.41016333938294008</v>
      </c>
      <c r="F7" s="26">
        <f t="shared" si="3"/>
        <v>0.14337568058076225</v>
      </c>
      <c r="G7" s="26">
        <f t="shared" si="3"/>
        <v>2.1778584392014518E-2</v>
      </c>
      <c r="H7" s="27">
        <f t="shared" si="3"/>
        <v>1.8148820326678765E-3</v>
      </c>
      <c r="J7" s="25"/>
      <c r="K7" s="26">
        <f>K6/$J$6</f>
        <v>0.77132486388384758</v>
      </c>
      <c r="L7" s="26">
        <f t="shared" ref="L7:O7" si="4">L6/$J$6</f>
        <v>0.18330308529945555</v>
      </c>
      <c r="M7" s="26">
        <f t="shared" si="4"/>
        <v>4.3557168784029036E-2</v>
      </c>
      <c r="N7" s="58" t="s">
        <v>395</v>
      </c>
      <c r="O7" s="27">
        <f t="shared" si="4"/>
        <v>1.8148820326678765E-3</v>
      </c>
      <c r="Q7" s="25"/>
      <c r="R7" s="26">
        <f>R6/$Q$6</f>
        <v>0.30308529945553542</v>
      </c>
      <c r="S7" s="26">
        <f t="shared" ref="S7:T7" si="5">S6/$Q$6</f>
        <v>0.68784029038112526</v>
      </c>
      <c r="T7" s="27">
        <f t="shared" si="5"/>
        <v>9.0744101633393835E-3</v>
      </c>
    </row>
    <row r="8" spans="1:20">
      <c r="A8" s="4" t="s">
        <v>20</v>
      </c>
      <c r="B8" s="5">
        <v>611</v>
      </c>
      <c r="C8" s="5">
        <v>41</v>
      </c>
      <c r="D8" s="5">
        <v>180</v>
      </c>
      <c r="E8" s="5">
        <v>287</v>
      </c>
      <c r="F8" s="5">
        <v>85</v>
      </c>
      <c r="G8" s="5">
        <v>18</v>
      </c>
      <c r="H8" s="60" t="s">
        <v>395</v>
      </c>
      <c r="J8" s="4">
        <v>611</v>
      </c>
      <c r="K8" s="5">
        <v>456</v>
      </c>
      <c r="L8" s="5">
        <v>103</v>
      </c>
      <c r="M8" s="5">
        <v>52</v>
      </c>
      <c r="N8" s="57" t="s">
        <v>395</v>
      </c>
      <c r="O8" s="60" t="s">
        <v>395</v>
      </c>
      <c r="Q8" s="4">
        <v>611</v>
      </c>
      <c r="R8" s="5">
        <v>193</v>
      </c>
      <c r="S8" s="5">
        <v>414</v>
      </c>
      <c r="T8" s="3">
        <f>Q8- SUM(R8:S8)</f>
        <v>4</v>
      </c>
    </row>
    <row r="9" spans="1:20" s="28" customFormat="1">
      <c r="A9" s="25" t="s">
        <v>3</v>
      </c>
      <c r="B9" s="26"/>
      <c r="C9" s="26">
        <f>C8/$B$8</f>
        <v>6.7103109656301146E-2</v>
      </c>
      <c r="D9" s="26">
        <f t="shared" ref="D9:G9" si="6">D8/$B$8</f>
        <v>0.29459901800327332</v>
      </c>
      <c r="E9" s="26">
        <f t="shared" si="6"/>
        <v>0.469721767594108</v>
      </c>
      <c r="F9" s="26">
        <f t="shared" si="6"/>
        <v>0.13911620294599017</v>
      </c>
      <c r="G9" s="26">
        <f t="shared" si="6"/>
        <v>2.9459901800327332E-2</v>
      </c>
      <c r="H9" s="61" t="s">
        <v>395</v>
      </c>
      <c r="J9" s="25"/>
      <c r="K9" s="26">
        <f>K8/$J$8</f>
        <v>0.74631751227495913</v>
      </c>
      <c r="L9" s="26">
        <f t="shared" ref="L9:M9" si="7">L8/$J$8</f>
        <v>0.16857610474631751</v>
      </c>
      <c r="M9" s="26">
        <f t="shared" si="7"/>
        <v>8.5106382978723402E-2</v>
      </c>
      <c r="N9" s="58" t="s">
        <v>395</v>
      </c>
      <c r="O9" s="61" t="s">
        <v>395</v>
      </c>
      <c r="Q9" s="25"/>
      <c r="R9" s="26">
        <f>R8/$Q$8</f>
        <v>0.3158756137479542</v>
      </c>
      <c r="S9" s="26">
        <f t="shared" ref="S9:T9" si="8">S8/$Q$8</f>
        <v>0.67757774140752869</v>
      </c>
      <c r="T9" s="27">
        <f t="shared" si="8"/>
        <v>6.5466448445171853E-3</v>
      </c>
    </row>
    <row r="10" spans="1:20">
      <c r="A10" s="4" t="s">
        <v>21</v>
      </c>
      <c r="B10" s="5">
        <v>2</v>
      </c>
      <c r="C10" s="57" t="s">
        <v>395</v>
      </c>
      <c r="D10" s="57" t="s">
        <v>395</v>
      </c>
      <c r="E10" s="57" t="s">
        <v>395</v>
      </c>
      <c r="F10" s="5">
        <v>2</v>
      </c>
      <c r="G10" s="57" t="s">
        <v>395</v>
      </c>
      <c r="H10" s="60" t="s">
        <v>395</v>
      </c>
      <c r="J10" s="4">
        <v>2</v>
      </c>
      <c r="K10" s="57" t="s">
        <v>395</v>
      </c>
      <c r="L10" s="5">
        <v>2</v>
      </c>
      <c r="M10" s="57" t="s">
        <v>395</v>
      </c>
      <c r="N10" s="57" t="s">
        <v>395</v>
      </c>
      <c r="O10" s="60" t="s">
        <v>395</v>
      </c>
      <c r="Q10" s="4">
        <v>2</v>
      </c>
      <c r="R10" s="5">
        <v>1</v>
      </c>
      <c r="S10" s="5">
        <v>1</v>
      </c>
      <c r="T10" s="60" t="s">
        <v>395</v>
      </c>
    </row>
    <row r="11" spans="1:20" s="28" customFormat="1">
      <c r="A11" s="29" t="s">
        <v>3</v>
      </c>
      <c r="B11" s="30"/>
      <c r="C11" s="59" t="s">
        <v>395</v>
      </c>
      <c r="D11" s="59" t="s">
        <v>395</v>
      </c>
      <c r="E11" s="59" t="s">
        <v>395</v>
      </c>
      <c r="F11" s="65">
        <f t="shared" ref="F11" si="9">F10/$B$10</f>
        <v>1</v>
      </c>
      <c r="G11" s="59" t="s">
        <v>395</v>
      </c>
      <c r="H11" s="62" t="s">
        <v>395</v>
      </c>
      <c r="J11" s="29"/>
      <c r="K11" s="59" t="s">
        <v>395</v>
      </c>
      <c r="L11" s="65">
        <f t="shared" ref="L11" si="10">L10/$J$10</f>
        <v>1</v>
      </c>
      <c r="M11" s="59" t="s">
        <v>395</v>
      </c>
      <c r="N11" s="59" t="s">
        <v>395</v>
      </c>
      <c r="O11" s="62" t="s">
        <v>395</v>
      </c>
      <c r="Q11" s="29"/>
      <c r="R11" s="30">
        <f>R10/$Q$10</f>
        <v>0.5</v>
      </c>
      <c r="S11" s="30">
        <f t="shared" ref="S11" si="11">S10/$Q$10</f>
        <v>0.5</v>
      </c>
      <c r="T11" s="62" t="s">
        <v>395</v>
      </c>
    </row>
    <row r="12" spans="1:20">
      <c r="A12" s="1" t="s">
        <v>2</v>
      </c>
    </row>
    <row r="13" spans="1:20" s="42" customFormat="1">
      <c r="A13" s="39" t="s">
        <v>22</v>
      </c>
      <c r="B13" s="96">
        <v>17</v>
      </c>
      <c r="C13" s="40">
        <v>2</v>
      </c>
      <c r="D13" s="78" t="s">
        <v>395</v>
      </c>
      <c r="E13" s="40">
        <v>11</v>
      </c>
      <c r="F13" s="40">
        <v>4</v>
      </c>
      <c r="G13" s="78" t="s">
        <v>395</v>
      </c>
      <c r="H13" s="64" t="s">
        <v>395</v>
      </c>
      <c r="J13" s="39">
        <v>17</v>
      </c>
      <c r="K13" s="78" t="s">
        <v>395</v>
      </c>
      <c r="L13" s="40">
        <v>17</v>
      </c>
      <c r="M13" s="78" t="s">
        <v>395</v>
      </c>
      <c r="N13" s="78" t="s">
        <v>395</v>
      </c>
      <c r="O13" s="64" t="s">
        <v>395</v>
      </c>
      <c r="Q13" s="39">
        <v>17</v>
      </c>
      <c r="R13" s="40">
        <v>10</v>
      </c>
      <c r="S13" s="40">
        <v>7</v>
      </c>
      <c r="T13" s="64" t="s">
        <v>395</v>
      </c>
    </row>
    <row r="14" spans="1:20" s="28" customFormat="1">
      <c r="A14" s="25" t="s">
        <v>3</v>
      </c>
      <c r="B14" s="97"/>
      <c r="C14" s="26">
        <f>C13/$B$13</f>
        <v>0.11764705882352941</v>
      </c>
      <c r="D14" s="58" t="s">
        <v>395</v>
      </c>
      <c r="E14" s="26">
        <f t="shared" ref="E14:F14" si="12">E13/$B$13</f>
        <v>0.6470588235294118</v>
      </c>
      <c r="F14" s="26">
        <f t="shared" si="12"/>
        <v>0.23529411764705882</v>
      </c>
      <c r="G14" s="58" t="s">
        <v>395</v>
      </c>
      <c r="H14" s="63" t="s">
        <v>395</v>
      </c>
      <c r="J14" s="25"/>
      <c r="K14" s="58" t="s">
        <v>395</v>
      </c>
      <c r="L14" s="66">
        <f t="shared" ref="L14" si="13">L13/$J$13</f>
        <v>1</v>
      </c>
      <c r="M14" s="58" t="s">
        <v>395</v>
      </c>
      <c r="N14" s="58" t="s">
        <v>395</v>
      </c>
      <c r="O14" s="63" t="s">
        <v>395</v>
      </c>
      <c r="Q14" s="25"/>
      <c r="R14" s="26">
        <f>R13/$Q$13</f>
        <v>0.58823529411764708</v>
      </c>
      <c r="S14" s="26">
        <f t="shared" ref="S14" si="14">S13/$Q$13</f>
        <v>0.41176470588235292</v>
      </c>
      <c r="T14" s="63" t="s">
        <v>395</v>
      </c>
    </row>
    <row r="15" spans="1:20">
      <c r="A15" s="4" t="s">
        <v>23</v>
      </c>
      <c r="B15" s="98">
        <v>122</v>
      </c>
      <c r="C15" s="5">
        <v>22</v>
      </c>
      <c r="D15" s="5">
        <v>16</v>
      </c>
      <c r="E15" s="5">
        <v>61</v>
      </c>
      <c r="F15" s="5">
        <v>20</v>
      </c>
      <c r="G15" s="5">
        <v>3</v>
      </c>
      <c r="H15" s="60" t="s">
        <v>395</v>
      </c>
      <c r="J15" s="4">
        <v>122</v>
      </c>
      <c r="K15" s="5">
        <v>30</v>
      </c>
      <c r="L15" s="5">
        <v>92</v>
      </c>
      <c r="M15" s="57" t="s">
        <v>395</v>
      </c>
      <c r="N15" s="57" t="s">
        <v>395</v>
      </c>
      <c r="O15" s="60" t="s">
        <v>395</v>
      </c>
      <c r="Q15" s="4">
        <v>122</v>
      </c>
      <c r="R15" s="5">
        <v>37</v>
      </c>
      <c r="S15" s="5">
        <v>85</v>
      </c>
      <c r="T15" s="60" t="s">
        <v>395</v>
      </c>
    </row>
    <row r="16" spans="1:20" s="28" customFormat="1">
      <c r="A16" s="25" t="s">
        <v>3</v>
      </c>
      <c r="B16" s="97"/>
      <c r="C16" s="26">
        <f>C15/$B$15</f>
        <v>0.18032786885245902</v>
      </c>
      <c r="D16" s="26">
        <f t="shared" ref="D16:G16" si="15">D15/$B$15</f>
        <v>0.13114754098360656</v>
      </c>
      <c r="E16" s="26">
        <f t="shared" si="15"/>
        <v>0.5</v>
      </c>
      <c r="F16" s="26">
        <f t="shared" si="15"/>
        <v>0.16393442622950818</v>
      </c>
      <c r="G16" s="26">
        <f t="shared" si="15"/>
        <v>2.4590163934426229E-2</v>
      </c>
      <c r="H16" s="61" t="s">
        <v>395</v>
      </c>
      <c r="J16" s="25"/>
      <c r="K16" s="26">
        <f>K15/$J$15</f>
        <v>0.24590163934426229</v>
      </c>
      <c r="L16" s="26">
        <f t="shared" ref="L16" si="16">L15/$J$15</f>
        <v>0.75409836065573765</v>
      </c>
      <c r="M16" s="58" t="s">
        <v>395</v>
      </c>
      <c r="N16" s="58" t="s">
        <v>395</v>
      </c>
      <c r="O16" s="61" t="s">
        <v>395</v>
      </c>
      <c r="Q16" s="25"/>
      <c r="R16" s="26">
        <f>R15/$Q$15</f>
        <v>0.30327868852459017</v>
      </c>
      <c r="S16" s="26">
        <f t="shared" ref="S16" si="17">S15/$Q$15</f>
        <v>0.69672131147540983</v>
      </c>
      <c r="T16" s="61" t="s">
        <v>395</v>
      </c>
    </row>
    <row r="17" spans="1:20">
      <c r="A17" s="4" t="s">
        <v>24</v>
      </c>
      <c r="B17" s="98">
        <v>169</v>
      </c>
      <c r="C17" s="5">
        <v>8</v>
      </c>
      <c r="D17" s="5">
        <v>37</v>
      </c>
      <c r="E17" s="5">
        <v>101</v>
      </c>
      <c r="F17" s="5">
        <v>19</v>
      </c>
      <c r="G17" s="5">
        <v>4</v>
      </c>
      <c r="H17" s="60" t="s">
        <v>395</v>
      </c>
      <c r="J17" s="4">
        <v>169</v>
      </c>
      <c r="K17" s="5">
        <v>126</v>
      </c>
      <c r="L17" s="5">
        <v>37</v>
      </c>
      <c r="M17" s="5">
        <v>6</v>
      </c>
      <c r="N17" s="57" t="s">
        <v>395</v>
      </c>
      <c r="O17" s="60" t="s">
        <v>395</v>
      </c>
      <c r="Q17" s="4">
        <v>169</v>
      </c>
      <c r="R17" s="5">
        <v>106</v>
      </c>
      <c r="S17" s="5">
        <v>63</v>
      </c>
      <c r="T17" s="60" t="s">
        <v>395</v>
      </c>
    </row>
    <row r="18" spans="1:20" s="28" customFormat="1">
      <c r="A18" s="25" t="s">
        <v>3</v>
      </c>
      <c r="B18" s="97"/>
      <c r="C18" s="26">
        <f>C17/$B$17</f>
        <v>4.7337278106508875E-2</v>
      </c>
      <c r="D18" s="26">
        <f t="shared" ref="D18:G18" si="18">D17/$B$17</f>
        <v>0.21893491124260356</v>
      </c>
      <c r="E18" s="26">
        <f t="shared" si="18"/>
        <v>0.59763313609467461</v>
      </c>
      <c r="F18" s="26">
        <f t="shared" si="18"/>
        <v>0.11242603550295859</v>
      </c>
      <c r="G18" s="26">
        <f t="shared" si="18"/>
        <v>2.3668639053254437E-2</v>
      </c>
      <c r="H18" s="61" t="s">
        <v>395</v>
      </c>
      <c r="J18" s="25"/>
      <c r="K18" s="26">
        <f>K17/$J$17</f>
        <v>0.74556213017751483</v>
      </c>
      <c r="L18" s="26">
        <f t="shared" ref="L18:M18" si="19">L17/$J$17</f>
        <v>0.21893491124260356</v>
      </c>
      <c r="M18" s="26">
        <f t="shared" si="19"/>
        <v>3.5502958579881658E-2</v>
      </c>
      <c r="N18" s="58" t="s">
        <v>395</v>
      </c>
      <c r="O18" s="61" t="s">
        <v>395</v>
      </c>
      <c r="Q18" s="25"/>
      <c r="R18" s="26">
        <f>R17/$Q$17</f>
        <v>0.62721893491124259</v>
      </c>
      <c r="S18" s="26">
        <f t="shared" ref="S18" si="20">S17/$Q$17</f>
        <v>0.37278106508875741</v>
      </c>
      <c r="T18" s="61" t="s">
        <v>395</v>
      </c>
    </row>
    <row r="19" spans="1:20">
      <c r="A19" s="4" t="s">
        <v>25</v>
      </c>
      <c r="B19" s="98">
        <v>160</v>
      </c>
      <c r="C19" s="5">
        <v>12</v>
      </c>
      <c r="D19" s="5">
        <v>26</v>
      </c>
      <c r="E19" s="5">
        <v>95</v>
      </c>
      <c r="F19" s="5">
        <v>24</v>
      </c>
      <c r="G19" s="5">
        <v>3</v>
      </c>
      <c r="H19" s="60" t="s">
        <v>395</v>
      </c>
      <c r="J19" s="4">
        <v>160</v>
      </c>
      <c r="K19" s="5">
        <v>129</v>
      </c>
      <c r="L19" s="5">
        <v>23</v>
      </c>
      <c r="M19" s="5">
        <v>7</v>
      </c>
      <c r="N19" s="57" t="s">
        <v>395</v>
      </c>
      <c r="O19" s="3">
        <f>J19- SUM(K19:N19)</f>
        <v>1</v>
      </c>
      <c r="Q19" s="4">
        <v>160</v>
      </c>
      <c r="R19" s="5">
        <v>108</v>
      </c>
      <c r="S19" s="5">
        <v>50</v>
      </c>
      <c r="T19" s="3">
        <f>Q19- SUM(R19:S19)</f>
        <v>2</v>
      </c>
    </row>
    <row r="20" spans="1:20" s="28" customFormat="1">
      <c r="A20" s="25" t="s">
        <v>3</v>
      </c>
      <c r="B20" s="97"/>
      <c r="C20" s="26">
        <f>C19/$B$19</f>
        <v>7.4999999999999997E-2</v>
      </c>
      <c r="D20" s="26">
        <f t="shared" ref="D20:G20" si="21">D19/$B$19</f>
        <v>0.16250000000000001</v>
      </c>
      <c r="E20" s="26">
        <f t="shared" si="21"/>
        <v>0.59375</v>
      </c>
      <c r="F20" s="26">
        <f t="shared" si="21"/>
        <v>0.15</v>
      </c>
      <c r="G20" s="26">
        <f t="shared" si="21"/>
        <v>1.8749999999999999E-2</v>
      </c>
      <c r="H20" s="61" t="s">
        <v>395</v>
      </c>
      <c r="J20" s="25"/>
      <c r="K20" s="26">
        <f>K19/$J$19</f>
        <v>0.80625000000000002</v>
      </c>
      <c r="L20" s="26">
        <f t="shared" ref="L20:O20" si="22">L19/$J$19</f>
        <v>0.14374999999999999</v>
      </c>
      <c r="M20" s="26">
        <f t="shared" si="22"/>
        <v>4.3749999999999997E-2</v>
      </c>
      <c r="N20" s="58" t="s">
        <v>395</v>
      </c>
      <c r="O20" s="27">
        <f t="shared" si="22"/>
        <v>6.2500000000000003E-3</v>
      </c>
      <c r="Q20" s="25"/>
      <c r="R20" s="26">
        <f>R19/$Q$19</f>
        <v>0.67500000000000004</v>
      </c>
      <c r="S20" s="26">
        <f t="shared" ref="S20:T20" si="23">S19/$Q$19</f>
        <v>0.3125</v>
      </c>
      <c r="T20" s="27">
        <f t="shared" si="23"/>
        <v>1.2500000000000001E-2</v>
      </c>
    </row>
    <row r="21" spans="1:20">
      <c r="A21" s="4" t="s">
        <v>26</v>
      </c>
      <c r="B21" s="98">
        <v>181</v>
      </c>
      <c r="C21" s="5">
        <v>12</v>
      </c>
      <c r="D21" s="5">
        <v>53</v>
      </c>
      <c r="E21" s="5">
        <v>83</v>
      </c>
      <c r="F21" s="5">
        <v>29</v>
      </c>
      <c r="G21" s="5">
        <v>4</v>
      </c>
      <c r="H21" s="60" t="s">
        <v>395</v>
      </c>
      <c r="J21" s="4">
        <v>181</v>
      </c>
      <c r="K21" s="5">
        <v>150</v>
      </c>
      <c r="L21" s="5">
        <v>17</v>
      </c>
      <c r="M21" s="5">
        <v>14</v>
      </c>
      <c r="N21" s="57" t="s">
        <v>395</v>
      </c>
      <c r="O21" s="60" t="s">
        <v>395</v>
      </c>
      <c r="Q21" s="4">
        <v>181</v>
      </c>
      <c r="R21" s="5">
        <v>30</v>
      </c>
      <c r="S21" s="5">
        <v>151</v>
      </c>
      <c r="T21" s="60" t="s">
        <v>395</v>
      </c>
    </row>
    <row r="22" spans="1:20" s="28" customFormat="1">
      <c r="A22" s="25" t="s">
        <v>3</v>
      </c>
      <c r="B22" s="97"/>
      <c r="C22" s="26">
        <f>C21/$B$21</f>
        <v>6.6298342541436461E-2</v>
      </c>
      <c r="D22" s="26">
        <f t="shared" ref="D22:G22" si="24">D21/$B$21</f>
        <v>0.29281767955801102</v>
      </c>
      <c r="E22" s="26">
        <f t="shared" si="24"/>
        <v>0.4585635359116022</v>
      </c>
      <c r="F22" s="26">
        <f t="shared" si="24"/>
        <v>0.16022099447513813</v>
      </c>
      <c r="G22" s="26">
        <f t="shared" si="24"/>
        <v>2.2099447513812154E-2</v>
      </c>
      <c r="H22" s="61" t="s">
        <v>395</v>
      </c>
      <c r="J22" s="25"/>
      <c r="K22" s="26">
        <f>K21/$J$21</f>
        <v>0.82872928176795579</v>
      </c>
      <c r="L22" s="26">
        <f t="shared" ref="L22:M22" si="25">L21/$J$21</f>
        <v>9.3922651933701654E-2</v>
      </c>
      <c r="M22" s="26">
        <f t="shared" si="25"/>
        <v>7.7348066298342538E-2</v>
      </c>
      <c r="N22" s="58" t="s">
        <v>395</v>
      </c>
      <c r="O22" s="61" t="s">
        <v>395</v>
      </c>
      <c r="Q22" s="25"/>
      <c r="R22" s="26">
        <f>R21/$Q$21</f>
        <v>0.16574585635359115</v>
      </c>
      <c r="S22" s="26">
        <f t="shared" ref="S22" si="26">S21/$Q$21</f>
        <v>0.83425414364640882</v>
      </c>
      <c r="T22" s="61" t="s">
        <v>395</v>
      </c>
    </row>
    <row r="23" spans="1:20">
      <c r="A23" s="4" t="s">
        <v>27</v>
      </c>
      <c r="B23" s="98">
        <v>244</v>
      </c>
      <c r="C23" s="5">
        <v>14</v>
      </c>
      <c r="D23" s="5">
        <v>105</v>
      </c>
      <c r="E23" s="5">
        <v>92</v>
      </c>
      <c r="F23" s="5">
        <v>28</v>
      </c>
      <c r="G23" s="5">
        <v>5</v>
      </c>
      <c r="H23" s="60" t="s">
        <v>395</v>
      </c>
      <c r="J23" s="4">
        <v>244</v>
      </c>
      <c r="K23" s="5">
        <v>222</v>
      </c>
      <c r="L23" s="5">
        <v>7</v>
      </c>
      <c r="M23" s="5">
        <v>15</v>
      </c>
      <c r="N23" s="57" t="s">
        <v>395</v>
      </c>
      <c r="O23" s="60" t="s">
        <v>395</v>
      </c>
      <c r="Q23" s="4">
        <v>244</v>
      </c>
      <c r="R23" s="5">
        <v>28</v>
      </c>
      <c r="S23" s="5">
        <v>215</v>
      </c>
      <c r="T23" s="3">
        <f>Q23- SUM(R23:S23)</f>
        <v>1</v>
      </c>
    </row>
    <row r="24" spans="1:20" s="28" customFormat="1">
      <c r="A24" s="25" t="s">
        <v>3</v>
      </c>
      <c r="B24" s="97"/>
      <c r="C24" s="26">
        <f>C23/$B$23</f>
        <v>5.737704918032787E-2</v>
      </c>
      <c r="D24" s="26">
        <f t="shared" ref="D24:F24" si="27">D23/$B$23</f>
        <v>0.43032786885245899</v>
      </c>
      <c r="E24" s="26">
        <f t="shared" si="27"/>
        <v>0.37704918032786883</v>
      </c>
      <c r="F24" s="26">
        <f t="shared" si="27"/>
        <v>0.11475409836065574</v>
      </c>
      <c r="G24" s="26">
        <f>G23/$B$23</f>
        <v>2.0491803278688523E-2</v>
      </c>
      <c r="H24" s="61" t="s">
        <v>395</v>
      </c>
      <c r="J24" s="25"/>
      <c r="K24" s="26">
        <f>K23/$J$23</f>
        <v>0.9098360655737705</v>
      </c>
      <c r="L24" s="26">
        <f t="shared" ref="L24:M24" si="28">L23/$J$23</f>
        <v>2.8688524590163935E-2</v>
      </c>
      <c r="M24" s="26">
        <f t="shared" si="28"/>
        <v>6.1475409836065573E-2</v>
      </c>
      <c r="N24" s="58" t="s">
        <v>395</v>
      </c>
      <c r="O24" s="61" t="s">
        <v>395</v>
      </c>
      <c r="Q24" s="25"/>
      <c r="R24" s="26">
        <f>R23/$Q$23</f>
        <v>0.11475409836065574</v>
      </c>
      <c r="S24" s="26">
        <f t="shared" ref="S24:T24" si="29">S23/$Q$23</f>
        <v>0.88114754098360659</v>
      </c>
      <c r="T24" s="27">
        <f t="shared" si="29"/>
        <v>4.0983606557377051E-3</v>
      </c>
    </row>
    <row r="25" spans="1:20">
      <c r="A25" s="4" t="s">
        <v>28</v>
      </c>
      <c r="B25" s="98">
        <v>262</v>
      </c>
      <c r="C25" s="5">
        <v>20</v>
      </c>
      <c r="D25" s="5">
        <v>123</v>
      </c>
      <c r="E25" s="5">
        <v>68</v>
      </c>
      <c r="F25" s="5">
        <v>39</v>
      </c>
      <c r="G25" s="5">
        <v>11</v>
      </c>
      <c r="H25" s="3">
        <f>B25- SUM(C25:G25)</f>
        <v>1</v>
      </c>
      <c r="J25" s="4">
        <v>262</v>
      </c>
      <c r="K25" s="5">
        <v>218</v>
      </c>
      <c r="L25" s="5">
        <v>11</v>
      </c>
      <c r="M25" s="5">
        <v>33</v>
      </c>
      <c r="N25" s="57" t="s">
        <v>395</v>
      </c>
      <c r="O25" s="60" t="s">
        <v>395</v>
      </c>
      <c r="Q25" s="4">
        <v>262</v>
      </c>
      <c r="R25" s="5">
        <v>40</v>
      </c>
      <c r="S25" s="5">
        <v>216</v>
      </c>
      <c r="T25" s="3">
        <f>Q25- SUM(R25:S25)</f>
        <v>6</v>
      </c>
    </row>
    <row r="26" spans="1:20" s="28" customFormat="1">
      <c r="A26" s="29" t="s">
        <v>3</v>
      </c>
      <c r="B26" s="99"/>
      <c r="C26" s="30">
        <f>C25/$B$25</f>
        <v>7.6335877862595422E-2</v>
      </c>
      <c r="D26" s="30">
        <f t="shared" ref="D26:F26" si="30">D25/$B$25</f>
        <v>0.46946564885496184</v>
      </c>
      <c r="E26" s="30">
        <f t="shared" si="30"/>
        <v>0.25954198473282442</v>
      </c>
      <c r="F26" s="30">
        <f t="shared" si="30"/>
        <v>0.14885496183206107</v>
      </c>
      <c r="G26" s="30">
        <f>G25/$B$25</f>
        <v>4.1984732824427481E-2</v>
      </c>
      <c r="H26" s="31">
        <f t="shared" ref="H26" si="31">H25/$B$25</f>
        <v>3.8167938931297708E-3</v>
      </c>
      <c r="J26" s="29"/>
      <c r="K26" s="30">
        <f>K25/$J$25</f>
        <v>0.83206106870229013</v>
      </c>
      <c r="L26" s="30">
        <f t="shared" ref="L26:M26" si="32">L25/$J$25</f>
        <v>4.1984732824427481E-2</v>
      </c>
      <c r="M26" s="30">
        <f t="shared" si="32"/>
        <v>0.12595419847328243</v>
      </c>
      <c r="N26" s="59" t="s">
        <v>395</v>
      </c>
      <c r="O26" s="62" t="s">
        <v>395</v>
      </c>
      <c r="Q26" s="29"/>
      <c r="R26" s="30">
        <f>R25/$Q$25</f>
        <v>0.15267175572519084</v>
      </c>
      <c r="S26" s="30">
        <f t="shared" ref="S26:T26" si="33">S25/$Q$25</f>
        <v>0.82442748091603058</v>
      </c>
      <c r="T26" s="31">
        <f t="shared" si="33"/>
        <v>2.2900763358778626E-2</v>
      </c>
    </row>
    <row r="27" spans="1:20">
      <c r="B27" s="90"/>
    </row>
    <row r="28" spans="1:20" s="28" customFormat="1"/>
    <row r="37" spans="19:19">
      <c r="S37" s="1" t="s">
        <v>393</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6" width="5" style="1" customWidth="1"/>
    <col min="7" max="8" width="5" style="1"/>
    <col min="9" max="14" width="5" style="1" customWidth="1"/>
    <col min="15" max="16" width="5" style="1"/>
    <col min="17" max="20" width="5" style="1" customWidth="1"/>
    <col min="21" max="16384" width="5" style="1"/>
  </cols>
  <sheetData>
    <row r="1" spans="1:22">
      <c r="A1" s="1" t="s">
        <v>217</v>
      </c>
    </row>
    <row r="2" spans="1:22" s="20" customFormat="1" ht="10.5">
      <c r="A2" s="20" t="s">
        <v>328</v>
      </c>
      <c r="H2" s="20" t="s">
        <v>327</v>
      </c>
      <c r="P2" s="20" t="s">
        <v>326</v>
      </c>
    </row>
    <row r="3" spans="1:22" s="15" customFormat="1" ht="10.5">
      <c r="A3" s="15" t="s">
        <v>332</v>
      </c>
      <c r="H3" s="15" t="s">
        <v>325</v>
      </c>
      <c r="P3" s="15" t="s">
        <v>325</v>
      </c>
    </row>
    <row r="4" spans="1:22">
      <c r="A4" s="1" t="s">
        <v>0</v>
      </c>
    </row>
    <row r="5" spans="1:22" s="2" customFormat="1" ht="127.5" customHeight="1">
      <c r="A5" s="6" t="s">
        <v>3</v>
      </c>
      <c r="B5" s="7" t="s">
        <v>4</v>
      </c>
      <c r="C5" s="7" t="s">
        <v>169</v>
      </c>
      <c r="D5" s="7" t="s">
        <v>170</v>
      </c>
      <c r="E5" s="7" t="s">
        <v>43</v>
      </c>
      <c r="F5" s="8" t="s">
        <v>8</v>
      </c>
      <c r="H5" s="6" t="s">
        <v>4</v>
      </c>
      <c r="I5" s="7" t="s">
        <v>165</v>
      </c>
      <c r="J5" s="7" t="s">
        <v>166</v>
      </c>
      <c r="K5" s="7" t="s">
        <v>167</v>
      </c>
      <c r="L5" s="7" t="s">
        <v>168</v>
      </c>
      <c r="M5" s="7" t="s">
        <v>43</v>
      </c>
      <c r="N5" s="8" t="s">
        <v>8</v>
      </c>
      <c r="P5" s="6" t="s">
        <v>4</v>
      </c>
      <c r="Q5" s="7" t="s">
        <v>169</v>
      </c>
      <c r="R5" s="7" t="s">
        <v>170</v>
      </c>
      <c r="S5" s="7" t="s">
        <v>43</v>
      </c>
      <c r="T5" s="8" t="s">
        <v>8</v>
      </c>
    </row>
    <row r="6" spans="1:22">
      <c r="A6" s="4" t="s">
        <v>18</v>
      </c>
      <c r="B6" s="5">
        <v>1170</v>
      </c>
      <c r="C6" s="5">
        <f>SUM('59'!Q6:R6)</f>
        <v>442</v>
      </c>
      <c r="D6" s="5">
        <f>SUM('59'!E6:F6)</f>
        <v>264</v>
      </c>
      <c r="E6" s="5">
        <f>'59'!G6</f>
        <v>191</v>
      </c>
      <c r="F6" s="3">
        <f>B6-SUM(C6:E6)</f>
        <v>273</v>
      </c>
      <c r="H6" s="4">
        <v>1170</v>
      </c>
      <c r="I6" s="5">
        <v>20</v>
      </c>
      <c r="J6" s="5">
        <v>198</v>
      </c>
      <c r="K6" s="5">
        <v>346</v>
      </c>
      <c r="L6" s="5">
        <v>156</v>
      </c>
      <c r="M6" s="5">
        <v>407</v>
      </c>
      <c r="N6" s="3">
        <f>H6-SUM(I6:M6)</f>
        <v>43</v>
      </c>
      <c r="P6" s="4">
        <v>1170</v>
      </c>
      <c r="Q6" s="5">
        <f>SUM(I6:J6)</f>
        <v>218</v>
      </c>
      <c r="R6" s="5">
        <f>SUM(K6:L6)</f>
        <v>502</v>
      </c>
      <c r="S6" s="5">
        <f>M6</f>
        <v>407</v>
      </c>
      <c r="T6" s="3">
        <f>P6-SUM(Q6:S6)</f>
        <v>43</v>
      </c>
    </row>
    <row r="7" spans="1:22" s="28" customFormat="1">
      <c r="A7" s="25" t="s">
        <v>3</v>
      </c>
      <c r="B7" s="26"/>
      <c r="C7" s="26">
        <f>C6/$B$6</f>
        <v>0.37777777777777777</v>
      </c>
      <c r="D7" s="26">
        <f t="shared" ref="D7:E7" si="0">D6/$B$6</f>
        <v>0.22564102564102564</v>
      </c>
      <c r="E7" s="26">
        <f t="shared" si="0"/>
        <v>0.16324786324786325</v>
      </c>
      <c r="F7" s="27">
        <f>F6/B6</f>
        <v>0.23333333333333334</v>
      </c>
      <c r="H7" s="25"/>
      <c r="I7" s="26">
        <f>I6/H6</f>
        <v>1.7094017094017096E-2</v>
      </c>
      <c r="J7" s="26">
        <f>J6/H6</f>
        <v>0.16923076923076924</v>
      </c>
      <c r="K7" s="26">
        <f>K6/H6</f>
        <v>0.29572649572649573</v>
      </c>
      <c r="L7" s="26">
        <f>L6/H6</f>
        <v>0.13333333333333333</v>
      </c>
      <c r="M7" s="26">
        <f>M6/H6</f>
        <v>0.34786324786324785</v>
      </c>
      <c r="N7" s="27">
        <f>N6/H6</f>
        <v>3.6752136752136753E-2</v>
      </c>
      <c r="P7" s="25"/>
      <c r="Q7" s="26">
        <f>Q6/P6</f>
        <v>0.18632478632478633</v>
      </c>
      <c r="R7" s="26">
        <f>R6/P6</f>
        <v>0.42905982905982903</v>
      </c>
      <c r="S7" s="26">
        <f>S6/P6</f>
        <v>0.34786324786324785</v>
      </c>
      <c r="T7" s="27">
        <f>T6/P6</f>
        <v>3.6752136752136753E-2</v>
      </c>
    </row>
    <row r="8" spans="1:22">
      <c r="A8" s="4" t="s">
        <v>19</v>
      </c>
      <c r="B8" s="5">
        <v>551</v>
      </c>
      <c r="C8" s="5">
        <f>SUM('59'!Q8:R8)</f>
        <v>200</v>
      </c>
      <c r="D8" s="5">
        <f>SUM('59'!E8:F8)</f>
        <v>131</v>
      </c>
      <c r="E8" s="5">
        <f>'59'!G8</f>
        <v>91</v>
      </c>
      <c r="F8" s="3">
        <f>B8-SUM(C8:E8)</f>
        <v>129</v>
      </c>
      <c r="H8" s="4">
        <v>551</v>
      </c>
      <c r="I8" s="5">
        <v>5</v>
      </c>
      <c r="J8" s="5">
        <v>79</v>
      </c>
      <c r="K8" s="5">
        <v>178</v>
      </c>
      <c r="L8" s="5">
        <v>88</v>
      </c>
      <c r="M8" s="5">
        <v>182</v>
      </c>
      <c r="N8" s="3">
        <f>H8-SUM(I8:M8)</f>
        <v>19</v>
      </c>
      <c r="P8" s="4">
        <v>551</v>
      </c>
      <c r="Q8" s="5">
        <f>SUM(I8:J8)</f>
        <v>84</v>
      </c>
      <c r="R8" s="5">
        <f>SUM(K8:L8)</f>
        <v>266</v>
      </c>
      <c r="S8" s="5">
        <f>M8</f>
        <v>182</v>
      </c>
      <c r="T8" s="3">
        <f>P8-SUM(Q8:S8)</f>
        <v>19</v>
      </c>
    </row>
    <row r="9" spans="1:22" s="28" customFormat="1">
      <c r="A9" s="25" t="s">
        <v>3</v>
      </c>
      <c r="B9" s="26"/>
      <c r="C9" s="26">
        <f>C8/$B$8</f>
        <v>0.36297640653357532</v>
      </c>
      <c r="D9" s="26">
        <f t="shared" ref="D9:E9" si="1">D8/$B$8</f>
        <v>0.23774954627949182</v>
      </c>
      <c r="E9" s="26">
        <f t="shared" si="1"/>
        <v>0.16515426497277677</v>
      </c>
      <c r="F9" s="27">
        <f>F8/B8</f>
        <v>0.23411978221415608</v>
      </c>
      <c r="H9" s="25"/>
      <c r="I9" s="26">
        <f>I8/H8</f>
        <v>9.0744101633393835E-3</v>
      </c>
      <c r="J9" s="26">
        <f>J8/H8</f>
        <v>0.14337568058076225</v>
      </c>
      <c r="K9" s="26">
        <f>K8/H8</f>
        <v>0.32304900181488205</v>
      </c>
      <c r="L9" s="26">
        <f>L8/H8</f>
        <v>0.15970961887477314</v>
      </c>
      <c r="M9" s="26">
        <f>M8/H8</f>
        <v>0.33030852994555354</v>
      </c>
      <c r="N9" s="27">
        <f>N8/H8</f>
        <v>3.4482758620689655E-2</v>
      </c>
      <c r="P9" s="25"/>
      <c r="Q9" s="26">
        <f>Q8/P8</f>
        <v>0.15245009074410162</v>
      </c>
      <c r="R9" s="26">
        <f>R8/P8</f>
        <v>0.48275862068965519</v>
      </c>
      <c r="S9" s="26">
        <f>S8/P8</f>
        <v>0.33030852994555354</v>
      </c>
      <c r="T9" s="27">
        <f>T8/P8</f>
        <v>3.4482758620689655E-2</v>
      </c>
    </row>
    <row r="10" spans="1:22">
      <c r="A10" s="4" t="s">
        <v>20</v>
      </c>
      <c r="B10" s="5">
        <v>611</v>
      </c>
      <c r="C10" s="5">
        <f>SUM('59'!Q10:R10)</f>
        <v>241</v>
      </c>
      <c r="D10" s="5">
        <f>SUM('59'!E10:F10)</f>
        <v>130</v>
      </c>
      <c r="E10" s="5">
        <f>'59'!G10</f>
        <v>99</v>
      </c>
      <c r="F10" s="3">
        <f>B10-SUM(C10:E10)</f>
        <v>141</v>
      </c>
      <c r="H10" s="4">
        <v>611</v>
      </c>
      <c r="I10" s="5">
        <v>15</v>
      </c>
      <c r="J10" s="5">
        <v>119</v>
      </c>
      <c r="K10" s="5">
        <v>166</v>
      </c>
      <c r="L10" s="5">
        <v>66</v>
      </c>
      <c r="M10" s="5">
        <v>225</v>
      </c>
      <c r="N10" s="3">
        <f>H10-SUM(I10:M10)</f>
        <v>20</v>
      </c>
      <c r="P10" s="4">
        <v>611</v>
      </c>
      <c r="Q10" s="5">
        <f>SUM(I10:J10)</f>
        <v>134</v>
      </c>
      <c r="R10" s="5">
        <f>SUM(K10:L10)</f>
        <v>232</v>
      </c>
      <c r="S10" s="5">
        <f>M10</f>
        <v>225</v>
      </c>
      <c r="T10" s="3">
        <f>P10-SUM(Q10:S10)</f>
        <v>20</v>
      </c>
    </row>
    <row r="11" spans="1:22" s="28" customFormat="1">
      <c r="A11" s="25" t="s">
        <v>3</v>
      </c>
      <c r="B11" s="26"/>
      <c r="C11" s="26">
        <f>C10/$B$10</f>
        <v>0.39443535188216039</v>
      </c>
      <c r="D11" s="26">
        <f t="shared" ref="D11:E11" si="2">D10/$B$10</f>
        <v>0.21276595744680851</v>
      </c>
      <c r="E11" s="26">
        <f t="shared" si="2"/>
        <v>0.16202945990180032</v>
      </c>
      <c r="F11" s="27">
        <f>F10/B10</f>
        <v>0.23076923076923078</v>
      </c>
      <c r="H11" s="25"/>
      <c r="I11" s="26">
        <f>I10/H10</f>
        <v>2.4549918166939442E-2</v>
      </c>
      <c r="J11" s="26">
        <f>J10/H10</f>
        <v>0.19476268412438624</v>
      </c>
      <c r="K11" s="26">
        <f>K10/H10</f>
        <v>0.27168576104746317</v>
      </c>
      <c r="L11" s="26">
        <f>L10/H10</f>
        <v>0.10801963993453355</v>
      </c>
      <c r="M11" s="26">
        <f>M10/H10</f>
        <v>0.36824877250409166</v>
      </c>
      <c r="N11" s="27">
        <f>N10/H10</f>
        <v>3.2733224222585927E-2</v>
      </c>
      <c r="P11" s="25"/>
      <c r="Q11" s="26">
        <f>Q10/P10</f>
        <v>0.21931260229132571</v>
      </c>
      <c r="R11" s="26">
        <f>R10/P10</f>
        <v>0.37970540098199673</v>
      </c>
      <c r="S11" s="26">
        <f>S10/P10</f>
        <v>0.36824877250409166</v>
      </c>
      <c r="T11" s="27">
        <f>T10/P10</f>
        <v>3.2733224222585927E-2</v>
      </c>
    </row>
    <row r="12" spans="1:22">
      <c r="A12" s="4" t="s">
        <v>21</v>
      </c>
      <c r="B12" s="5">
        <v>2</v>
      </c>
      <c r="C12" s="57" t="s">
        <v>395</v>
      </c>
      <c r="D12" s="5">
        <f>SUM('59'!E12:F12)</f>
        <v>2</v>
      </c>
      <c r="E12" s="57" t="s">
        <v>395</v>
      </c>
      <c r="F12" s="60" t="s">
        <v>395</v>
      </c>
      <c r="H12" s="4">
        <v>2</v>
      </c>
      <c r="I12" s="57" t="s">
        <v>395</v>
      </c>
      <c r="J12" s="57" t="s">
        <v>395</v>
      </c>
      <c r="K12" s="5">
        <v>1</v>
      </c>
      <c r="L12" s="5">
        <v>1</v>
      </c>
      <c r="M12" s="57" t="s">
        <v>395</v>
      </c>
      <c r="N12" s="60" t="s">
        <v>395</v>
      </c>
      <c r="P12" s="4">
        <v>2</v>
      </c>
      <c r="Q12" s="57" t="s">
        <v>395</v>
      </c>
      <c r="R12" s="5">
        <f>SUM(K12:L12)</f>
        <v>2</v>
      </c>
      <c r="S12" s="57" t="s">
        <v>395</v>
      </c>
      <c r="T12" s="60" t="s">
        <v>395</v>
      </c>
      <c r="V12" s="19"/>
    </row>
    <row r="13" spans="1:22" s="28" customFormat="1">
      <c r="A13" s="29" t="s">
        <v>3</v>
      </c>
      <c r="B13" s="30"/>
      <c r="C13" s="59" t="s">
        <v>395</v>
      </c>
      <c r="D13" s="85">
        <v>1</v>
      </c>
      <c r="E13" s="59" t="s">
        <v>395</v>
      </c>
      <c r="F13" s="62" t="s">
        <v>395</v>
      </c>
      <c r="H13" s="29"/>
      <c r="I13" s="59" t="s">
        <v>395</v>
      </c>
      <c r="J13" s="59" t="s">
        <v>395</v>
      </c>
      <c r="K13" s="30">
        <f>K12/H12</f>
        <v>0.5</v>
      </c>
      <c r="L13" s="30">
        <f>L12/H12</f>
        <v>0.5</v>
      </c>
      <c r="M13" s="59" t="s">
        <v>395</v>
      </c>
      <c r="N13" s="62" t="s">
        <v>395</v>
      </c>
      <c r="P13" s="29"/>
      <c r="Q13" s="59" t="s">
        <v>395</v>
      </c>
      <c r="R13" s="85">
        <v>1</v>
      </c>
      <c r="S13" s="59" t="s">
        <v>395</v>
      </c>
      <c r="T13" s="62" t="s">
        <v>395</v>
      </c>
    </row>
    <row r="14" spans="1:22">
      <c r="A14" s="1" t="s">
        <v>2</v>
      </c>
    </row>
    <row r="15" spans="1:22">
      <c r="A15" s="9" t="s">
        <v>22</v>
      </c>
      <c r="B15" s="10">
        <v>17</v>
      </c>
      <c r="C15" s="10">
        <f>SUM('59'!Q15:R15)</f>
        <v>10</v>
      </c>
      <c r="D15" s="10">
        <f>SUM('59'!E15:F15)</f>
        <v>4</v>
      </c>
      <c r="E15" s="10">
        <f>'59'!G15</f>
        <v>1</v>
      </c>
      <c r="F15" s="11">
        <f>B15-SUM(C15:E15)</f>
        <v>2</v>
      </c>
      <c r="H15" s="9">
        <v>17</v>
      </c>
      <c r="I15" s="10">
        <v>0</v>
      </c>
      <c r="J15" s="10">
        <v>4</v>
      </c>
      <c r="K15" s="10">
        <v>3</v>
      </c>
      <c r="L15" s="10">
        <v>2</v>
      </c>
      <c r="M15" s="10">
        <v>8</v>
      </c>
      <c r="N15" s="64" t="s">
        <v>395</v>
      </c>
      <c r="P15" s="9">
        <v>17</v>
      </c>
      <c r="Q15" s="10">
        <f>SUM(I15:J15)</f>
        <v>4</v>
      </c>
      <c r="R15" s="10">
        <f>SUM(K15:L15)</f>
        <v>5</v>
      </c>
      <c r="S15" s="10">
        <f>M15</f>
        <v>8</v>
      </c>
      <c r="T15" s="64" t="s">
        <v>395</v>
      </c>
    </row>
    <row r="16" spans="1:22" s="28" customFormat="1">
      <c r="A16" s="25" t="s">
        <v>3</v>
      </c>
      <c r="B16" s="26"/>
      <c r="C16" s="26">
        <f>C15/$B$15</f>
        <v>0.58823529411764708</v>
      </c>
      <c r="D16" s="26">
        <f t="shared" ref="D16:E16" si="3">D15/$B$15</f>
        <v>0.23529411764705882</v>
      </c>
      <c r="E16" s="26">
        <f t="shared" si="3"/>
        <v>5.8823529411764705E-2</v>
      </c>
      <c r="F16" s="27">
        <f>F15/B15</f>
        <v>0.11764705882352941</v>
      </c>
      <c r="H16" s="25"/>
      <c r="I16" s="26">
        <f>I15/H15</f>
        <v>0</v>
      </c>
      <c r="J16" s="26">
        <f>J15/H15</f>
        <v>0.23529411764705882</v>
      </c>
      <c r="K16" s="26">
        <f>K15/H15</f>
        <v>0.17647058823529413</v>
      </c>
      <c r="L16" s="26">
        <f>L15/H15</f>
        <v>0.11764705882352941</v>
      </c>
      <c r="M16" s="26">
        <f>M15/H15</f>
        <v>0.47058823529411764</v>
      </c>
      <c r="N16" s="63" t="s">
        <v>395</v>
      </c>
      <c r="P16" s="25"/>
      <c r="Q16" s="26">
        <f>Q15/P15</f>
        <v>0.23529411764705882</v>
      </c>
      <c r="R16" s="26">
        <f>R15/P15</f>
        <v>0.29411764705882354</v>
      </c>
      <c r="S16" s="26">
        <f>S15/P15</f>
        <v>0.47058823529411764</v>
      </c>
      <c r="T16" s="63" t="s">
        <v>395</v>
      </c>
    </row>
    <row r="17" spans="1:20">
      <c r="A17" s="4" t="s">
        <v>23</v>
      </c>
      <c r="B17" s="5">
        <v>122</v>
      </c>
      <c r="C17" s="5">
        <f>SUM('59'!Q17:R17)</f>
        <v>50</v>
      </c>
      <c r="D17" s="5">
        <f>SUM('59'!E17:F17)</f>
        <v>28</v>
      </c>
      <c r="E17" s="5">
        <f>'59'!G17</f>
        <v>29</v>
      </c>
      <c r="F17" s="3">
        <f>B17-SUM(C17:E17)</f>
        <v>15</v>
      </c>
      <c r="H17" s="4">
        <v>122</v>
      </c>
      <c r="I17" s="5">
        <v>2</v>
      </c>
      <c r="J17" s="5">
        <v>21</v>
      </c>
      <c r="K17" s="5">
        <v>28</v>
      </c>
      <c r="L17" s="5">
        <v>21</v>
      </c>
      <c r="M17" s="5">
        <v>48</v>
      </c>
      <c r="N17" s="3">
        <f>H17-SUM(I17:M17)</f>
        <v>2</v>
      </c>
      <c r="P17" s="4">
        <v>122</v>
      </c>
      <c r="Q17" s="5">
        <f>SUM(I17:J17)</f>
        <v>23</v>
      </c>
      <c r="R17" s="5">
        <f>SUM(K17:L17)</f>
        <v>49</v>
      </c>
      <c r="S17" s="5">
        <f>M17</f>
        <v>48</v>
      </c>
      <c r="T17" s="3">
        <f>P17-SUM(Q17:S17)</f>
        <v>2</v>
      </c>
    </row>
    <row r="18" spans="1:20" s="28" customFormat="1">
      <c r="A18" s="25" t="s">
        <v>3</v>
      </c>
      <c r="B18" s="26"/>
      <c r="C18" s="26">
        <f>C17/$B$17</f>
        <v>0.4098360655737705</v>
      </c>
      <c r="D18" s="26">
        <f t="shared" ref="D18:E18" si="4">D17/$B$17</f>
        <v>0.22950819672131148</v>
      </c>
      <c r="E18" s="26">
        <f t="shared" si="4"/>
        <v>0.23770491803278687</v>
      </c>
      <c r="F18" s="27">
        <f>F17/B17</f>
        <v>0.12295081967213115</v>
      </c>
      <c r="H18" s="25"/>
      <c r="I18" s="26">
        <f>I17/H17</f>
        <v>1.6393442622950821E-2</v>
      </c>
      <c r="J18" s="26">
        <f>J17/H17</f>
        <v>0.1721311475409836</v>
      </c>
      <c r="K18" s="26">
        <f>K17/H17</f>
        <v>0.22950819672131148</v>
      </c>
      <c r="L18" s="26">
        <f>L17/H17</f>
        <v>0.1721311475409836</v>
      </c>
      <c r="M18" s="26">
        <f>M17/H17</f>
        <v>0.39344262295081966</v>
      </c>
      <c r="N18" s="27">
        <f>N17/H17</f>
        <v>1.6393442622950821E-2</v>
      </c>
      <c r="P18" s="25"/>
      <c r="Q18" s="26">
        <f>Q17/P17</f>
        <v>0.18852459016393441</v>
      </c>
      <c r="R18" s="26">
        <f>R17/P17</f>
        <v>0.40163934426229508</v>
      </c>
      <c r="S18" s="26">
        <f>S17/P17</f>
        <v>0.39344262295081966</v>
      </c>
      <c r="T18" s="27">
        <f>T17/P17</f>
        <v>1.6393442622950821E-2</v>
      </c>
    </row>
    <row r="19" spans="1:20">
      <c r="A19" s="4" t="s">
        <v>24</v>
      </c>
      <c r="B19" s="5">
        <v>169</v>
      </c>
      <c r="C19" s="5">
        <f>SUM('59'!Q19:R19)</f>
        <v>59</v>
      </c>
      <c r="D19" s="5">
        <f>SUM('59'!E19:F19)</f>
        <v>52</v>
      </c>
      <c r="E19" s="5">
        <f>'59'!G19</f>
        <v>21</v>
      </c>
      <c r="F19" s="3">
        <f>B19-SUM(C19:E19)</f>
        <v>37</v>
      </c>
      <c r="H19" s="4">
        <v>169</v>
      </c>
      <c r="I19" s="5">
        <v>3</v>
      </c>
      <c r="J19" s="5">
        <v>30</v>
      </c>
      <c r="K19" s="5">
        <v>61</v>
      </c>
      <c r="L19" s="5">
        <v>38</v>
      </c>
      <c r="M19" s="5">
        <v>35</v>
      </c>
      <c r="N19" s="3">
        <f>H19-SUM(I19:M19)</f>
        <v>2</v>
      </c>
      <c r="P19" s="4">
        <v>169</v>
      </c>
      <c r="Q19" s="5">
        <f>SUM(I19:J19)</f>
        <v>33</v>
      </c>
      <c r="R19" s="5">
        <f>SUM(K19:L19)</f>
        <v>99</v>
      </c>
      <c r="S19" s="5">
        <f>M19</f>
        <v>35</v>
      </c>
      <c r="T19" s="3">
        <f>P19-SUM(Q19:S19)</f>
        <v>2</v>
      </c>
    </row>
    <row r="20" spans="1:20" s="28" customFormat="1">
      <c r="A20" s="25" t="s">
        <v>3</v>
      </c>
      <c r="B20" s="26"/>
      <c r="C20" s="26">
        <f>C19/$B$19</f>
        <v>0.34911242603550297</v>
      </c>
      <c r="D20" s="26">
        <f t="shared" ref="D20:E20" si="5">D19/$B$19</f>
        <v>0.30769230769230771</v>
      </c>
      <c r="E20" s="26">
        <f t="shared" si="5"/>
        <v>0.1242603550295858</v>
      </c>
      <c r="F20" s="27">
        <f>F19/B19</f>
        <v>0.21893491124260356</v>
      </c>
      <c r="H20" s="25"/>
      <c r="I20" s="26">
        <f>I19/H19</f>
        <v>1.7751479289940829E-2</v>
      </c>
      <c r="J20" s="26">
        <f>J19/H19</f>
        <v>0.17751479289940827</v>
      </c>
      <c r="K20" s="26">
        <f>K19/H19</f>
        <v>0.36094674556213019</v>
      </c>
      <c r="L20" s="26">
        <f>L19/H19</f>
        <v>0.22485207100591717</v>
      </c>
      <c r="M20" s="26">
        <f>M19/H19</f>
        <v>0.20710059171597633</v>
      </c>
      <c r="N20" s="27">
        <f>N19/H19</f>
        <v>1.1834319526627219E-2</v>
      </c>
      <c r="P20" s="25"/>
      <c r="Q20" s="26">
        <f>Q19/P19</f>
        <v>0.19526627218934911</v>
      </c>
      <c r="R20" s="26">
        <f>R19/P19</f>
        <v>0.58579881656804733</v>
      </c>
      <c r="S20" s="26">
        <f>S19/P19</f>
        <v>0.20710059171597633</v>
      </c>
      <c r="T20" s="27">
        <f>T19/P19</f>
        <v>1.1834319526627219E-2</v>
      </c>
    </row>
    <row r="21" spans="1:20">
      <c r="A21" s="4" t="s">
        <v>25</v>
      </c>
      <c r="B21" s="5">
        <v>160</v>
      </c>
      <c r="C21" s="5">
        <f>SUM('59'!Q21:R21)</f>
        <v>66</v>
      </c>
      <c r="D21" s="5">
        <f>SUM('59'!E21:F21)</f>
        <v>46</v>
      </c>
      <c r="E21" s="5">
        <f>'59'!G21</f>
        <v>19</v>
      </c>
      <c r="F21" s="3">
        <f>B21-SUM(C21:E21)</f>
        <v>29</v>
      </c>
      <c r="H21" s="4">
        <v>160</v>
      </c>
      <c r="I21" s="5">
        <v>1</v>
      </c>
      <c r="J21" s="5">
        <v>25</v>
      </c>
      <c r="K21" s="5">
        <v>56</v>
      </c>
      <c r="L21" s="5">
        <v>34</v>
      </c>
      <c r="M21" s="5">
        <v>39</v>
      </c>
      <c r="N21" s="3">
        <f>H21-SUM(I21:M21)</f>
        <v>5</v>
      </c>
      <c r="P21" s="4">
        <v>160</v>
      </c>
      <c r="Q21" s="5">
        <f>SUM(I21:J21)</f>
        <v>26</v>
      </c>
      <c r="R21" s="5">
        <f>SUM(K21:L21)</f>
        <v>90</v>
      </c>
      <c r="S21" s="5">
        <f>M21</f>
        <v>39</v>
      </c>
      <c r="T21" s="3">
        <f>P21-SUM(Q21:S21)</f>
        <v>5</v>
      </c>
    </row>
    <row r="22" spans="1:20" s="28" customFormat="1">
      <c r="A22" s="25" t="s">
        <v>3</v>
      </c>
      <c r="B22" s="26"/>
      <c r="C22" s="26">
        <f>C21/$B$21</f>
        <v>0.41249999999999998</v>
      </c>
      <c r="D22" s="26">
        <f t="shared" ref="D22:E22" si="6">D21/$B$21</f>
        <v>0.28749999999999998</v>
      </c>
      <c r="E22" s="26">
        <f t="shared" si="6"/>
        <v>0.11874999999999999</v>
      </c>
      <c r="F22" s="27">
        <f>F21/B21</f>
        <v>0.18124999999999999</v>
      </c>
      <c r="H22" s="25"/>
      <c r="I22" s="26">
        <f>I21/H21</f>
        <v>6.2500000000000003E-3</v>
      </c>
      <c r="J22" s="26">
        <f>J21/H21</f>
        <v>0.15625</v>
      </c>
      <c r="K22" s="26">
        <f>K21/H21</f>
        <v>0.35</v>
      </c>
      <c r="L22" s="26">
        <f>L21/H21</f>
        <v>0.21249999999999999</v>
      </c>
      <c r="M22" s="26">
        <f>M21/H21</f>
        <v>0.24374999999999999</v>
      </c>
      <c r="N22" s="27">
        <f>N21/H21</f>
        <v>3.125E-2</v>
      </c>
      <c r="P22" s="25"/>
      <c r="Q22" s="26">
        <f>Q21/P21</f>
        <v>0.16250000000000001</v>
      </c>
      <c r="R22" s="26">
        <f>R21/P21</f>
        <v>0.5625</v>
      </c>
      <c r="S22" s="26">
        <f>S21/P21</f>
        <v>0.24374999999999999</v>
      </c>
      <c r="T22" s="27">
        <f>T21/P21</f>
        <v>3.125E-2</v>
      </c>
    </row>
    <row r="23" spans="1:20">
      <c r="A23" s="4" t="s">
        <v>26</v>
      </c>
      <c r="B23" s="5">
        <v>181</v>
      </c>
      <c r="C23" s="5">
        <f>SUM('59'!Q23:R23)</f>
        <v>77</v>
      </c>
      <c r="D23" s="5">
        <f>SUM('59'!E23:F23)</f>
        <v>36</v>
      </c>
      <c r="E23" s="5">
        <f>'59'!G23</f>
        <v>26</v>
      </c>
      <c r="F23" s="3">
        <f>B23-SUM(C23:E23)</f>
        <v>42</v>
      </c>
      <c r="H23" s="4">
        <v>181</v>
      </c>
      <c r="I23" s="5">
        <v>7</v>
      </c>
      <c r="J23" s="5">
        <v>39</v>
      </c>
      <c r="K23" s="5">
        <v>44</v>
      </c>
      <c r="L23" s="5">
        <v>14</v>
      </c>
      <c r="M23" s="5">
        <v>75</v>
      </c>
      <c r="N23" s="3">
        <f>H23-SUM(I23:M23)</f>
        <v>2</v>
      </c>
      <c r="P23" s="4">
        <v>181</v>
      </c>
      <c r="Q23" s="5">
        <f>SUM(I23:J23)</f>
        <v>46</v>
      </c>
      <c r="R23" s="5">
        <f>SUM(K23:L23)</f>
        <v>58</v>
      </c>
      <c r="S23" s="5">
        <f>M23</f>
        <v>75</v>
      </c>
      <c r="T23" s="3">
        <f>P23-SUM(Q23:S23)</f>
        <v>2</v>
      </c>
    </row>
    <row r="24" spans="1:20" s="28" customFormat="1">
      <c r="A24" s="25" t="s">
        <v>3</v>
      </c>
      <c r="B24" s="26"/>
      <c r="C24" s="26">
        <f>C23/$B$23</f>
        <v>0.425414364640884</v>
      </c>
      <c r="D24" s="26">
        <f t="shared" ref="D24:E24" si="7">D23/$B$23</f>
        <v>0.19889502762430938</v>
      </c>
      <c r="E24" s="26">
        <f t="shared" si="7"/>
        <v>0.143646408839779</v>
      </c>
      <c r="F24" s="27">
        <f>F23/B23</f>
        <v>0.23204419889502761</v>
      </c>
      <c r="H24" s="25"/>
      <c r="I24" s="26">
        <f>I23/H23</f>
        <v>3.8674033149171269E-2</v>
      </c>
      <c r="J24" s="26">
        <f>J23/H23</f>
        <v>0.21546961325966851</v>
      </c>
      <c r="K24" s="26">
        <f>K23/H23</f>
        <v>0.24309392265193369</v>
      </c>
      <c r="L24" s="26">
        <f>L23/H23</f>
        <v>7.7348066298342538E-2</v>
      </c>
      <c r="M24" s="26">
        <f>M23/H23</f>
        <v>0.4143646408839779</v>
      </c>
      <c r="N24" s="27">
        <f>N23/H23</f>
        <v>1.1049723756906077E-2</v>
      </c>
      <c r="P24" s="25"/>
      <c r="Q24" s="26">
        <f>Q23/P23</f>
        <v>0.2541436464088398</v>
      </c>
      <c r="R24" s="26">
        <f>R23/P23</f>
        <v>0.32044198895027626</v>
      </c>
      <c r="S24" s="26">
        <f>S23/P23</f>
        <v>0.4143646408839779</v>
      </c>
      <c r="T24" s="27">
        <f>T23/P23</f>
        <v>1.1049723756906077E-2</v>
      </c>
    </row>
    <row r="25" spans="1:20">
      <c r="A25" s="4" t="s">
        <v>27</v>
      </c>
      <c r="B25" s="5">
        <v>244</v>
      </c>
      <c r="C25" s="5">
        <f>SUM('59'!Q25:R25)</f>
        <v>85</v>
      </c>
      <c r="D25" s="5">
        <f>SUM('59'!E25:F25)</f>
        <v>50</v>
      </c>
      <c r="E25" s="5">
        <f>'59'!G25</f>
        <v>39</v>
      </c>
      <c r="F25" s="3">
        <f>B25-SUM(C25:E25)</f>
        <v>70</v>
      </c>
      <c r="H25" s="4">
        <v>244</v>
      </c>
      <c r="I25" s="5">
        <v>2</v>
      </c>
      <c r="J25" s="5">
        <v>36</v>
      </c>
      <c r="K25" s="5">
        <v>68</v>
      </c>
      <c r="L25" s="5">
        <v>28</v>
      </c>
      <c r="M25" s="5">
        <v>100</v>
      </c>
      <c r="N25" s="3">
        <f>H25-SUM(I25:M25)</f>
        <v>10</v>
      </c>
      <c r="P25" s="4">
        <v>244</v>
      </c>
      <c r="Q25" s="5">
        <f>SUM(I25:J25)</f>
        <v>38</v>
      </c>
      <c r="R25" s="5">
        <f>SUM(K25:L25)</f>
        <v>96</v>
      </c>
      <c r="S25" s="5">
        <f>M25</f>
        <v>100</v>
      </c>
      <c r="T25" s="3">
        <f>P25-SUM(Q25:S25)</f>
        <v>10</v>
      </c>
    </row>
    <row r="26" spans="1:20" s="28" customFormat="1">
      <c r="A26" s="25" t="s">
        <v>3</v>
      </c>
      <c r="B26" s="26"/>
      <c r="C26" s="26">
        <f>C25/$B$25</f>
        <v>0.34836065573770492</v>
      </c>
      <c r="D26" s="26">
        <f t="shared" ref="D26:E26" si="8">D25/$B$25</f>
        <v>0.20491803278688525</v>
      </c>
      <c r="E26" s="26">
        <f t="shared" si="8"/>
        <v>0.1598360655737705</v>
      </c>
      <c r="F26" s="27">
        <f>F25/B25</f>
        <v>0.28688524590163933</v>
      </c>
      <c r="H26" s="25"/>
      <c r="I26" s="26">
        <f>I25/H25</f>
        <v>8.1967213114754103E-3</v>
      </c>
      <c r="J26" s="26">
        <f>J25/H25</f>
        <v>0.14754098360655737</v>
      </c>
      <c r="K26" s="26">
        <f>K25/H25</f>
        <v>0.27868852459016391</v>
      </c>
      <c r="L26" s="26">
        <f>L25/H25</f>
        <v>0.11475409836065574</v>
      </c>
      <c r="M26" s="26">
        <f>M25/H25</f>
        <v>0.4098360655737705</v>
      </c>
      <c r="N26" s="27">
        <f>N25/H25</f>
        <v>4.0983606557377046E-2</v>
      </c>
      <c r="P26" s="25"/>
      <c r="Q26" s="26">
        <f>Q25/P25</f>
        <v>0.15573770491803279</v>
      </c>
      <c r="R26" s="26">
        <f>R25/P25</f>
        <v>0.39344262295081966</v>
      </c>
      <c r="S26" s="26">
        <f>S25/P25</f>
        <v>0.4098360655737705</v>
      </c>
      <c r="T26" s="27">
        <f>T25/P25</f>
        <v>4.0983606557377046E-2</v>
      </c>
    </row>
    <row r="27" spans="1:20">
      <c r="A27" s="4" t="s">
        <v>28</v>
      </c>
      <c r="B27" s="5">
        <v>262</v>
      </c>
      <c r="C27" s="5">
        <f>SUM('59'!Q27:R27)</f>
        <v>92</v>
      </c>
      <c r="D27" s="5">
        <f>SUM('59'!E27:F27)</f>
        <v>45</v>
      </c>
      <c r="E27" s="5">
        <f>'59'!G27</f>
        <v>52</v>
      </c>
      <c r="F27" s="3">
        <f>B27-SUM(C27:E27)</f>
        <v>73</v>
      </c>
      <c r="H27" s="4">
        <v>262</v>
      </c>
      <c r="I27" s="5">
        <v>5</v>
      </c>
      <c r="J27" s="5">
        <v>41</v>
      </c>
      <c r="K27" s="5">
        <v>83</v>
      </c>
      <c r="L27" s="5">
        <v>18</v>
      </c>
      <c r="M27" s="5">
        <v>97</v>
      </c>
      <c r="N27" s="3">
        <f>H27-SUM(I27:M27)</f>
        <v>18</v>
      </c>
      <c r="P27" s="4">
        <v>262</v>
      </c>
      <c r="Q27" s="5">
        <f>SUM(I27:J27)</f>
        <v>46</v>
      </c>
      <c r="R27" s="5">
        <f>SUM(K27:L27)</f>
        <v>101</v>
      </c>
      <c r="S27" s="5">
        <f>M27</f>
        <v>97</v>
      </c>
      <c r="T27" s="3">
        <f>P27-SUM(Q27:S27)</f>
        <v>18</v>
      </c>
    </row>
    <row r="28" spans="1:20" s="28" customFormat="1">
      <c r="A28" s="29" t="s">
        <v>3</v>
      </c>
      <c r="B28" s="30"/>
      <c r="C28" s="30">
        <f>C27/$B$27</f>
        <v>0.35114503816793891</v>
      </c>
      <c r="D28" s="30">
        <f t="shared" ref="D28:E28" si="9">D27/$B$27</f>
        <v>0.1717557251908397</v>
      </c>
      <c r="E28" s="30">
        <f t="shared" si="9"/>
        <v>0.19847328244274809</v>
      </c>
      <c r="F28" s="31">
        <f>F27/B27</f>
        <v>0.2786259541984733</v>
      </c>
      <c r="H28" s="29"/>
      <c r="I28" s="30">
        <f>I27/H27</f>
        <v>1.9083969465648856E-2</v>
      </c>
      <c r="J28" s="30">
        <f>J27/H27</f>
        <v>0.15648854961832062</v>
      </c>
      <c r="K28" s="30">
        <f>K27/H27</f>
        <v>0.31679389312977096</v>
      </c>
      <c r="L28" s="30">
        <f>L27/H27</f>
        <v>6.8702290076335881E-2</v>
      </c>
      <c r="M28" s="30">
        <f>M27/H27</f>
        <v>0.37022900763358779</v>
      </c>
      <c r="N28" s="31">
        <f>N27/H27</f>
        <v>6.8702290076335881E-2</v>
      </c>
      <c r="P28" s="29"/>
      <c r="Q28" s="30">
        <f>Q27/P27</f>
        <v>0.17557251908396945</v>
      </c>
      <c r="R28" s="30">
        <f>R27/P27</f>
        <v>0.38549618320610685</v>
      </c>
      <c r="S28" s="30">
        <f>S27/P27</f>
        <v>0.37022900763358779</v>
      </c>
      <c r="T28" s="31">
        <f>T27/P27</f>
        <v>6.8702290076335881E-2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4" width="5" style="1" customWidth="1"/>
    <col min="15" max="16" width="5" style="1"/>
    <col min="17" max="22" width="5" style="1" customWidth="1"/>
    <col min="23" max="16384" width="5" style="1"/>
  </cols>
  <sheetData>
    <row r="1" spans="1:22">
      <c r="A1" s="1" t="s">
        <v>217</v>
      </c>
    </row>
    <row r="2" spans="1:22" s="20" customFormat="1" ht="10.5">
      <c r="A2" s="20" t="s">
        <v>324</v>
      </c>
      <c r="J2" s="24" t="s">
        <v>324</v>
      </c>
      <c r="P2" s="20" t="s">
        <v>323</v>
      </c>
    </row>
    <row r="3" spans="1:22" s="15" customFormat="1" ht="10.5">
      <c r="A3" s="15" t="s">
        <v>388</v>
      </c>
      <c r="J3" s="16" t="s">
        <v>387</v>
      </c>
      <c r="P3" s="15" t="s">
        <v>322</v>
      </c>
    </row>
    <row r="4" spans="1:22">
      <c r="A4" s="1" t="s">
        <v>0</v>
      </c>
    </row>
    <row r="5" spans="1:22" s="2" customFormat="1" ht="127.5" customHeight="1">
      <c r="A5" s="6" t="s">
        <v>3</v>
      </c>
      <c r="B5" s="7" t="s">
        <v>4</v>
      </c>
      <c r="C5" s="7" t="s">
        <v>165</v>
      </c>
      <c r="D5" s="7" t="s">
        <v>166</v>
      </c>
      <c r="E5" s="7" t="s">
        <v>167</v>
      </c>
      <c r="F5" s="7" t="s">
        <v>168</v>
      </c>
      <c r="G5" s="7" t="s">
        <v>43</v>
      </c>
      <c r="H5" s="8" t="s">
        <v>8</v>
      </c>
      <c r="J5" s="6" t="s">
        <v>4</v>
      </c>
      <c r="K5" s="7" t="s">
        <v>169</v>
      </c>
      <c r="L5" s="7" t="s">
        <v>170</v>
      </c>
      <c r="M5" s="7" t="s">
        <v>43</v>
      </c>
      <c r="N5" s="8" t="s">
        <v>8</v>
      </c>
      <c r="P5" s="6" t="s">
        <v>4</v>
      </c>
      <c r="Q5" s="7" t="s">
        <v>165</v>
      </c>
      <c r="R5" s="7" t="s">
        <v>166</v>
      </c>
      <c r="S5" s="7" t="s">
        <v>167</v>
      </c>
      <c r="T5" s="7" t="s">
        <v>168</v>
      </c>
      <c r="U5" s="7" t="s">
        <v>43</v>
      </c>
      <c r="V5" s="8" t="s">
        <v>8</v>
      </c>
    </row>
    <row r="6" spans="1:22">
      <c r="A6" s="4" t="s">
        <v>18</v>
      </c>
      <c r="B6" s="5">
        <v>1170</v>
      </c>
      <c r="C6" s="5">
        <v>71</v>
      </c>
      <c r="D6" s="5">
        <v>636</v>
      </c>
      <c r="E6" s="5">
        <v>143</v>
      </c>
      <c r="F6" s="5">
        <v>49</v>
      </c>
      <c r="G6" s="5">
        <v>228</v>
      </c>
      <c r="H6" s="3">
        <f>B6-SUM(C6:G6)</f>
        <v>43</v>
      </c>
      <c r="J6" s="4">
        <v>1170</v>
      </c>
      <c r="K6" s="5">
        <f>SUM(C6:D6)</f>
        <v>707</v>
      </c>
      <c r="L6" s="5">
        <f>SUM(E6:F6)</f>
        <v>192</v>
      </c>
      <c r="M6" s="5">
        <f>G6</f>
        <v>228</v>
      </c>
      <c r="N6" s="3">
        <f>J6-SUM(K6:M6)</f>
        <v>43</v>
      </c>
      <c r="P6" s="4">
        <v>1170</v>
      </c>
      <c r="Q6" s="5">
        <v>100</v>
      </c>
      <c r="R6" s="5">
        <v>582</v>
      </c>
      <c r="S6" s="5">
        <v>218</v>
      </c>
      <c r="T6" s="5">
        <v>100</v>
      </c>
      <c r="U6" s="5">
        <v>132</v>
      </c>
      <c r="V6" s="3">
        <f>P6-SUM(Q6:U6)</f>
        <v>38</v>
      </c>
    </row>
    <row r="7" spans="1:22" s="28" customFormat="1">
      <c r="A7" s="25" t="s">
        <v>3</v>
      </c>
      <c r="B7" s="26"/>
      <c r="C7" s="26">
        <f>C6/$B$6</f>
        <v>6.0683760683760683E-2</v>
      </c>
      <c r="D7" s="26">
        <f t="shared" ref="D7:G7" si="0">D6/$B$6</f>
        <v>0.54358974358974355</v>
      </c>
      <c r="E7" s="26">
        <f t="shared" si="0"/>
        <v>0.12222222222222222</v>
      </c>
      <c r="F7" s="26">
        <f t="shared" si="0"/>
        <v>4.1880341880341877E-2</v>
      </c>
      <c r="G7" s="26">
        <f t="shared" si="0"/>
        <v>0.19487179487179487</v>
      </c>
      <c r="H7" s="27">
        <f>H6/B6</f>
        <v>3.6752136752136753E-2</v>
      </c>
      <c r="J7" s="25"/>
      <c r="K7" s="26">
        <f>K6/J6</f>
        <v>0.60427350427350424</v>
      </c>
      <c r="L7" s="26">
        <f>L6/J6</f>
        <v>0.1641025641025641</v>
      </c>
      <c r="M7" s="26">
        <f>M6/J6</f>
        <v>0.19487179487179487</v>
      </c>
      <c r="N7" s="27">
        <f>N6/J6</f>
        <v>3.6752136752136753E-2</v>
      </c>
      <c r="P7" s="25"/>
      <c r="Q7" s="26">
        <f>Q6/P6</f>
        <v>8.5470085470085472E-2</v>
      </c>
      <c r="R7" s="26">
        <f>R6/P6</f>
        <v>0.49743589743589745</v>
      </c>
      <c r="S7" s="26">
        <f>S6/P6</f>
        <v>0.18632478632478633</v>
      </c>
      <c r="T7" s="26">
        <f>T6/P6</f>
        <v>8.5470085470085472E-2</v>
      </c>
      <c r="U7" s="26">
        <f>U6/P6</f>
        <v>0.11282051282051282</v>
      </c>
      <c r="V7" s="27">
        <f>V6/P6</f>
        <v>3.2478632478632481E-2</v>
      </c>
    </row>
    <row r="8" spans="1:22">
      <c r="A8" s="4" t="s">
        <v>19</v>
      </c>
      <c r="B8" s="5">
        <v>551</v>
      </c>
      <c r="C8" s="5">
        <v>29</v>
      </c>
      <c r="D8" s="5">
        <v>289</v>
      </c>
      <c r="E8" s="5">
        <v>86</v>
      </c>
      <c r="F8" s="5">
        <v>25</v>
      </c>
      <c r="G8" s="5">
        <v>100</v>
      </c>
      <c r="H8" s="3">
        <f>B8-SUM(C8:G8)</f>
        <v>22</v>
      </c>
      <c r="J8" s="4">
        <v>551</v>
      </c>
      <c r="K8" s="5">
        <f>SUM(C8:D8)</f>
        <v>318</v>
      </c>
      <c r="L8" s="5">
        <f>SUM(E8:F8)</f>
        <v>111</v>
      </c>
      <c r="M8" s="5">
        <f>G8</f>
        <v>100</v>
      </c>
      <c r="N8" s="3">
        <f>J8-SUM(K8:M8)</f>
        <v>22</v>
      </c>
      <c r="P8" s="4">
        <v>551</v>
      </c>
      <c r="Q8" s="5">
        <v>47</v>
      </c>
      <c r="R8" s="5">
        <v>264</v>
      </c>
      <c r="S8" s="5">
        <v>110</v>
      </c>
      <c r="T8" s="5">
        <v>50</v>
      </c>
      <c r="U8" s="5">
        <v>62</v>
      </c>
      <c r="V8" s="3">
        <f>P8-SUM(Q8:U8)</f>
        <v>18</v>
      </c>
    </row>
    <row r="9" spans="1:22" s="28" customFormat="1">
      <c r="A9" s="25" t="s">
        <v>3</v>
      </c>
      <c r="B9" s="26"/>
      <c r="C9" s="26">
        <f>C8/$B$8</f>
        <v>5.2631578947368418E-2</v>
      </c>
      <c r="D9" s="26">
        <f t="shared" ref="D9:G9" si="1">D8/$B$8</f>
        <v>0.5245009074410163</v>
      </c>
      <c r="E9" s="26">
        <f t="shared" si="1"/>
        <v>0.1560798548094374</v>
      </c>
      <c r="F9" s="26">
        <f t="shared" si="1"/>
        <v>4.5372050816696916E-2</v>
      </c>
      <c r="G9" s="26">
        <f t="shared" si="1"/>
        <v>0.18148820326678766</v>
      </c>
      <c r="H9" s="27">
        <f>H8/B8</f>
        <v>3.9927404718693285E-2</v>
      </c>
      <c r="J9" s="25"/>
      <c r="K9" s="26">
        <f>K8/J8</f>
        <v>0.57713248638838477</v>
      </c>
      <c r="L9" s="26">
        <f>L8/J8</f>
        <v>0.2014519056261343</v>
      </c>
      <c r="M9" s="26">
        <f>M8/J8</f>
        <v>0.18148820326678766</v>
      </c>
      <c r="N9" s="27">
        <f>N8/J8</f>
        <v>3.9927404718693285E-2</v>
      </c>
      <c r="P9" s="25"/>
      <c r="Q9" s="26">
        <f>Q8/P8</f>
        <v>8.5299455535390201E-2</v>
      </c>
      <c r="R9" s="26">
        <f>R8/P8</f>
        <v>0.47912885662431942</v>
      </c>
      <c r="S9" s="26">
        <f>S8/P8</f>
        <v>0.19963702359346641</v>
      </c>
      <c r="T9" s="26">
        <f>T8/P8</f>
        <v>9.0744101633393831E-2</v>
      </c>
      <c r="U9" s="26">
        <f>U8/P8</f>
        <v>0.11252268602540835</v>
      </c>
      <c r="V9" s="27">
        <f>V8/P8</f>
        <v>3.2667876588021776E-2</v>
      </c>
    </row>
    <row r="10" spans="1:22">
      <c r="A10" s="4" t="s">
        <v>20</v>
      </c>
      <c r="B10" s="5">
        <v>611</v>
      </c>
      <c r="C10" s="5">
        <v>42</v>
      </c>
      <c r="D10" s="5">
        <v>344</v>
      </c>
      <c r="E10" s="5">
        <v>55</v>
      </c>
      <c r="F10" s="5">
        <v>23</v>
      </c>
      <c r="G10" s="5">
        <v>128</v>
      </c>
      <c r="H10" s="3">
        <f>B10-SUM(C10:G10)</f>
        <v>19</v>
      </c>
      <c r="J10" s="4">
        <v>611</v>
      </c>
      <c r="K10" s="5">
        <f>SUM(C10:D10)</f>
        <v>386</v>
      </c>
      <c r="L10" s="5">
        <f>SUM(E10:F10)</f>
        <v>78</v>
      </c>
      <c r="M10" s="5">
        <f>G10</f>
        <v>128</v>
      </c>
      <c r="N10" s="3">
        <f>J10-SUM(K10:M10)</f>
        <v>19</v>
      </c>
      <c r="P10" s="4">
        <v>611</v>
      </c>
      <c r="Q10" s="5">
        <v>52</v>
      </c>
      <c r="R10" s="5">
        <v>317</v>
      </c>
      <c r="S10" s="5">
        <v>106</v>
      </c>
      <c r="T10" s="5">
        <v>48</v>
      </c>
      <c r="U10" s="5">
        <v>70</v>
      </c>
      <c r="V10" s="3">
        <f>P10-SUM(Q10:U10)</f>
        <v>18</v>
      </c>
    </row>
    <row r="11" spans="1:22" s="28" customFormat="1">
      <c r="A11" s="25" t="s">
        <v>3</v>
      </c>
      <c r="B11" s="26"/>
      <c r="C11" s="26">
        <f>C10/$B$10</f>
        <v>6.8739770867430439E-2</v>
      </c>
      <c r="D11" s="26">
        <f t="shared" ref="D11:G11" si="2">D10/$B$10</f>
        <v>0.56301145662847796</v>
      </c>
      <c r="E11" s="26">
        <f t="shared" si="2"/>
        <v>9.0016366612111293E-2</v>
      </c>
      <c r="F11" s="26">
        <f t="shared" si="2"/>
        <v>3.7643207855973811E-2</v>
      </c>
      <c r="G11" s="26">
        <f t="shared" si="2"/>
        <v>0.20949263502454993</v>
      </c>
      <c r="H11" s="27">
        <f>H10/B10</f>
        <v>3.1096563011456628E-2</v>
      </c>
      <c r="J11" s="25"/>
      <c r="K11" s="26">
        <f>K10/J10</f>
        <v>0.6317512274959084</v>
      </c>
      <c r="L11" s="26">
        <f>L10/J10</f>
        <v>0.1276595744680851</v>
      </c>
      <c r="M11" s="26">
        <f>M10/J10</f>
        <v>0.20949263502454993</v>
      </c>
      <c r="N11" s="27">
        <f>N10/J10</f>
        <v>3.1096563011456628E-2</v>
      </c>
      <c r="P11" s="25"/>
      <c r="Q11" s="26">
        <f>Q10/P10</f>
        <v>8.5106382978723402E-2</v>
      </c>
      <c r="R11" s="26">
        <f>R10/P10</f>
        <v>0.51882160392798693</v>
      </c>
      <c r="S11" s="26">
        <f>S10/P10</f>
        <v>0.17348608837970539</v>
      </c>
      <c r="T11" s="26">
        <f>T10/P10</f>
        <v>7.855973813420622E-2</v>
      </c>
      <c r="U11" s="26">
        <f>U10/P10</f>
        <v>0.11456628477905073</v>
      </c>
      <c r="V11" s="27">
        <f>V10/P10</f>
        <v>2.9459901800327332E-2</v>
      </c>
    </row>
    <row r="12" spans="1:22">
      <c r="A12" s="4" t="s">
        <v>21</v>
      </c>
      <c r="B12" s="5">
        <v>2</v>
      </c>
      <c r="C12" s="57" t="s">
        <v>395</v>
      </c>
      <c r="D12" s="5">
        <v>1</v>
      </c>
      <c r="E12" s="57" t="s">
        <v>395</v>
      </c>
      <c r="F12" s="5">
        <v>1</v>
      </c>
      <c r="G12" s="57" t="s">
        <v>395</v>
      </c>
      <c r="H12" s="60" t="s">
        <v>395</v>
      </c>
      <c r="J12" s="4">
        <v>2</v>
      </c>
      <c r="K12" s="5">
        <f>SUM(C12:D12)</f>
        <v>1</v>
      </c>
      <c r="L12" s="5">
        <f>SUM(E12:F12)</f>
        <v>1</v>
      </c>
      <c r="M12" s="57" t="s">
        <v>395</v>
      </c>
      <c r="N12" s="60" t="s">
        <v>395</v>
      </c>
      <c r="P12" s="4">
        <v>2</v>
      </c>
      <c r="Q12" s="57" t="s">
        <v>395</v>
      </c>
      <c r="R12" s="57" t="s">
        <v>395</v>
      </c>
      <c r="S12" s="5">
        <v>1</v>
      </c>
      <c r="T12" s="5">
        <v>1</v>
      </c>
      <c r="U12" s="57" t="s">
        <v>395</v>
      </c>
      <c r="V12" s="60" t="s">
        <v>395</v>
      </c>
    </row>
    <row r="13" spans="1:22" s="28" customFormat="1">
      <c r="A13" s="29" t="s">
        <v>3</v>
      </c>
      <c r="B13" s="30"/>
      <c r="C13" s="59" t="s">
        <v>395</v>
      </c>
      <c r="D13" s="30">
        <f t="shared" ref="D13:F13" si="3">D12/$B$12</f>
        <v>0.5</v>
      </c>
      <c r="E13" s="59" t="s">
        <v>395</v>
      </c>
      <c r="F13" s="30">
        <f t="shared" si="3"/>
        <v>0.5</v>
      </c>
      <c r="G13" s="59" t="s">
        <v>395</v>
      </c>
      <c r="H13" s="62" t="s">
        <v>395</v>
      </c>
      <c r="J13" s="29"/>
      <c r="K13" s="30">
        <f>K12/J12</f>
        <v>0.5</v>
      </c>
      <c r="L13" s="30">
        <f>L12/J12</f>
        <v>0.5</v>
      </c>
      <c r="M13" s="59" t="s">
        <v>395</v>
      </c>
      <c r="N13" s="62" t="s">
        <v>395</v>
      </c>
      <c r="P13" s="29"/>
      <c r="Q13" s="59" t="s">
        <v>395</v>
      </c>
      <c r="R13" s="59" t="s">
        <v>395</v>
      </c>
      <c r="S13" s="30">
        <f>S12/P12</f>
        <v>0.5</v>
      </c>
      <c r="T13" s="30">
        <f>T12/P12</f>
        <v>0.5</v>
      </c>
      <c r="U13" s="59" t="s">
        <v>395</v>
      </c>
      <c r="V13" s="62" t="s">
        <v>395</v>
      </c>
    </row>
    <row r="14" spans="1:22">
      <c r="A14" s="1" t="s">
        <v>2</v>
      </c>
    </row>
    <row r="15" spans="1:22">
      <c r="A15" s="9" t="s">
        <v>22</v>
      </c>
      <c r="B15" s="10">
        <v>17</v>
      </c>
      <c r="C15" s="10">
        <v>3</v>
      </c>
      <c r="D15" s="10">
        <v>10</v>
      </c>
      <c r="E15" s="82" t="s">
        <v>395</v>
      </c>
      <c r="F15" s="10">
        <v>1</v>
      </c>
      <c r="G15" s="10">
        <v>3</v>
      </c>
      <c r="H15" s="64" t="s">
        <v>395</v>
      </c>
      <c r="J15" s="9">
        <v>17</v>
      </c>
      <c r="K15" s="10">
        <f>SUM(C15:D15)</f>
        <v>13</v>
      </c>
      <c r="L15" s="10">
        <f>SUM(E15:F15)</f>
        <v>1</v>
      </c>
      <c r="M15" s="10">
        <f>G15</f>
        <v>3</v>
      </c>
      <c r="N15" s="64" t="s">
        <v>395</v>
      </c>
      <c r="P15" s="9">
        <v>17</v>
      </c>
      <c r="Q15" s="10">
        <v>7</v>
      </c>
      <c r="R15" s="10">
        <v>4</v>
      </c>
      <c r="S15" s="10">
        <v>3</v>
      </c>
      <c r="T15" s="10">
        <v>2</v>
      </c>
      <c r="U15" s="10">
        <v>1</v>
      </c>
      <c r="V15" s="64" t="s">
        <v>395</v>
      </c>
    </row>
    <row r="16" spans="1:22" s="28" customFormat="1">
      <c r="A16" s="25" t="s">
        <v>3</v>
      </c>
      <c r="B16" s="26"/>
      <c r="C16" s="26">
        <f>C15/$B$15</f>
        <v>0.17647058823529413</v>
      </c>
      <c r="D16" s="26">
        <f t="shared" ref="D16:G16" si="4">D15/$B$15</f>
        <v>0.58823529411764708</v>
      </c>
      <c r="E16" s="58" t="s">
        <v>395</v>
      </c>
      <c r="F16" s="26">
        <f t="shared" si="4"/>
        <v>5.8823529411764705E-2</v>
      </c>
      <c r="G16" s="26">
        <f t="shared" si="4"/>
        <v>0.17647058823529413</v>
      </c>
      <c r="H16" s="63" t="s">
        <v>395</v>
      </c>
      <c r="J16" s="25"/>
      <c r="K16" s="26">
        <f>K15/J15</f>
        <v>0.76470588235294112</v>
      </c>
      <c r="L16" s="26">
        <f>L15/J15</f>
        <v>5.8823529411764705E-2</v>
      </c>
      <c r="M16" s="26">
        <f>M15/J15</f>
        <v>0.17647058823529413</v>
      </c>
      <c r="N16" s="63" t="s">
        <v>395</v>
      </c>
      <c r="P16" s="25"/>
      <c r="Q16" s="26">
        <f>Q15/P15</f>
        <v>0.41176470588235292</v>
      </c>
      <c r="R16" s="26">
        <f>R15/P15</f>
        <v>0.23529411764705882</v>
      </c>
      <c r="S16" s="26">
        <f>S15/P15</f>
        <v>0.17647058823529413</v>
      </c>
      <c r="T16" s="26">
        <f>T15/P15</f>
        <v>0.11764705882352941</v>
      </c>
      <c r="U16" s="26">
        <f>U15/P15</f>
        <v>5.8823529411764705E-2</v>
      </c>
      <c r="V16" s="63" t="s">
        <v>395</v>
      </c>
    </row>
    <row r="17" spans="1:22">
      <c r="A17" s="4" t="s">
        <v>23</v>
      </c>
      <c r="B17" s="5">
        <v>122</v>
      </c>
      <c r="C17" s="5">
        <v>8</v>
      </c>
      <c r="D17" s="5">
        <v>73</v>
      </c>
      <c r="E17" s="5">
        <v>14</v>
      </c>
      <c r="F17" s="5">
        <v>3</v>
      </c>
      <c r="G17" s="5">
        <v>22</v>
      </c>
      <c r="H17" s="3">
        <f>B17-SUM(C17:G17)</f>
        <v>2</v>
      </c>
      <c r="J17" s="4">
        <v>122</v>
      </c>
      <c r="K17" s="5">
        <f>SUM(C17:D17)</f>
        <v>81</v>
      </c>
      <c r="L17" s="5">
        <f>SUM(E17:F17)</f>
        <v>17</v>
      </c>
      <c r="M17" s="5">
        <f>G17</f>
        <v>22</v>
      </c>
      <c r="N17" s="3">
        <f>J17-SUM(K17:M17)</f>
        <v>2</v>
      </c>
      <c r="P17" s="4">
        <v>122</v>
      </c>
      <c r="Q17" s="5">
        <v>7</v>
      </c>
      <c r="R17" s="5">
        <v>61</v>
      </c>
      <c r="S17" s="5">
        <v>18</v>
      </c>
      <c r="T17" s="5">
        <v>15</v>
      </c>
      <c r="U17" s="5">
        <v>19</v>
      </c>
      <c r="V17" s="3">
        <f>P17-SUM(Q17:U17)</f>
        <v>2</v>
      </c>
    </row>
    <row r="18" spans="1:22" s="28" customFormat="1">
      <c r="A18" s="25" t="s">
        <v>3</v>
      </c>
      <c r="B18" s="26"/>
      <c r="C18" s="26">
        <f>C17/$B$17</f>
        <v>6.5573770491803282E-2</v>
      </c>
      <c r="D18" s="26">
        <f t="shared" ref="D18:G18" si="5">D17/$B$17</f>
        <v>0.59836065573770492</v>
      </c>
      <c r="E18" s="26">
        <f t="shared" si="5"/>
        <v>0.11475409836065574</v>
      </c>
      <c r="F18" s="26">
        <f t="shared" si="5"/>
        <v>2.4590163934426229E-2</v>
      </c>
      <c r="G18" s="26">
        <f t="shared" si="5"/>
        <v>0.18032786885245902</v>
      </c>
      <c r="H18" s="27">
        <f>H17/B17</f>
        <v>1.6393442622950821E-2</v>
      </c>
      <c r="J18" s="25"/>
      <c r="K18" s="26">
        <f>K17/J17</f>
        <v>0.66393442622950816</v>
      </c>
      <c r="L18" s="26">
        <f>L17/J17</f>
        <v>0.13934426229508196</v>
      </c>
      <c r="M18" s="26">
        <f>M17/J17</f>
        <v>0.18032786885245902</v>
      </c>
      <c r="N18" s="27">
        <f>N17/J17</f>
        <v>1.6393442622950821E-2</v>
      </c>
      <c r="P18" s="25"/>
      <c r="Q18" s="26">
        <f>Q17/P17</f>
        <v>5.737704918032787E-2</v>
      </c>
      <c r="R18" s="26">
        <f>R17/P17</f>
        <v>0.5</v>
      </c>
      <c r="S18" s="26">
        <f>S17/P17</f>
        <v>0.14754098360655737</v>
      </c>
      <c r="T18" s="26">
        <f>T17/P17</f>
        <v>0.12295081967213115</v>
      </c>
      <c r="U18" s="26">
        <f>U17/P17</f>
        <v>0.15573770491803279</v>
      </c>
      <c r="V18" s="27">
        <f>V17/P17</f>
        <v>1.6393442622950821E-2</v>
      </c>
    </row>
    <row r="19" spans="1:22">
      <c r="A19" s="4" t="s">
        <v>24</v>
      </c>
      <c r="B19" s="5">
        <v>169</v>
      </c>
      <c r="C19" s="5">
        <v>16</v>
      </c>
      <c r="D19" s="5">
        <v>93</v>
      </c>
      <c r="E19" s="5">
        <v>19</v>
      </c>
      <c r="F19" s="5">
        <v>12</v>
      </c>
      <c r="G19" s="5">
        <v>27</v>
      </c>
      <c r="H19" s="3">
        <f>B19-SUM(C19:G19)</f>
        <v>2</v>
      </c>
      <c r="J19" s="4">
        <v>169</v>
      </c>
      <c r="K19" s="5">
        <f>SUM(C19:D19)</f>
        <v>109</v>
      </c>
      <c r="L19" s="5">
        <f>SUM(E19:F19)</f>
        <v>31</v>
      </c>
      <c r="M19" s="5">
        <f>G19</f>
        <v>27</v>
      </c>
      <c r="N19" s="3">
        <f>J19-SUM(K19:M19)</f>
        <v>2</v>
      </c>
      <c r="P19" s="4">
        <v>169</v>
      </c>
      <c r="Q19" s="5">
        <v>12</v>
      </c>
      <c r="R19" s="5">
        <v>74</v>
      </c>
      <c r="S19" s="5">
        <v>37</v>
      </c>
      <c r="T19" s="5">
        <v>14</v>
      </c>
      <c r="U19" s="5">
        <v>30</v>
      </c>
      <c r="V19" s="3">
        <f>P19-SUM(Q19:U19)</f>
        <v>2</v>
      </c>
    </row>
    <row r="20" spans="1:22" s="28" customFormat="1">
      <c r="A20" s="25" t="s">
        <v>3</v>
      </c>
      <c r="B20" s="26"/>
      <c r="C20" s="26">
        <f>C19/$B$19</f>
        <v>9.4674556213017749E-2</v>
      </c>
      <c r="D20" s="26">
        <f t="shared" ref="D20:G20" si="6">D19/$B$19</f>
        <v>0.55029585798816572</v>
      </c>
      <c r="E20" s="26">
        <f t="shared" si="6"/>
        <v>0.11242603550295859</v>
      </c>
      <c r="F20" s="26">
        <f t="shared" si="6"/>
        <v>7.1005917159763315E-2</v>
      </c>
      <c r="G20" s="26">
        <f t="shared" si="6"/>
        <v>0.15976331360946747</v>
      </c>
      <c r="H20" s="27">
        <f>H19/B19</f>
        <v>1.1834319526627219E-2</v>
      </c>
      <c r="J20" s="25"/>
      <c r="K20" s="26">
        <f>K19/J19</f>
        <v>0.6449704142011834</v>
      </c>
      <c r="L20" s="26">
        <f>L19/J19</f>
        <v>0.18343195266272189</v>
      </c>
      <c r="M20" s="26">
        <f>M19/J19</f>
        <v>0.15976331360946747</v>
      </c>
      <c r="N20" s="27">
        <f>N19/J19</f>
        <v>1.1834319526627219E-2</v>
      </c>
      <c r="P20" s="25"/>
      <c r="Q20" s="26">
        <f>Q19/P19</f>
        <v>7.1005917159763315E-2</v>
      </c>
      <c r="R20" s="26">
        <f>R19/P19</f>
        <v>0.43786982248520712</v>
      </c>
      <c r="S20" s="26">
        <f>S19/P19</f>
        <v>0.21893491124260356</v>
      </c>
      <c r="T20" s="26">
        <f>T19/P19</f>
        <v>8.2840236686390539E-2</v>
      </c>
      <c r="U20" s="26">
        <f>U19/P19</f>
        <v>0.17751479289940827</v>
      </c>
      <c r="V20" s="27">
        <f>V19/P19</f>
        <v>1.1834319526627219E-2</v>
      </c>
    </row>
    <row r="21" spans="1:22">
      <c r="A21" s="4" t="s">
        <v>25</v>
      </c>
      <c r="B21" s="5">
        <v>160</v>
      </c>
      <c r="C21" s="5">
        <v>9</v>
      </c>
      <c r="D21" s="5">
        <v>82</v>
      </c>
      <c r="E21" s="5">
        <v>31</v>
      </c>
      <c r="F21" s="5">
        <v>7</v>
      </c>
      <c r="G21" s="5">
        <v>27</v>
      </c>
      <c r="H21" s="3">
        <f>B21-SUM(C21:G21)</f>
        <v>4</v>
      </c>
      <c r="J21" s="4">
        <v>160</v>
      </c>
      <c r="K21" s="5">
        <f>SUM(C21:D21)</f>
        <v>91</v>
      </c>
      <c r="L21" s="5">
        <f>SUM(E21:F21)</f>
        <v>38</v>
      </c>
      <c r="M21" s="5">
        <f>G21</f>
        <v>27</v>
      </c>
      <c r="N21" s="3">
        <f>J21-SUM(K21:M21)</f>
        <v>4</v>
      </c>
      <c r="P21" s="4">
        <v>160</v>
      </c>
      <c r="Q21" s="5">
        <v>12</v>
      </c>
      <c r="R21" s="5">
        <v>84</v>
      </c>
      <c r="S21" s="5">
        <v>32</v>
      </c>
      <c r="T21" s="5">
        <v>14</v>
      </c>
      <c r="U21" s="5">
        <v>14</v>
      </c>
      <c r="V21" s="3">
        <f>P21-SUM(Q21:U21)</f>
        <v>4</v>
      </c>
    </row>
    <row r="22" spans="1:22" s="28" customFormat="1">
      <c r="A22" s="25" t="s">
        <v>3</v>
      </c>
      <c r="B22" s="26"/>
      <c r="C22" s="26">
        <f>C21/$B$21</f>
        <v>5.6250000000000001E-2</v>
      </c>
      <c r="D22" s="26">
        <f t="shared" ref="D22:G22" si="7">D21/$B$21</f>
        <v>0.51249999999999996</v>
      </c>
      <c r="E22" s="26">
        <f t="shared" si="7"/>
        <v>0.19375000000000001</v>
      </c>
      <c r="F22" s="26">
        <f t="shared" si="7"/>
        <v>4.3749999999999997E-2</v>
      </c>
      <c r="G22" s="26">
        <f t="shared" si="7"/>
        <v>0.16875000000000001</v>
      </c>
      <c r="H22" s="27">
        <f>H21/B21</f>
        <v>2.5000000000000001E-2</v>
      </c>
      <c r="J22" s="25"/>
      <c r="K22" s="26">
        <f>K21/J21</f>
        <v>0.56874999999999998</v>
      </c>
      <c r="L22" s="26">
        <f>L21/J21</f>
        <v>0.23749999999999999</v>
      </c>
      <c r="M22" s="26">
        <f>M21/J21</f>
        <v>0.16875000000000001</v>
      </c>
      <c r="N22" s="27">
        <f>N21/J21</f>
        <v>2.5000000000000001E-2</v>
      </c>
      <c r="P22" s="25"/>
      <c r="Q22" s="26">
        <f>Q21/P21</f>
        <v>7.4999999999999997E-2</v>
      </c>
      <c r="R22" s="26">
        <f>R21/P21</f>
        <v>0.52500000000000002</v>
      </c>
      <c r="S22" s="26">
        <f>S21/P21</f>
        <v>0.2</v>
      </c>
      <c r="T22" s="26">
        <f>T21/P21</f>
        <v>8.7499999999999994E-2</v>
      </c>
      <c r="U22" s="26">
        <f>U21/P21</f>
        <v>8.7499999999999994E-2</v>
      </c>
      <c r="V22" s="27">
        <f>V21/P21</f>
        <v>2.5000000000000001E-2</v>
      </c>
    </row>
    <row r="23" spans="1:22">
      <c r="A23" s="4" t="s">
        <v>26</v>
      </c>
      <c r="B23" s="5">
        <v>181</v>
      </c>
      <c r="C23" s="5">
        <v>7</v>
      </c>
      <c r="D23" s="5">
        <v>101</v>
      </c>
      <c r="E23" s="5">
        <v>22</v>
      </c>
      <c r="F23" s="5">
        <v>10</v>
      </c>
      <c r="G23" s="5">
        <v>38</v>
      </c>
      <c r="H23" s="3">
        <f>B23-SUM(C23:G23)</f>
        <v>3</v>
      </c>
      <c r="J23" s="4">
        <v>181</v>
      </c>
      <c r="K23" s="5">
        <f>SUM(C23:D23)</f>
        <v>108</v>
      </c>
      <c r="L23" s="5">
        <f>SUM(E23:F23)</f>
        <v>32</v>
      </c>
      <c r="M23" s="5">
        <f>G23</f>
        <v>38</v>
      </c>
      <c r="N23" s="3">
        <f>J23-SUM(K23:M23)</f>
        <v>3</v>
      </c>
      <c r="P23" s="4">
        <v>181</v>
      </c>
      <c r="Q23" s="5">
        <v>16</v>
      </c>
      <c r="R23" s="5">
        <v>93</v>
      </c>
      <c r="S23" s="5">
        <v>32</v>
      </c>
      <c r="T23" s="5">
        <v>20</v>
      </c>
      <c r="U23" s="5">
        <v>18</v>
      </c>
      <c r="V23" s="3">
        <f>P23-SUM(Q23:U23)</f>
        <v>2</v>
      </c>
    </row>
    <row r="24" spans="1:22" s="28" customFormat="1">
      <c r="A24" s="25" t="s">
        <v>3</v>
      </c>
      <c r="B24" s="26"/>
      <c r="C24" s="26">
        <f>C23/$B$23</f>
        <v>3.8674033149171269E-2</v>
      </c>
      <c r="D24" s="26">
        <f t="shared" ref="D24:G24" si="8">D23/$B$23</f>
        <v>0.55801104972375692</v>
      </c>
      <c r="E24" s="26">
        <f t="shared" si="8"/>
        <v>0.12154696132596685</v>
      </c>
      <c r="F24" s="26">
        <f t="shared" si="8"/>
        <v>5.5248618784530384E-2</v>
      </c>
      <c r="G24" s="26">
        <f t="shared" si="8"/>
        <v>0.20994475138121546</v>
      </c>
      <c r="H24" s="27">
        <f>H23/B23</f>
        <v>1.6574585635359115E-2</v>
      </c>
      <c r="J24" s="25"/>
      <c r="K24" s="26">
        <f>K23/J23</f>
        <v>0.59668508287292821</v>
      </c>
      <c r="L24" s="26">
        <f>L23/J23</f>
        <v>0.17679558011049723</v>
      </c>
      <c r="M24" s="26">
        <f>M23/J23</f>
        <v>0.20994475138121546</v>
      </c>
      <c r="N24" s="27">
        <f>N23/J23</f>
        <v>1.6574585635359115E-2</v>
      </c>
      <c r="P24" s="25"/>
      <c r="Q24" s="26">
        <f>Q23/P23</f>
        <v>8.8397790055248615E-2</v>
      </c>
      <c r="R24" s="26">
        <f>R23/P23</f>
        <v>0.51381215469613262</v>
      </c>
      <c r="S24" s="26">
        <f>S23/P23</f>
        <v>0.17679558011049723</v>
      </c>
      <c r="T24" s="26">
        <f>T23/P23</f>
        <v>0.11049723756906077</v>
      </c>
      <c r="U24" s="26">
        <f>U23/P23</f>
        <v>9.9447513812154692E-2</v>
      </c>
      <c r="V24" s="27">
        <f>V23/P23</f>
        <v>1.1049723756906077E-2</v>
      </c>
    </row>
    <row r="25" spans="1:22">
      <c r="A25" s="4" t="s">
        <v>27</v>
      </c>
      <c r="B25" s="5">
        <v>244</v>
      </c>
      <c r="C25" s="5">
        <v>8</v>
      </c>
      <c r="D25" s="5">
        <v>138</v>
      </c>
      <c r="E25" s="5">
        <v>29</v>
      </c>
      <c r="F25" s="5">
        <v>11</v>
      </c>
      <c r="G25" s="5">
        <v>46</v>
      </c>
      <c r="H25" s="3">
        <f>B25-SUM(C25:G25)</f>
        <v>12</v>
      </c>
      <c r="J25" s="4">
        <v>244</v>
      </c>
      <c r="K25" s="5">
        <f>SUM(C25:D25)</f>
        <v>146</v>
      </c>
      <c r="L25" s="5">
        <f>SUM(E25:F25)</f>
        <v>40</v>
      </c>
      <c r="M25" s="5">
        <f>G25</f>
        <v>46</v>
      </c>
      <c r="N25" s="3">
        <f>J25-SUM(K25:M25)</f>
        <v>12</v>
      </c>
      <c r="P25" s="4">
        <v>244</v>
      </c>
      <c r="Q25" s="5">
        <v>18</v>
      </c>
      <c r="R25" s="5">
        <v>130</v>
      </c>
      <c r="S25" s="5">
        <v>50</v>
      </c>
      <c r="T25" s="5">
        <v>17</v>
      </c>
      <c r="U25" s="5">
        <v>20</v>
      </c>
      <c r="V25" s="3">
        <f>P25-SUM(Q25:U25)</f>
        <v>9</v>
      </c>
    </row>
    <row r="26" spans="1:22" s="28" customFormat="1">
      <c r="A26" s="25" t="s">
        <v>3</v>
      </c>
      <c r="B26" s="26"/>
      <c r="C26" s="26">
        <f>C25/$B$25</f>
        <v>3.2786885245901641E-2</v>
      </c>
      <c r="D26" s="26">
        <f t="shared" ref="D26:G26" si="9">D25/$B$25</f>
        <v>0.56557377049180324</v>
      </c>
      <c r="E26" s="26">
        <f t="shared" si="9"/>
        <v>0.11885245901639344</v>
      </c>
      <c r="F26" s="26">
        <f t="shared" si="9"/>
        <v>4.5081967213114756E-2</v>
      </c>
      <c r="G26" s="26">
        <f t="shared" si="9"/>
        <v>0.18852459016393441</v>
      </c>
      <c r="H26" s="27">
        <f>H25/B25</f>
        <v>4.9180327868852458E-2</v>
      </c>
      <c r="J26" s="25"/>
      <c r="K26" s="26">
        <f>K25/J25</f>
        <v>0.59836065573770492</v>
      </c>
      <c r="L26" s="26">
        <f>L25/J25</f>
        <v>0.16393442622950818</v>
      </c>
      <c r="M26" s="26">
        <f>M25/J25</f>
        <v>0.18852459016393441</v>
      </c>
      <c r="N26" s="27">
        <f>N25/J25</f>
        <v>4.9180327868852458E-2</v>
      </c>
      <c r="P26" s="25"/>
      <c r="Q26" s="26">
        <f>Q25/P25</f>
        <v>7.3770491803278687E-2</v>
      </c>
      <c r="R26" s="26">
        <f>R25/P25</f>
        <v>0.53278688524590168</v>
      </c>
      <c r="S26" s="26">
        <f>S25/P25</f>
        <v>0.20491803278688525</v>
      </c>
      <c r="T26" s="26">
        <f>T25/P25</f>
        <v>6.9672131147540978E-2</v>
      </c>
      <c r="U26" s="26">
        <f>U25/P25</f>
        <v>8.1967213114754092E-2</v>
      </c>
      <c r="V26" s="27">
        <f>V25/P25</f>
        <v>3.6885245901639344E-2</v>
      </c>
    </row>
    <row r="27" spans="1:22">
      <c r="A27" s="4" t="s">
        <v>28</v>
      </c>
      <c r="B27" s="5">
        <v>262</v>
      </c>
      <c r="C27" s="5">
        <v>19</v>
      </c>
      <c r="D27" s="5">
        <v>134</v>
      </c>
      <c r="E27" s="5">
        <v>25</v>
      </c>
      <c r="F27" s="5">
        <v>5</v>
      </c>
      <c r="G27" s="5">
        <v>61</v>
      </c>
      <c r="H27" s="3">
        <f>B27-SUM(C27:G27)</f>
        <v>18</v>
      </c>
      <c r="J27" s="4">
        <v>262</v>
      </c>
      <c r="K27" s="5">
        <f>SUM(C27:D27)</f>
        <v>153</v>
      </c>
      <c r="L27" s="5">
        <f>SUM(E27:F27)</f>
        <v>30</v>
      </c>
      <c r="M27" s="5">
        <f>G27</f>
        <v>61</v>
      </c>
      <c r="N27" s="3">
        <f>J27-SUM(K27:M27)</f>
        <v>18</v>
      </c>
      <c r="P27" s="4">
        <v>262</v>
      </c>
      <c r="Q27" s="5">
        <v>26</v>
      </c>
      <c r="R27" s="5">
        <v>130</v>
      </c>
      <c r="S27" s="5">
        <v>44</v>
      </c>
      <c r="T27" s="5">
        <v>17</v>
      </c>
      <c r="U27" s="5">
        <v>28</v>
      </c>
      <c r="V27" s="3">
        <f>P27-SUM(Q27:U27)</f>
        <v>17</v>
      </c>
    </row>
    <row r="28" spans="1:22" s="28" customFormat="1">
      <c r="A28" s="29" t="s">
        <v>3</v>
      </c>
      <c r="B28" s="30"/>
      <c r="C28" s="30">
        <f>C27/$B$27</f>
        <v>7.2519083969465645E-2</v>
      </c>
      <c r="D28" s="30">
        <f t="shared" ref="D28:G28" si="10">D27/$B$27</f>
        <v>0.51145038167938928</v>
      </c>
      <c r="E28" s="30">
        <f t="shared" si="10"/>
        <v>9.5419847328244281E-2</v>
      </c>
      <c r="F28" s="30">
        <f t="shared" si="10"/>
        <v>1.9083969465648856E-2</v>
      </c>
      <c r="G28" s="30">
        <f t="shared" si="10"/>
        <v>0.23282442748091603</v>
      </c>
      <c r="H28" s="31">
        <f>H27/B27</f>
        <v>6.8702290076335881E-2</v>
      </c>
      <c r="J28" s="29"/>
      <c r="K28" s="30">
        <f>K27/J27</f>
        <v>0.58396946564885499</v>
      </c>
      <c r="L28" s="30">
        <f>L27/J27</f>
        <v>0.11450381679389313</v>
      </c>
      <c r="M28" s="30">
        <f>M27/J27</f>
        <v>0.23282442748091603</v>
      </c>
      <c r="N28" s="31">
        <f>N27/J27</f>
        <v>6.8702290076335881E-2</v>
      </c>
      <c r="P28" s="29"/>
      <c r="Q28" s="30">
        <f>Q27/P27</f>
        <v>9.9236641221374045E-2</v>
      </c>
      <c r="R28" s="30">
        <f>R27/P27</f>
        <v>0.49618320610687022</v>
      </c>
      <c r="S28" s="30">
        <f>S27/P27</f>
        <v>0.16793893129770993</v>
      </c>
      <c r="T28" s="30">
        <f>T27/P27</f>
        <v>6.4885496183206104E-2</v>
      </c>
      <c r="U28" s="30">
        <f>U27/P27</f>
        <v>0.10687022900763359</v>
      </c>
      <c r="V28" s="31">
        <f>V27/P27</f>
        <v>6.4885496183206104E-2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6" width="5" style="1" customWidth="1"/>
    <col min="7" max="8" width="5" style="1"/>
    <col min="9" max="14" width="5" style="1" customWidth="1"/>
    <col min="15" max="16" width="5" style="1"/>
    <col min="17" max="20" width="5" style="1" customWidth="1"/>
    <col min="21" max="16384" width="5" style="1"/>
  </cols>
  <sheetData>
    <row r="1" spans="1:22">
      <c r="A1" s="1" t="s">
        <v>217</v>
      </c>
    </row>
    <row r="2" spans="1:22" s="20" customFormat="1" ht="10.5">
      <c r="A2" s="20" t="s">
        <v>321</v>
      </c>
      <c r="H2" s="20" t="s">
        <v>320</v>
      </c>
      <c r="P2" s="20" t="s">
        <v>319</v>
      </c>
    </row>
    <row r="3" spans="1:22" s="15" customFormat="1" ht="10.5">
      <c r="A3" s="15" t="s">
        <v>322</v>
      </c>
      <c r="H3" s="15" t="s">
        <v>318</v>
      </c>
      <c r="P3" s="15" t="s">
        <v>318</v>
      </c>
    </row>
    <row r="4" spans="1:22">
      <c r="A4" s="1" t="s">
        <v>0</v>
      </c>
    </row>
    <row r="5" spans="1:22" s="2" customFormat="1" ht="127.5" customHeight="1">
      <c r="A5" s="6" t="s">
        <v>3</v>
      </c>
      <c r="B5" s="7" t="s">
        <v>4</v>
      </c>
      <c r="C5" s="7" t="s">
        <v>169</v>
      </c>
      <c r="D5" s="7" t="s">
        <v>170</v>
      </c>
      <c r="E5" s="7" t="s">
        <v>43</v>
      </c>
      <c r="F5" s="8" t="s">
        <v>8</v>
      </c>
      <c r="H5" s="6" t="s">
        <v>4</v>
      </c>
      <c r="I5" s="7" t="s">
        <v>165</v>
      </c>
      <c r="J5" s="7" t="s">
        <v>166</v>
      </c>
      <c r="K5" s="7" t="s">
        <v>167</v>
      </c>
      <c r="L5" s="7" t="s">
        <v>168</v>
      </c>
      <c r="M5" s="7" t="s">
        <v>43</v>
      </c>
      <c r="N5" s="8" t="s">
        <v>8</v>
      </c>
      <c r="P5" s="6" t="s">
        <v>4</v>
      </c>
      <c r="Q5" s="7" t="s">
        <v>169</v>
      </c>
      <c r="R5" s="7" t="s">
        <v>170</v>
      </c>
      <c r="S5" s="7" t="s">
        <v>43</v>
      </c>
      <c r="T5" s="8" t="s">
        <v>8</v>
      </c>
    </row>
    <row r="6" spans="1:22">
      <c r="A6" s="4" t="s">
        <v>18</v>
      </c>
      <c r="B6" s="5">
        <v>1170</v>
      </c>
      <c r="C6" s="5">
        <f>SUM('61'!Q6:R6)</f>
        <v>682</v>
      </c>
      <c r="D6" s="5">
        <f>SUM('61'!S6:T6)</f>
        <v>318</v>
      </c>
      <c r="E6" s="5">
        <f>'61'!U6</f>
        <v>132</v>
      </c>
      <c r="F6" s="3">
        <f>B6-SUM(C6:E6)</f>
        <v>38</v>
      </c>
      <c r="H6" s="4">
        <v>1170</v>
      </c>
      <c r="I6" s="5">
        <v>133</v>
      </c>
      <c r="J6" s="5">
        <v>729</v>
      </c>
      <c r="K6" s="5">
        <v>179</v>
      </c>
      <c r="L6" s="5">
        <v>51</v>
      </c>
      <c r="M6" s="5">
        <v>41</v>
      </c>
      <c r="N6" s="3">
        <f>H6-SUM(I6:M6)</f>
        <v>37</v>
      </c>
      <c r="P6" s="4">
        <v>1170</v>
      </c>
      <c r="Q6" s="5">
        <f>SUM(I6:J6)</f>
        <v>862</v>
      </c>
      <c r="R6" s="5">
        <f>SUM(K6:L6)</f>
        <v>230</v>
      </c>
      <c r="S6" s="5">
        <f>M6</f>
        <v>41</v>
      </c>
      <c r="T6" s="3">
        <f>P6-SUM(Q6:S6)</f>
        <v>37</v>
      </c>
    </row>
    <row r="7" spans="1:22" s="28" customFormat="1">
      <c r="A7" s="25" t="s">
        <v>3</v>
      </c>
      <c r="B7" s="26"/>
      <c r="C7" s="26">
        <f>C6/$B$6</f>
        <v>0.58290598290598294</v>
      </c>
      <c r="D7" s="26">
        <f t="shared" ref="D7:E7" si="0">D6/$B$6</f>
        <v>0.27179487179487177</v>
      </c>
      <c r="E7" s="26">
        <f t="shared" si="0"/>
        <v>0.11282051282051282</v>
      </c>
      <c r="F7" s="27">
        <f>F6/B6</f>
        <v>3.2478632478632481E-2</v>
      </c>
      <c r="H7" s="25"/>
      <c r="I7" s="26">
        <f>I6/H6</f>
        <v>0.11367521367521367</v>
      </c>
      <c r="J7" s="26">
        <f>J6/H6</f>
        <v>0.62307692307692308</v>
      </c>
      <c r="K7" s="26">
        <f>K6/H6</f>
        <v>0.152991452991453</v>
      </c>
      <c r="L7" s="26">
        <f>L6/H6</f>
        <v>4.3589743589743588E-2</v>
      </c>
      <c r="M7" s="26">
        <f>M6/H6</f>
        <v>3.5042735042735043E-2</v>
      </c>
      <c r="N7" s="27">
        <f>N6/H6</f>
        <v>3.1623931623931623E-2</v>
      </c>
      <c r="P7" s="25"/>
      <c r="Q7" s="26">
        <f>Q6/P6</f>
        <v>0.7367521367521368</v>
      </c>
      <c r="R7" s="26">
        <f>R6/P6</f>
        <v>0.19658119658119658</v>
      </c>
      <c r="S7" s="26">
        <f>S6/P6</f>
        <v>3.5042735042735043E-2</v>
      </c>
      <c r="T7" s="27">
        <f>T6/P6</f>
        <v>3.1623931623931623E-2</v>
      </c>
    </row>
    <row r="8" spans="1:22">
      <c r="A8" s="4" t="s">
        <v>19</v>
      </c>
      <c r="B8" s="5">
        <v>551</v>
      </c>
      <c r="C8" s="5">
        <f>SUM('61'!Q8:R8)</f>
        <v>311</v>
      </c>
      <c r="D8" s="5">
        <f>SUM('61'!S8:T8)</f>
        <v>160</v>
      </c>
      <c r="E8" s="5">
        <f>'61'!U8</f>
        <v>62</v>
      </c>
      <c r="F8" s="3">
        <f>B8-SUM(C8:E8)</f>
        <v>18</v>
      </c>
      <c r="H8" s="4">
        <v>551</v>
      </c>
      <c r="I8" s="5">
        <v>68</v>
      </c>
      <c r="J8" s="5">
        <v>327</v>
      </c>
      <c r="K8" s="5">
        <v>84</v>
      </c>
      <c r="L8" s="5">
        <v>32</v>
      </c>
      <c r="M8" s="5">
        <v>21</v>
      </c>
      <c r="N8" s="3">
        <f>H8-SUM(I8:M8)</f>
        <v>19</v>
      </c>
      <c r="P8" s="4">
        <v>551</v>
      </c>
      <c r="Q8" s="5">
        <f>SUM(I8:J8)</f>
        <v>395</v>
      </c>
      <c r="R8" s="5">
        <f>SUM(K8:L8)</f>
        <v>116</v>
      </c>
      <c r="S8" s="5">
        <f>M8</f>
        <v>21</v>
      </c>
      <c r="T8" s="3">
        <f>P8-SUM(Q8:S8)</f>
        <v>19</v>
      </c>
    </row>
    <row r="9" spans="1:22" s="28" customFormat="1">
      <c r="A9" s="25" t="s">
        <v>3</v>
      </c>
      <c r="B9" s="26"/>
      <c r="C9" s="26">
        <f>C8/$B$8</f>
        <v>0.56442831215970957</v>
      </c>
      <c r="D9" s="26">
        <f t="shared" ref="D9:E9" si="1">D8/$B$8</f>
        <v>0.29038112522686027</v>
      </c>
      <c r="E9" s="26">
        <f t="shared" si="1"/>
        <v>0.11252268602540835</v>
      </c>
      <c r="F9" s="27">
        <f>F8/B8</f>
        <v>3.2667876588021776E-2</v>
      </c>
      <c r="H9" s="25"/>
      <c r="I9" s="26">
        <f>I8/H8</f>
        <v>0.12341197822141561</v>
      </c>
      <c r="J9" s="26">
        <f>J8/H8</f>
        <v>0.59346642468239563</v>
      </c>
      <c r="K9" s="26">
        <f>K8/H8</f>
        <v>0.15245009074410162</v>
      </c>
      <c r="L9" s="26">
        <f>L8/H8</f>
        <v>5.8076225045372049E-2</v>
      </c>
      <c r="M9" s="26">
        <f>M8/H8</f>
        <v>3.8112522686025406E-2</v>
      </c>
      <c r="N9" s="27">
        <f>N8/H8</f>
        <v>3.4482758620689655E-2</v>
      </c>
      <c r="P9" s="25"/>
      <c r="Q9" s="26">
        <f>Q8/P8</f>
        <v>0.71687840290381122</v>
      </c>
      <c r="R9" s="26">
        <f>R8/P8</f>
        <v>0.21052631578947367</v>
      </c>
      <c r="S9" s="26">
        <f>S8/P8</f>
        <v>3.8112522686025406E-2</v>
      </c>
      <c r="T9" s="27">
        <f>T8/P8</f>
        <v>3.4482758620689655E-2</v>
      </c>
    </row>
    <row r="10" spans="1:22">
      <c r="A10" s="4" t="s">
        <v>20</v>
      </c>
      <c r="B10" s="5">
        <v>611</v>
      </c>
      <c r="C10" s="5">
        <f>SUM('61'!Q10:R10)</f>
        <v>369</v>
      </c>
      <c r="D10" s="5">
        <f>SUM('61'!S10:T10)</f>
        <v>154</v>
      </c>
      <c r="E10" s="5">
        <f>'61'!U10</f>
        <v>70</v>
      </c>
      <c r="F10" s="3">
        <f>B10-SUM(C10:E10)</f>
        <v>18</v>
      </c>
      <c r="H10" s="4">
        <v>611</v>
      </c>
      <c r="I10" s="5">
        <v>64</v>
      </c>
      <c r="J10" s="5">
        <v>399</v>
      </c>
      <c r="K10" s="5">
        <v>94</v>
      </c>
      <c r="L10" s="5">
        <v>18</v>
      </c>
      <c r="M10" s="5">
        <v>20</v>
      </c>
      <c r="N10" s="3">
        <f>H10-SUM(I10:M10)</f>
        <v>16</v>
      </c>
      <c r="P10" s="4">
        <v>611</v>
      </c>
      <c r="Q10" s="5">
        <f>SUM(I10:J10)</f>
        <v>463</v>
      </c>
      <c r="R10" s="5">
        <f>SUM(K10:L10)</f>
        <v>112</v>
      </c>
      <c r="S10" s="5">
        <f>M10</f>
        <v>20</v>
      </c>
      <c r="T10" s="3">
        <f>P10-SUM(Q10:S10)</f>
        <v>16</v>
      </c>
    </row>
    <row r="11" spans="1:22" s="28" customFormat="1">
      <c r="A11" s="25" t="s">
        <v>3</v>
      </c>
      <c r="B11" s="26"/>
      <c r="C11" s="26">
        <f>C10/$B$10</f>
        <v>0.60392798690671035</v>
      </c>
      <c r="D11" s="26">
        <f t="shared" ref="D11:E11" si="2">D10/$B$10</f>
        <v>0.25204582651391161</v>
      </c>
      <c r="E11" s="26">
        <f t="shared" si="2"/>
        <v>0.11456628477905073</v>
      </c>
      <c r="F11" s="27">
        <f>F10/B10</f>
        <v>2.9459901800327332E-2</v>
      </c>
      <c r="H11" s="25"/>
      <c r="I11" s="26">
        <f>I10/H10</f>
        <v>0.10474631751227496</v>
      </c>
      <c r="J11" s="26">
        <f>J10/H10</f>
        <v>0.65302782324058917</v>
      </c>
      <c r="K11" s="26">
        <f>K10/H10</f>
        <v>0.15384615384615385</v>
      </c>
      <c r="L11" s="26">
        <f>L10/H10</f>
        <v>2.9459901800327332E-2</v>
      </c>
      <c r="M11" s="26">
        <f>M10/H10</f>
        <v>3.2733224222585927E-2</v>
      </c>
      <c r="N11" s="27">
        <f>N10/H10</f>
        <v>2.6186579378068741E-2</v>
      </c>
      <c r="P11" s="25"/>
      <c r="Q11" s="26">
        <f>Q10/P10</f>
        <v>0.7577741407528642</v>
      </c>
      <c r="R11" s="26">
        <f>R10/P10</f>
        <v>0.18330605564648117</v>
      </c>
      <c r="S11" s="26">
        <f>S10/P10</f>
        <v>3.2733224222585927E-2</v>
      </c>
      <c r="T11" s="27">
        <f>T10/P10</f>
        <v>2.6186579378068741E-2</v>
      </c>
    </row>
    <row r="12" spans="1:22">
      <c r="A12" s="4" t="s">
        <v>21</v>
      </c>
      <c r="B12" s="5">
        <v>2</v>
      </c>
      <c r="C12" s="57" t="s">
        <v>395</v>
      </c>
      <c r="D12" s="5">
        <f>SUM('61'!S12:T12)</f>
        <v>2</v>
      </c>
      <c r="E12" s="57" t="s">
        <v>395</v>
      </c>
      <c r="F12" s="60" t="s">
        <v>395</v>
      </c>
      <c r="H12" s="4">
        <v>2</v>
      </c>
      <c r="I12" s="5">
        <v>1</v>
      </c>
      <c r="J12" s="5">
        <v>1</v>
      </c>
      <c r="K12" s="57" t="s">
        <v>395</v>
      </c>
      <c r="L12" s="57" t="s">
        <v>395</v>
      </c>
      <c r="M12" s="57" t="s">
        <v>395</v>
      </c>
      <c r="N12" s="60" t="s">
        <v>395</v>
      </c>
      <c r="P12" s="4">
        <v>2</v>
      </c>
      <c r="Q12" s="5">
        <f>SUM(I12:J12)</f>
        <v>2</v>
      </c>
      <c r="R12" s="57" t="s">
        <v>395</v>
      </c>
      <c r="S12" s="57" t="s">
        <v>395</v>
      </c>
      <c r="T12" s="60" t="s">
        <v>395</v>
      </c>
      <c r="V12" s="19"/>
    </row>
    <row r="13" spans="1:22" s="28" customFormat="1">
      <c r="A13" s="29" t="s">
        <v>3</v>
      </c>
      <c r="B13" s="30"/>
      <c r="C13" s="59" t="s">
        <v>395</v>
      </c>
      <c r="D13" s="30">
        <f t="shared" ref="D13" si="3">D12/$B$12</f>
        <v>1</v>
      </c>
      <c r="E13" s="59" t="s">
        <v>395</v>
      </c>
      <c r="F13" s="62" t="s">
        <v>395</v>
      </c>
      <c r="H13" s="29"/>
      <c r="I13" s="30">
        <f>I12/H12</f>
        <v>0.5</v>
      </c>
      <c r="J13" s="30">
        <f>J12/H12</f>
        <v>0.5</v>
      </c>
      <c r="K13" s="59" t="s">
        <v>395</v>
      </c>
      <c r="L13" s="59" t="s">
        <v>395</v>
      </c>
      <c r="M13" s="59" t="s">
        <v>395</v>
      </c>
      <c r="N13" s="62" t="s">
        <v>395</v>
      </c>
      <c r="P13" s="29"/>
      <c r="Q13" s="85">
        <v>1</v>
      </c>
      <c r="R13" s="59" t="s">
        <v>395</v>
      </c>
      <c r="S13" s="59" t="s">
        <v>395</v>
      </c>
      <c r="T13" s="62" t="s">
        <v>395</v>
      </c>
    </row>
    <row r="14" spans="1:22">
      <c r="A14" s="1" t="s">
        <v>2</v>
      </c>
      <c r="D14" s="85">
        <v>1</v>
      </c>
    </row>
    <row r="15" spans="1:22">
      <c r="A15" s="9" t="s">
        <v>22</v>
      </c>
      <c r="B15" s="10">
        <v>17</v>
      </c>
      <c r="C15" s="10">
        <f>SUM('61'!Q15:R15)</f>
        <v>11</v>
      </c>
      <c r="D15" s="10">
        <f>SUM('61'!S15:T15)</f>
        <v>5</v>
      </c>
      <c r="E15" s="10">
        <f>'61'!U15</f>
        <v>1</v>
      </c>
      <c r="F15" s="64" t="s">
        <v>395</v>
      </c>
      <c r="H15" s="9">
        <v>17</v>
      </c>
      <c r="I15" s="10">
        <v>5</v>
      </c>
      <c r="J15" s="10">
        <v>10</v>
      </c>
      <c r="K15" s="10">
        <v>1</v>
      </c>
      <c r="L15" s="82" t="s">
        <v>395</v>
      </c>
      <c r="M15" s="10">
        <v>1</v>
      </c>
      <c r="N15" s="64" t="s">
        <v>395</v>
      </c>
      <c r="P15" s="9">
        <v>17</v>
      </c>
      <c r="Q15" s="10">
        <f>SUM(I15:J15)</f>
        <v>15</v>
      </c>
      <c r="R15" s="10">
        <f>SUM(K15:L15)</f>
        <v>1</v>
      </c>
      <c r="S15" s="10">
        <f>M15</f>
        <v>1</v>
      </c>
      <c r="T15" s="64" t="s">
        <v>395</v>
      </c>
    </row>
    <row r="16" spans="1:22" s="28" customFormat="1">
      <c r="A16" s="25" t="s">
        <v>3</v>
      </c>
      <c r="B16" s="26"/>
      <c r="C16" s="49">
        <f>C15/$B$15</f>
        <v>0.6470588235294118</v>
      </c>
      <c r="D16" s="49">
        <f t="shared" ref="D16:E16" si="4">D15/$B$15</f>
        <v>0.29411764705882354</v>
      </c>
      <c r="E16" s="49">
        <f t="shared" si="4"/>
        <v>5.8823529411764705E-2</v>
      </c>
      <c r="F16" s="63" t="s">
        <v>395</v>
      </c>
      <c r="H16" s="25"/>
      <c r="I16" s="26">
        <f>I15/H15</f>
        <v>0.29411764705882354</v>
      </c>
      <c r="J16" s="26">
        <f>J15/H15</f>
        <v>0.58823529411764708</v>
      </c>
      <c r="K16" s="26">
        <f>K15/H15</f>
        <v>5.8823529411764705E-2</v>
      </c>
      <c r="L16" s="58" t="s">
        <v>395</v>
      </c>
      <c r="M16" s="26">
        <f>M15/H15</f>
        <v>5.8823529411764705E-2</v>
      </c>
      <c r="N16" s="63" t="s">
        <v>395</v>
      </c>
      <c r="P16" s="25"/>
      <c r="Q16" s="26">
        <f>Q15/P15</f>
        <v>0.88235294117647056</v>
      </c>
      <c r="R16" s="26">
        <f>R15/P15</f>
        <v>5.8823529411764705E-2</v>
      </c>
      <c r="S16" s="26">
        <f>S15/P15</f>
        <v>5.8823529411764705E-2</v>
      </c>
      <c r="T16" s="63" t="s">
        <v>395</v>
      </c>
    </row>
    <row r="17" spans="1:20">
      <c r="A17" s="4" t="s">
        <v>23</v>
      </c>
      <c r="B17" s="5">
        <v>122</v>
      </c>
      <c r="C17" s="5">
        <f>SUM('61'!Q17:R17)</f>
        <v>68</v>
      </c>
      <c r="D17" s="5">
        <f>SUM('61'!S17:T17)</f>
        <v>33</v>
      </c>
      <c r="E17" s="5">
        <f>'61'!U17</f>
        <v>19</v>
      </c>
      <c r="F17" s="3">
        <f>B17-SUM(C17:E17)</f>
        <v>2</v>
      </c>
      <c r="H17" s="4">
        <v>122</v>
      </c>
      <c r="I17" s="5">
        <v>17</v>
      </c>
      <c r="J17" s="5">
        <v>76</v>
      </c>
      <c r="K17" s="5">
        <v>12</v>
      </c>
      <c r="L17" s="5">
        <v>5</v>
      </c>
      <c r="M17" s="5">
        <v>10</v>
      </c>
      <c r="N17" s="3">
        <f>H17-SUM(I17:M17)</f>
        <v>2</v>
      </c>
      <c r="P17" s="4">
        <v>122</v>
      </c>
      <c r="Q17" s="5">
        <f>SUM(I17:J17)</f>
        <v>93</v>
      </c>
      <c r="R17" s="5">
        <f>SUM(K17:L17)</f>
        <v>17</v>
      </c>
      <c r="S17" s="5">
        <f>M17</f>
        <v>10</v>
      </c>
      <c r="T17" s="3">
        <f>P17-SUM(Q17:S17)</f>
        <v>2</v>
      </c>
    </row>
    <row r="18" spans="1:20" s="28" customFormat="1">
      <c r="A18" s="25" t="s">
        <v>3</v>
      </c>
      <c r="B18" s="26"/>
      <c r="C18" s="26">
        <f>C17/$B$17</f>
        <v>0.55737704918032782</v>
      </c>
      <c r="D18" s="26">
        <f t="shared" ref="D18:E18" si="5">D17/$B$17</f>
        <v>0.27049180327868855</v>
      </c>
      <c r="E18" s="26">
        <f t="shared" si="5"/>
        <v>0.15573770491803279</v>
      </c>
      <c r="F18" s="27">
        <f>F17/B17</f>
        <v>1.6393442622950821E-2</v>
      </c>
      <c r="H18" s="25"/>
      <c r="I18" s="26">
        <f>I17/H17</f>
        <v>0.13934426229508196</v>
      </c>
      <c r="J18" s="26">
        <f>J17/H17</f>
        <v>0.62295081967213117</v>
      </c>
      <c r="K18" s="26">
        <f>K17/H17</f>
        <v>9.8360655737704916E-2</v>
      </c>
      <c r="L18" s="26">
        <f>L17/H17</f>
        <v>4.0983606557377046E-2</v>
      </c>
      <c r="M18" s="26">
        <f>M17/H17</f>
        <v>8.1967213114754092E-2</v>
      </c>
      <c r="N18" s="27">
        <f>N17/H17</f>
        <v>1.6393442622950821E-2</v>
      </c>
      <c r="P18" s="25"/>
      <c r="Q18" s="26">
        <f>Q17/P17</f>
        <v>0.76229508196721307</v>
      </c>
      <c r="R18" s="26">
        <f>R17/P17</f>
        <v>0.13934426229508196</v>
      </c>
      <c r="S18" s="26">
        <f>S17/P17</f>
        <v>8.1967213114754092E-2</v>
      </c>
      <c r="T18" s="27">
        <f>T17/P17</f>
        <v>1.6393442622950821E-2</v>
      </c>
    </row>
    <row r="19" spans="1:20">
      <c r="A19" s="4" t="s">
        <v>24</v>
      </c>
      <c r="B19" s="5">
        <v>169</v>
      </c>
      <c r="C19" s="5">
        <f>SUM('61'!Q19:R19)</f>
        <v>86</v>
      </c>
      <c r="D19" s="5">
        <f>SUM('61'!S19:T19)</f>
        <v>51</v>
      </c>
      <c r="E19" s="5">
        <f>'61'!U19</f>
        <v>30</v>
      </c>
      <c r="F19" s="3">
        <f>B19-SUM(C19:E19)</f>
        <v>2</v>
      </c>
      <c r="H19" s="4">
        <v>169</v>
      </c>
      <c r="I19" s="5">
        <v>21</v>
      </c>
      <c r="J19" s="5">
        <v>103</v>
      </c>
      <c r="K19" s="5">
        <v>29</v>
      </c>
      <c r="L19" s="5">
        <v>9</v>
      </c>
      <c r="M19" s="5">
        <v>5</v>
      </c>
      <c r="N19" s="3">
        <f>H19-SUM(I19:M19)</f>
        <v>2</v>
      </c>
      <c r="P19" s="4">
        <v>169</v>
      </c>
      <c r="Q19" s="5">
        <f>SUM(I19:J19)</f>
        <v>124</v>
      </c>
      <c r="R19" s="5">
        <f>SUM(K19:L19)</f>
        <v>38</v>
      </c>
      <c r="S19" s="5">
        <f>M19</f>
        <v>5</v>
      </c>
      <c r="T19" s="3">
        <f>P19-SUM(Q19:S19)</f>
        <v>2</v>
      </c>
    </row>
    <row r="20" spans="1:20" s="28" customFormat="1">
      <c r="A20" s="25" t="s">
        <v>3</v>
      </c>
      <c r="B20" s="26"/>
      <c r="C20" s="26">
        <f>C19/$B$19</f>
        <v>0.50887573964497046</v>
      </c>
      <c r="D20" s="26">
        <f t="shared" ref="D20:E20" si="6">D19/$B$19</f>
        <v>0.30177514792899407</v>
      </c>
      <c r="E20" s="26">
        <f t="shared" si="6"/>
        <v>0.17751479289940827</v>
      </c>
      <c r="F20" s="27">
        <f>F19/B19</f>
        <v>1.1834319526627219E-2</v>
      </c>
      <c r="H20" s="25"/>
      <c r="I20" s="26">
        <f>I19/H19</f>
        <v>0.1242603550295858</v>
      </c>
      <c r="J20" s="26">
        <f>J19/H19</f>
        <v>0.60946745562130178</v>
      </c>
      <c r="K20" s="26">
        <f>K19/H19</f>
        <v>0.17159763313609466</v>
      </c>
      <c r="L20" s="26">
        <f>L19/H19</f>
        <v>5.3254437869822487E-2</v>
      </c>
      <c r="M20" s="26">
        <f>M19/H19</f>
        <v>2.9585798816568046E-2</v>
      </c>
      <c r="N20" s="27">
        <f>N19/H19</f>
        <v>1.1834319526627219E-2</v>
      </c>
      <c r="P20" s="25"/>
      <c r="Q20" s="26">
        <f>Q19/P19</f>
        <v>0.73372781065088755</v>
      </c>
      <c r="R20" s="26">
        <f>R19/P19</f>
        <v>0.22485207100591717</v>
      </c>
      <c r="S20" s="26">
        <f>S19/P19</f>
        <v>2.9585798816568046E-2</v>
      </c>
      <c r="T20" s="27">
        <f>T19/P19</f>
        <v>1.1834319526627219E-2</v>
      </c>
    </row>
    <row r="21" spans="1:20">
      <c r="A21" s="4" t="s">
        <v>25</v>
      </c>
      <c r="B21" s="5">
        <v>160</v>
      </c>
      <c r="C21" s="5">
        <f>SUM('61'!Q21:R21)</f>
        <v>96</v>
      </c>
      <c r="D21" s="5">
        <f>SUM('61'!S21:T21)</f>
        <v>46</v>
      </c>
      <c r="E21" s="5">
        <f>'61'!U21</f>
        <v>14</v>
      </c>
      <c r="F21" s="3">
        <f>B21-SUM(C21:E21)</f>
        <v>4</v>
      </c>
      <c r="H21" s="4">
        <v>160</v>
      </c>
      <c r="I21" s="5">
        <v>17</v>
      </c>
      <c r="J21" s="5">
        <v>105</v>
      </c>
      <c r="K21" s="5">
        <v>23</v>
      </c>
      <c r="L21" s="5">
        <v>7</v>
      </c>
      <c r="M21" s="5">
        <v>4</v>
      </c>
      <c r="N21" s="3">
        <f>H21-SUM(I21:M21)</f>
        <v>4</v>
      </c>
      <c r="P21" s="4">
        <v>160</v>
      </c>
      <c r="Q21" s="5">
        <f>SUM(I21:J21)</f>
        <v>122</v>
      </c>
      <c r="R21" s="5">
        <f>SUM(K21:L21)</f>
        <v>30</v>
      </c>
      <c r="S21" s="5">
        <f>M21</f>
        <v>4</v>
      </c>
      <c r="T21" s="3">
        <f>P21-SUM(Q21:S21)</f>
        <v>4</v>
      </c>
    </row>
    <row r="22" spans="1:20" s="28" customFormat="1">
      <c r="A22" s="25" t="s">
        <v>3</v>
      </c>
      <c r="B22" s="26"/>
      <c r="C22" s="26">
        <f>C21/$B$21</f>
        <v>0.6</v>
      </c>
      <c r="D22" s="26">
        <f t="shared" ref="D22:E22" si="7">D21/$B$21</f>
        <v>0.28749999999999998</v>
      </c>
      <c r="E22" s="26">
        <f t="shared" si="7"/>
        <v>8.7499999999999994E-2</v>
      </c>
      <c r="F22" s="27">
        <f>F21/B21</f>
        <v>2.5000000000000001E-2</v>
      </c>
      <c r="H22" s="25"/>
      <c r="I22" s="26">
        <f>I21/H21</f>
        <v>0.10625</v>
      </c>
      <c r="J22" s="26">
        <f>J21/H21</f>
        <v>0.65625</v>
      </c>
      <c r="K22" s="26">
        <f>K21/H21</f>
        <v>0.14374999999999999</v>
      </c>
      <c r="L22" s="26">
        <f>L21/H21</f>
        <v>4.3749999999999997E-2</v>
      </c>
      <c r="M22" s="26">
        <f>M21/H21</f>
        <v>2.5000000000000001E-2</v>
      </c>
      <c r="N22" s="27">
        <f>N21/H21</f>
        <v>2.5000000000000001E-2</v>
      </c>
      <c r="P22" s="25"/>
      <c r="Q22" s="26">
        <f>Q21/P21</f>
        <v>0.76249999999999996</v>
      </c>
      <c r="R22" s="26">
        <f>R21/P21</f>
        <v>0.1875</v>
      </c>
      <c r="S22" s="26">
        <f>S21/P21</f>
        <v>2.5000000000000001E-2</v>
      </c>
      <c r="T22" s="27">
        <f>T21/P21</f>
        <v>2.5000000000000001E-2</v>
      </c>
    </row>
    <row r="23" spans="1:20">
      <c r="A23" s="4" t="s">
        <v>26</v>
      </c>
      <c r="B23" s="5">
        <v>181</v>
      </c>
      <c r="C23" s="5">
        <f>SUM('61'!Q23:R23)</f>
        <v>109</v>
      </c>
      <c r="D23" s="5">
        <f>SUM('61'!S23:T23)</f>
        <v>52</v>
      </c>
      <c r="E23" s="5">
        <f>'61'!U23</f>
        <v>18</v>
      </c>
      <c r="F23" s="3">
        <f>B23-SUM(C23:E23)</f>
        <v>2</v>
      </c>
      <c r="H23" s="4">
        <v>181</v>
      </c>
      <c r="I23" s="5">
        <v>20</v>
      </c>
      <c r="J23" s="5">
        <v>124</v>
      </c>
      <c r="K23" s="5">
        <v>24</v>
      </c>
      <c r="L23" s="5">
        <v>7</v>
      </c>
      <c r="M23" s="5">
        <v>4</v>
      </c>
      <c r="N23" s="3">
        <f>H23-SUM(I23:M23)</f>
        <v>2</v>
      </c>
      <c r="P23" s="4">
        <v>181</v>
      </c>
      <c r="Q23" s="5">
        <f>SUM(I23:J23)</f>
        <v>144</v>
      </c>
      <c r="R23" s="5">
        <f>SUM(K23:L23)</f>
        <v>31</v>
      </c>
      <c r="S23" s="5">
        <f>M23</f>
        <v>4</v>
      </c>
      <c r="T23" s="3">
        <f>P23-SUM(Q23:S23)</f>
        <v>2</v>
      </c>
    </row>
    <row r="24" spans="1:20" s="28" customFormat="1">
      <c r="A24" s="25" t="s">
        <v>3</v>
      </c>
      <c r="B24" s="26"/>
      <c r="C24" s="26">
        <f>C23/$B$23</f>
        <v>0.60220994475138123</v>
      </c>
      <c r="D24" s="26">
        <f t="shared" ref="D24:E24" si="8">D23/$B$23</f>
        <v>0.287292817679558</v>
      </c>
      <c r="E24" s="26">
        <f t="shared" si="8"/>
        <v>9.9447513812154692E-2</v>
      </c>
      <c r="F24" s="27">
        <f>F23/B23</f>
        <v>1.1049723756906077E-2</v>
      </c>
      <c r="H24" s="25"/>
      <c r="I24" s="26">
        <f>I23/H23</f>
        <v>0.11049723756906077</v>
      </c>
      <c r="J24" s="26">
        <f>J23/H23</f>
        <v>0.68508287292817682</v>
      </c>
      <c r="K24" s="26">
        <f>K23/H23</f>
        <v>0.13259668508287292</v>
      </c>
      <c r="L24" s="26">
        <f>L23/H23</f>
        <v>3.8674033149171269E-2</v>
      </c>
      <c r="M24" s="26">
        <f>M23/H23</f>
        <v>2.2099447513812154E-2</v>
      </c>
      <c r="N24" s="27">
        <f>N23/H23</f>
        <v>1.1049723756906077E-2</v>
      </c>
      <c r="P24" s="25"/>
      <c r="Q24" s="26">
        <f>Q23/P23</f>
        <v>0.79558011049723754</v>
      </c>
      <c r="R24" s="26">
        <f>R23/P23</f>
        <v>0.17127071823204421</v>
      </c>
      <c r="S24" s="26">
        <f>S23/P23</f>
        <v>2.2099447513812154E-2</v>
      </c>
      <c r="T24" s="27">
        <f>T23/P23</f>
        <v>1.1049723756906077E-2</v>
      </c>
    </row>
    <row r="25" spans="1:20">
      <c r="A25" s="4" t="s">
        <v>27</v>
      </c>
      <c r="B25" s="5">
        <v>244</v>
      </c>
      <c r="C25" s="5">
        <f>SUM('61'!Q25:R25)</f>
        <v>148</v>
      </c>
      <c r="D25" s="5">
        <f>SUM('61'!S25:T25)</f>
        <v>67</v>
      </c>
      <c r="E25" s="5">
        <f>'61'!U25</f>
        <v>20</v>
      </c>
      <c r="F25" s="3">
        <f>B25-SUM(C25:E25)</f>
        <v>9</v>
      </c>
      <c r="H25" s="4">
        <v>244</v>
      </c>
      <c r="I25" s="5">
        <v>21</v>
      </c>
      <c r="J25" s="5">
        <v>155</v>
      </c>
      <c r="K25" s="5">
        <v>44</v>
      </c>
      <c r="L25" s="5">
        <v>6</v>
      </c>
      <c r="M25" s="5">
        <v>8</v>
      </c>
      <c r="N25" s="3">
        <f>H25-SUM(I25:M25)</f>
        <v>10</v>
      </c>
      <c r="P25" s="4">
        <v>244</v>
      </c>
      <c r="Q25" s="5">
        <f>SUM(I25:J25)</f>
        <v>176</v>
      </c>
      <c r="R25" s="5">
        <f>SUM(K25:L25)</f>
        <v>50</v>
      </c>
      <c r="S25" s="5">
        <f>M25</f>
        <v>8</v>
      </c>
      <c r="T25" s="3">
        <f>P25-SUM(Q25:S25)</f>
        <v>10</v>
      </c>
    </row>
    <row r="26" spans="1:20" s="28" customFormat="1">
      <c r="A26" s="25" t="s">
        <v>3</v>
      </c>
      <c r="B26" s="26"/>
      <c r="C26" s="26">
        <f>C25/$B$25</f>
        <v>0.60655737704918034</v>
      </c>
      <c r="D26" s="26">
        <f t="shared" ref="D26:E26" si="9">D25/$B$25</f>
        <v>0.27459016393442626</v>
      </c>
      <c r="E26" s="26">
        <f t="shared" si="9"/>
        <v>8.1967213114754092E-2</v>
      </c>
      <c r="F26" s="27">
        <f>F25/B25</f>
        <v>3.6885245901639344E-2</v>
      </c>
      <c r="H26" s="25"/>
      <c r="I26" s="26">
        <f>I25/H25</f>
        <v>8.6065573770491802E-2</v>
      </c>
      <c r="J26" s="26">
        <f>J25/H25</f>
        <v>0.63524590163934425</v>
      </c>
      <c r="K26" s="26">
        <f>K25/H25</f>
        <v>0.18032786885245902</v>
      </c>
      <c r="L26" s="26">
        <f>L25/H25</f>
        <v>2.4590163934426229E-2</v>
      </c>
      <c r="M26" s="26">
        <f>M25/H25</f>
        <v>3.2786885245901641E-2</v>
      </c>
      <c r="N26" s="27">
        <f>N25/H25</f>
        <v>4.0983606557377046E-2</v>
      </c>
      <c r="P26" s="25"/>
      <c r="Q26" s="26">
        <f>Q25/P25</f>
        <v>0.72131147540983609</v>
      </c>
      <c r="R26" s="26">
        <f>R25/P25</f>
        <v>0.20491803278688525</v>
      </c>
      <c r="S26" s="26">
        <f>S25/P25</f>
        <v>3.2786885245901641E-2</v>
      </c>
      <c r="T26" s="27">
        <f>T25/P25</f>
        <v>4.0983606557377046E-2</v>
      </c>
    </row>
    <row r="27" spans="1:20">
      <c r="A27" s="4" t="s">
        <v>28</v>
      </c>
      <c r="B27" s="5">
        <v>262</v>
      </c>
      <c r="C27" s="5">
        <f>SUM('61'!Q27:R27)</f>
        <v>156</v>
      </c>
      <c r="D27" s="5">
        <f>SUM('61'!S27:T27)</f>
        <v>61</v>
      </c>
      <c r="E27" s="5">
        <f>'61'!U27</f>
        <v>28</v>
      </c>
      <c r="F27" s="3">
        <f>B27-SUM(C27:E27)</f>
        <v>17</v>
      </c>
      <c r="H27" s="4">
        <v>262</v>
      </c>
      <c r="I27" s="5">
        <v>31</v>
      </c>
      <c r="J27" s="5">
        <v>151</v>
      </c>
      <c r="K27" s="5">
        <v>42</v>
      </c>
      <c r="L27" s="5">
        <v>16</v>
      </c>
      <c r="M27" s="5">
        <v>7</v>
      </c>
      <c r="N27" s="3">
        <f>H27-SUM(I27:M27)</f>
        <v>15</v>
      </c>
      <c r="P27" s="4">
        <v>262</v>
      </c>
      <c r="Q27" s="5">
        <f>SUM(I27:J27)</f>
        <v>182</v>
      </c>
      <c r="R27" s="5">
        <f>SUM(K27:L27)</f>
        <v>58</v>
      </c>
      <c r="S27" s="5">
        <f>M27</f>
        <v>7</v>
      </c>
      <c r="T27" s="3">
        <f>P27-SUM(Q27:S27)</f>
        <v>15</v>
      </c>
    </row>
    <row r="28" spans="1:20" s="28" customFormat="1">
      <c r="A28" s="29" t="s">
        <v>3</v>
      </c>
      <c r="B28" s="30"/>
      <c r="C28" s="30">
        <f>C27/$B$27</f>
        <v>0.59541984732824427</v>
      </c>
      <c r="D28" s="30">
        <f t="shared" ref="D28:E28" si="10">D27/$B$27</f>
        <v>0.23282442748091603</v>
      </c>
      <c r="E28" s="30">
        <f t="shared" si="10"/>
        <v>0.10687022900763359</v>
      </c>
      <c r="F28" s="31">
        <f>F27/B27</f>
        <v>6.4885496183206104E-2</v>
      </c>
      <c r="H28" s="29"/>
      <c r="I28" s="30">
        <f>I27/H27</f>
        <v>0.1183206106870229</v>
      </c>
      <c r="J28" s="30">
        <f>J27/H27</f>
        <v>0.57633587786259544</v>
      </c>
      <c r="K28" s="30">
        <f>K27/H27</f>
        <v>0.16030534351145037</v>
      </c>
      <c r="L28" s="30">
        <f>L27/H27</f>
        <v>6.1068702290076333E-2</v>
      </c>
      <c r="M28" s="30">
        <f>M27/H27</f>
        <v>2.6717557251908396E-2</v>
      </c>
      <c r="N28" s="31">
        <f>N27/H27</f>
        <v>5.7251908396946563E-2</v>
      </c>
      <c r="P28" s="29"/>
      <c r="Q28" s="30">
        <f>Q27/P27</f>
        <v>0.69465648854961837</v>
      </c>
      <c r="R28" s="30">
        <f>R27/P27</f>
        <v>0.22137404580152673</v>
      </c>
      <c r="S28" s="30">
        <f>S27/P27</f>
        <v>2.6717557251908396E-2</v>
      </c>
      <c r="T28" s="31">
        <f>T27/P27</f>
        <v>5.7251908396946563E-2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dimension ref="A1:X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4" width="5" style="1" customWidth="1"/>
    <col min="15" max="16" width="5" style="1"/>
    <col min="17" max="19" width="5" style="1" customWidth="1"/>
    <col min="20" max="21" width="5" style="1"/>
    <col min="22" max="24" width="5" style="1" customWidth="1"/>
    <col min="25" max="16384" width="5" style="1"/>
  </cols>
  <sheetData>
    <row r="1" spans="1:24">
      <c r="A1" s="1" t="s">
        <v>217</v>
      </c>
    </row>
    <row r="2" spans="1:24" s="20" customFormat="1" ht="10.5">
      <c r="A2" s="20" t="s">
        <v>316</v>
      </c>
      <c r="J2" s="24" t="s">
        <v>315</v>
      </c>
      <c r="P2" s="20" t="s">
        <v>312</v>
      </c>
      <c r="U2" s="20" t="s">
        <v>311</v>
      </c>
    </row>
    <row r="3" spans="1:24" s="15" customFormat="1" ht="10.5">
      <c r="A3" s="15" t="s">
        <v>314</v>
      </c>
      <c r="J3" s="16" t="s">
        <v>314</v>
      </c>
      <c r="P3" s="15" t="s">
        <v>313</v>
      </c>
      <c r="U3" s="15" t="s">
        <v>310</v>
      </c>
    </row>
    <row r="4" spans="1:24">
      <c r="A4" s="1" t="s">
        <v>0</v>
      </c>
    </row>
    <row r="5" spans="1:24" s="2" customFormat="1" ht="127.5" customHeight="1">
      <c r="A5" s="6" t="s">
        <v>3</v>
      </c>
      <c r="B5" s="7" t="s">
        <v>4</v>
      </c>
      <c r="C5" s="7" t="s">
        <v>165</v>
      </c>
      <c r="D5" s="7" t="s">
        <v>166</v>
      </c>
      <c r="E5" s="7" t="s">
        <v>167</v>
      </c>
      <c r="F5" s="7" t="s">
        <v>168</v>
      </c>
      <c r="G5" s="7" t="s">
        <v>43</v>
      </c>
      <c r="H5" s="8" t="s">
        <v>8</v>
      </c>
      <c r="J5" s="6" t="s">
        <v>4</v>
      </c>
      <c r="K5" s="7" t="s">
        <v>169</v>
      </c>
      <c r="L5" s="7" t="s">
        <v>170</v>
      </c>
      <c r="M5" s="7" t="s">
        <v>43</v>
      </c>
      <c r="N5" s="8" t="s">
        <v>8</v>
      </c>
      <c r="P5" s="6" t="s">
        <v>4</v>
      </c>
      <c r="Q5" s="7" t="s">
        <v>218</v>
      </c>
      <c r="R5" s="7" t="s">
        <v>219</v>
      </c>
      <c r="S5" s="8" t="s">
        <v>8</v>
      </c>
      <c r="U5" s="6" t="s">
        <v>4</v>
      </c>
      <c r="V5" s="7" t="s">
        <v>218</v>
      </c>
      <c r="W5" s="7" t="s">
        <v>219</v>
      </c>
      <c r="X5" s="8" t="s">
        <v>8</v>
      </c>
    </row>
    <row r="6" spans="1:24">
      <c r="A6" s="4" t="s">
        <v>18</v>
      </c>
      <c r="B6" s="5">
        <v>1170</v>
      </c>
      <c r="C6" s="5">
        <v>41</v>
      </c>
      <c r="D6" s="5">
        <v>335</v>
      </c>
      <c r="E6" s="5">
        <v>408</v>
      </c>
      <c r="F6" s="5">
        <v>137</v>
      </c>
      <c r="G6" s="5">
        <v>210</v>
      </c>
      <c r="H6" s="3">
        <f>B6-SUM(C6:G6)</f>
        <v>39</v>
      </c>
      <c r="J6" s="4">
        <v>1170</v>
      </c>
      <c r="K6" s="5">
        <f>SUM(C6:D6)</f>
        <v>376</v>
      </c>
      <c r="L6" s="5">
        <f>SUM(E6:F6)</f>
        <v>545</v>
      </c>
      <c r="M6" s="5">
        <f>G6</f>
        <v>210</v>
      </c>
      <c r="N6" s="3">
        <f>J6-SUM(K6:M6)</f>
        <v>39</v>
      </c>
      <c r="P6" s="4">
        <v>1170</v>
      </c>
      <c r="Q6" s="5">
        <v>492</v>
      </c>
      <c r="R6" s="5">
        <v>635</v>
      </c>
      <c r="S6" s="3">
        <f>P6-SUM(Q6:R6)</f>
        <v>43</v>
      </c>
      <c r="U6" s="4">
        <v>1170</v>
      </c>
      <c r="V6" s="5">
        <v>756</v>
      </c>
      <c r="W6" s="5">
        <v>376</v>
      </c>
      <c r="X6" s="3">
        <f>U6-SUM(V6:W6)</f>
        <v>38</v>
      </c>
    </row>
    <row r="7" spans="1:24" s="28" customFormat="1">
      <c r="A7" s="25" t="s">
        <v>3</v>
      </c>
      <c r="B7" s="26"/>
      <c r="C7" s="26">
        <f>C6/$B$6</f>
        <v>3.5042735042735043E-2</v>
      </c>
      <c r="D7" s="26">
        <f t="shared" ref="D7:G7" si="0">D6/$B$6</f>
        <v>0.28632478632478631</v>
      </c>
      <c r="E7" s="26">
        <f t="shared" si="0"/>
        <v>0.3487179487179487</v>
      </c>
      <c r="F7" s="26">
        <f t="shared" si="0"/>
        <v>0.11709401709401709</v>
      </c>
      <c r="G7" s="26">
        <f t="shared" si="0"/>
        <v>0.17948717948717949</v>
      </c>
      <c r="H7" s="27">
        <f>H6/B6</f>
        <v>3.3333333333333333E-2</v>
      </c>
      <c r="J7" s="25"/>
      <c r="K7" s="26">
        <f>K6/J6</f>
        <v>0.32136752136752139</v>
      </c>
      <c r="L7" s="26">
        <f>L6/J6</f>
        <v>0.46581196581196582</v>
      </c>
      <c r="M7" s="26">
        <f>M6/J6</f>
        <v>0.17948717948717949</v>
      </c>
      <c r="N7" s="27">
        <f>N6/J6</f>
        <v>3.3333333333333333E-2</v>
      </c>
      <c r="P7" s="25"/>
      <c r="Q7" s="26">
        <f>Q6/P6</f>
        <v>0.42051282051282052</v>
      </c>
      <c r="R7" s="26">
        <f>R6/P6</f>
        <v>0.54273504273504269</v>
      </c>
      <c r="S7" s="27">
        <f>S6/P6</f>
        <v>3.6752136752136753E-2</v>
      </c>
      <c r="U7" s="25"/>
      <c r="V7" s="26">
        <f>V6/U6</f>
        <v>0.64615384615384619</v>
      </c>
      <c r="W7" s="26">
        <f>W6/U6</f>
        <v>0.32136752136752139</v>
      </c>
      <c r="X7" s="27">
        <f>X6/U6</f>
        <v>3.2478632478632481E-2</v>
      </c>
    </row>
    <row r="8" spans="1:24">
      <c r="A8" s="4" t="s">
        <v>19</v>
      </c>
      <c r="B8" s="5">
        <v>551</v>
      </c>
      <c r="C8" s="5">
        <v>19</v>
      </c>
      <c r="D8" s="5">
        <v>168</v>
      </c>
      <c r="E8" s="5">
        <v>187</v>
      </c>
      <c r="F8" s="5">
        <v>66</v>
      </c>
      <c r="G8" s="5">
        <v>93</v>
      </c>
      <c r="H8" s="3">
        <f>B8-SUM(C8:G8)</f>
        <v>18</v>
      </c>
      <c r="J8" s="4">
        <v>551</v>
      </c>
      <c r="K8" s="5">
        <f>SUM(C8:D8)</f>
        <v>187</v>
      </c>
      <c r="L8" s="5">
        <f>SUM(E8:F8)</f>
        <v>253</v>
      </c>
      <c r="M8" s="5">
        <f>G8</f>
        <v>93</v>
      </c>
      <c r="N8" s="3">
        <f>J8-SUM(K8:M8)</f>
        <v>18</v>
      </c>
      <c r="P8" s="4">
        <v>551</v>
      </c>
      <c r="Q8" s="5">
        <v>239</v>
      </c>
      <c r="R8" s="5">
        <v>294</v>
      </c>
      <c r="S8" s="3">
        <f>P8-SUM(Q8:R8)</f>
        <v>18</v>
      </c>
      <c r="U8" s="4">
        <v>551</v>
      </c>
      <c r="V8" s="5">
        <v>346</v>
      </c>
      <c r="W8" s="5">
        <v>187</v>
      </c>
      <c r="X8" s="3">
        <f>U8-SUM(V8:W8)</f>
        <v>18</v>
      </c>
    </row>
    <row r="9" spans="1:24" s="28" customFormat="1">
      <c r="A9" s="25" t="s">
        <v>3</v>
      </c>
      <c r="B9" s="26"/>
      <c r="C9" s="26">
        <f>C8/$B$8</f>
        <v>3.4482758620689655E-2</v>
      </c>
      <c r="D9" s="26">
        <f t="shared" ref="D9:G9" si="1">D8/$B$8</f>
        <v>0.30490018148820325</v>
      </c>
      <c r="E9" s="26">
        <f t="shared" si="1"/>
        <v>0.33938294010889292</v>
      </c>
      <c r="F9" s="26">
        <f t="shared" si="1"/>
        <v>0.11978221415607986</v>
      </c>
      <c r="G9" s="26">
        <f t="shared" si="1"/>
        <v>0.16878402903811252</v>
      </c>
      <c r="H9" s="27">
        <f>H8/B8</f>
        <v>3.2667876588021776E-2</v>
      </c>
      <c r="J9" s="25"/>
      <c r="K9" s="26">
        <f>K8/J8</f>
        <v>0.33938294010889292</v>
      </c>
      <c r="L9" s="26">
        <f>L8/J8</f>
        <v>0.45916515426497279</v>
      </c>
      <c r="M9" s="26">
        <f>M8/J8</f>
        <v>0.16878402903811252</v>
      </c>
      <c r="N9" s="27">
        <f>N8/J8</f>
        <v>3.2667876588021776E-2</v>
      </c>
      <c r="P9" s="25"/>
      <c r="Q9" s="26">
        <f>Q8/P8</f>
        <v>0.43375680580762249</v>
      </c>
      <c r="R9" s="26">
        <f>R8/P8</f>
        <v>0.53357531760435573</v>
      </c>
      <c r="S9" s="27">
        <f>S8/P8</f>
        <v>3.2667876588021776E-2</v>
      </c>
      <c r="U9" s="25"/>
      <c r="V9" s="26">
        <f>V8/U8</f>
        <v>0.62794918330308525</v>
      </c>
      <c r="W9" s="26">
        <f>W8/U8</f>
        <v>0.33938294010889292</v>
      </c>
      <c r="X9" s="27">
        <f>X8/U8</f>
        <v>3.2667876588021776E-2</v>
      </c>
    </row>
    <row r="10" spans="1:24">
      <c r="A10" s="4" t="s">
        <v>20</v>
      </c>
      <c r="B10" s="5">
        <v>611</v>
      </c>
      <c r="C10" s="5">
        <v>22</v>
      </c>
      <c r="D10" s="5">
        <v>165</v>
      </c>
      <c r="E10" s="5">
        <v>220</v>
      </c>
      <c r="F10" s="5">
        <v>69</v>
      </c>
      <c r="G10" s="5">
        <v>117</v>
      </c>
      <c r="H10" s="3">
        <f>B10-SUM(C10:G10)</f>
        <v>18</v>
      </c>
      <c r="J10" s="4">
        <v>611</v>
      </c>
      <c r="K10" s="5">
        <f>SUM(C10:D10)</f>
        <v>187</v>
      </c>
      <c r="L10" s="5">
        <f>SUM(E10:F10)</f>
        <v>289</v>
      </c>
      <c r="M10" s="5">
        <f>G10</f>
        <v>117</v>
      </c>
      <c r="N10" s="3">
        <f>J10-SUM(K10:M10)</f>
        <v>18</v>
      </c>
      <c r="P10" s="4">
        <v>611</v>
      </c>
      <c r="Q10" s="5">
        <v>252</v>
      </c>
      <c r="R10" s="5">
        <v>336</v>
      </c>
      <c r="S10" s="3">
        <f>P10-SUM(Q10:R10)</f>
        <v>23</v>
      </c>
      <c r="U10" s="4">
        <v>611</v>
      </c>
      <c r="V10" s="5">
        <v>405</v>
      </c>
      <c r="W10" s="5">
        <v>188</v>
      </c>
      <c r="X10" s="3">
        <f>U10-SUM(V10:W10)</f>
        <v>18</v>
      </c>
    </row>
    <row r="11" spans="1:24" s="28" customFormat="1">
      <c r="A11" s="25" t="s">
        <v>3</v>
      </c>
      <c r="B11" s="26"/>
      <c r="C11" s="26">
        <f>C10/B10</f>
        <v>3.6006546644844518E-2</v>
      </c>
      <c r="D11" s="26">
        <f>D10/B10</f>
        <v>0.27004909983633391</v>
      </c>
      <c r="E11" s="26">
        <f>E10/B10</f>
        <v>0.36006546644844517</v>
      </c>
      <c r="F11" s="26">
        <f>F10/B10</f>
        <v>0.11292962356792144</v>
      </c>
      <c r="G11" s="26">
        <f>G10/B10</f>
        <v>0.19148936170212766</v>
      </c>
      <c r="H11" s="27">
        <f>H10/B10</f>
        <v>2.9459901800327332E-2</v>
      </c>
      <c r="J11" s="25"/>
      <c r="K11" s="26">
        <f>K10/J10</f>
        <v>0.30605564648117839</v>
      </c>
      <c r="L11" s="26">
        <f>L10/J10</f>
        <v>0.47299509001636664</v>
      </c>
      <c r="M11" s="26">
        <f>M10/J10</f>
        <v>0.19148936170212766</v>
      </c>
      <c r="N11" s="27">
        <f>N10/J10</f>
        <v>2.9459901800327332E-2</v>
      </c>
      <c r="P11" s="25"/>
      <c r="Q11" s="26">
        <f>Q10/P10</f>
        <v>0.41243862520458263</v>
      </c>
      <c r="R11" s="26">
        <f>R10/P10</f>
        <v>0.54991816693944351</v>
      </c>
      <c r="S11" s="27">
        <f>S10/P10</f>
        <v>3.7643207855973811E-2</v>
      </c>
      <c r="U11" s="25"/>
      <c r="V11" s="26">
        <f>V10/U10</f>
        <v>0.66284779050736498</v>
      </c>
      <c r="W11" s="26">
        <f>W10/U10</f>
        <v>0.30769230769230771</v>
      </c>
      <c r="X11" s="27">
        <f>X10/U10</f>
        <v>2.9459901800327332E-2</v>
      </c>
    </row>
    <row r="12" spans="1:24">
      <c r="A12" s="4" t="s">
        <v>21</v>
      </c>
      <c r="B12" s="5">
        <v>2</v>
      </c>
      <c r="C12" s="57" t="s">
        <v>395</v>
      </c>
      <c r="D12" s="57" t="s">
        <v>395</v>
      </c>
      <c r="E12" s="5">
        <v>1</v>
      </c>
      <c r="F12" s="5">
        <v>1</v>
      </c>
      <c r="G12" s="57" t="s">
        <v>395</v>
      </c>
      <c r="H12" s="60" t="s">
        <v>395</v>
      </c>
      <c r="J12" s="4">
        <v>2</v>
      </c>
      <c r="K12" s="57" t="s">
        <v>395</v>
      </c>
      <c r="L12" s="5">
        <f>SUM(E12:F12)</f>
        <v>2</v>
      </c>
      <c r="M12" s="57" t="s">
        <v>395</v>
      </c>
      <c r="N12" s="60" t="s">
        <v>395</v>
      </c>
      <c r="P12" s="4">
        <v>2</v>
      </c>
      <c r="Q12" s="5">
        <v>1</v>
      </c>
      <c r="R12" s="5">
        <v>1</v>
      </c>
      <c r="S12" s="60" t="s">
        <v>395</v>
      </c>
      <c r="U12" s="4">
        <v>2</v>
      </c>
      <c r="V12" s="5">
        <v>1</v>
      </c>
      <c r="W12" s="5">
        <v>1</v>
      </c>
      <c r="X12" s="60" t="s">
        <v>395</v>
      </c>
    </row>
    <row r="13" spans="1:24" s="28" customFormat="1">
      <c r="A13" s="29" t="s">
        <v>3</v>
      </c>
      <c r="B13" s="30"/>
      <c r="C13" s="59" t="s">
        <v>395</v>
      </c>
      <c r="D13" s="59" t="s">
        <v>395</v>
      </c>
      <c r="E13" s="30">
        <f>E12/B12</f>
        <v>0.5</v>
      </c>
      <c r="F13" s="30">
        <f>F12/B12</f>
        <v>0.5</v>
      </c>
      <c r="G13" s="59" t="s">
        <v>395</v>
      </c>
      <c r="H13" s="62" t="s">
        <v>395</v>
      </c>
      <c r="J13" s="29"/>
      <c r="K13" s="59" t="s">
        <v>395</v>
      </c>
      <c r="L13" s="85">
        <v>1</v>
      </c>
      <c r="M13" s="59" t="s">
        <v>395</v>
      </c>
      <c r="N13" s="62" t="s">
        <v>395</v>
      </c>
      <c r="P13" s="29"/>
      <c r="Q13" s="30">
        <f>Q12/P12</f>
        <v>0.5</v>
      </c>
      <c r="R13" s="30">
        <f>R12/P12</f>
        <v>0.5</v>
      </c>
      <c r="S13" s="62" t="s">
        <v>395</v>
      </c>
      <c r="U13" s="29"/>
      <c r="V13" s="30">
        <f>V12/U12</f>
        <v>0.5</v>
      </c>
      <c r="W13" s="30">
        <f>W12/U12</f>
        <v>0.5</v>
      </c>
      <c r="X13" s="62" t="s">
        <v>395</v>
      </c>
    </row>
    <row r="14" spans="1:24">
      <c r="A14" s="1" t="s">
        <v>2</v>
      </c>
    </row>
    <row r="15" spans="1:24">
      <c r="A15" s="9" t="s">
        <v>22</v>
      </c>
      <c r="B15" s="10">
        <v>17</v>
      </c>
      <c r="C15" s="10">
        <v>1</v>
      </c>
      <c r="D15" s="10">
        <v>5</v>
      </c>
      <c r="E15" s="10">
        <v>4</v>
      </c>
      <c r="F15" s="10">
        <v>3</v>
      </c>
      <c r="G15" s="10">
        <v>4</v>
      </c>
      <c r="H15" s="64" t="s">
        <v>395</v>
      </c>
      <c r="J15" s="9">
        <v>17</v>
      </c>
      <c r="K15" s="10">
        <f>SUM(C15:D15)</f>
        <v>6</v>
      </c>
      <c r="L15" s="10">
        <f>SUM(E15:F15)</f>
        <v>7</v>
      </c>
      <c r="M15" s="10">
        <f>G15</f>
        <v>4</v>
      </c>
      <c r="N15" s="64" t="s">
        <v>395</v>
      </c>
      <c r="P15" s="9">
        <v>17</v>
      </c>
      <c r="Q15" s="10">
        <v>9</v>
      </c>
      <c r="R15" s="10">
        <v>8</v>
      </c>
      <c r="S15" s="64" t="s">
        <v>395</v>
      </c>
      <c r="U15" s="9">
        <v>17</v>
      </c>
      <c r="V15" s="10">
        <v>10</v>
      </c>
      <c r="W15" s="10">
        <v>7</v>
      </c>
      <c r="X15" s="64" t="s">
        <v>395</v>
      </c>
    </row>
    <row r="16" spans="1:24" s="28" customFormat="1">
      <c r="A16" s="25" t="s">
        <v>3</v>
      </c>
      <c r="B16" s="26"/>
      <c r="C16" s="26">
        <f>C15/B15</f>
        <v>5.8823529411764705E-2</v>
      </c>
      <c r="D16" s="26">
        <f>D15/B15</f>
        <v>0.29411764705882354</v>
      </c>
      <c r="E16" s="26">
        <f>E15/B15</f>
        <v>0.23529411764705882</v>
      </c>
      <c r="F16" s="26">
        <f>F15/B15</f>
        <v>0.17647058823529413</v>
      </c>
      <c r="G16" s="26">
        <f>G15/B15</f>
        <v>0.23529411764705882</v>
      </c>
      <c r="H16" s="63" t="s">
        <v>395</v>
      </c>
      <c r="J16" s="25"/>
      <c r="K16" s="26">
        <f>K15/J15</f>
        <v>0.35294117647058826</v>
      </c>
      <c r="L16" s="26">
        <f>L15/J15</f>
        <v>0.41176470588235292</v>
      </c>
      <c r="M16" s="26">
        <f>M15/J15</f>
        <v>0.23529411764705882</v>
      </c>
      <c r="N16" s="63" t="s">
        <v>395</v>
      </c>
      <c r="P16" s="25"/>
      <c r="Q16" s="26">
        <f>Q15/P15</f>
        <v>0.52941176470588236</v>
      </c>
      <c r="R16" s="26">
        <f>R15/P15</f>
        <v>0.47058823529411764</v>
      </c>
      <c r="S16" s="63" t="s">
        <v>395</v>
      </c>
      <c r="U16" s="25"/>
      <c r="V16" s="26">
        <f>V15/U15</f>
        <v>0.58823529411764708</v>
      </c>
      <c r="W16" s="26">
        <f>W15/U15</f>
        <v>0.41176470588235292</v>
      </c>
      <c r="X16" s="63" t="s">
        <v>395</v>
      </c>
    </row>
    <row r="17" spans="1:24">
      <c r="A17" s="4" t="s">
        <v>23</v>
      </c>
      <c r="B17" s="5">
        <v>122</v>
      </c>
      <c r="C17" s="5">
        <v>7</v>
      </c>
      <c r="D17" s="5">
        <v>48</v>
      </c>
      <c r="E17" s="5">
        <v>25</v>
      </c>
      <c r="F17" s="5">
        <v>13</v>
      </c>
      <c r="G17" s="5">
        <v>27</v>
      </c>
      <c r="H17" s="3">
        <f>B17-SUM(C17:G17)</f>
        <v>2</v>
      </c>
      <c r="J17" s="4">
        <v>122</v>
      </c>
      <c r="K17" s="5">
        <f>SUM(C17:D17)</f>
        <v>55</v>
      </c>
      <c r="L17" s="5">
        <f>SUM(E17:F17)</f>
        <v>38</v>
      </c>
      <c r="M17" s="5">
        <f>G17</f>
        <v>27</v>
      </c>
      <c r="N17" s="3">
        <f>J17-SUM(K17:M17)</f>
        <v>2</v>
      </c>
      <c r="P17" s="4">
        <v>122</v>
      </c>
      <c r="Q17" s="5">
        <v>32</v>
      </c>
      <c r="R17" s="5">
        <v>87</v>
      </c>
      <c r="S17" s="3">
        <f>P17-SUM(Q17:R17)</f>
        <v>3</v>
      </c>
      <c r="U17" s="4">
        <v>122</v>
      </c>
      <c r="V17" s="5">
        <v>64</v>
      </c>
      <c r="W17" s="5">
        <v>56</v>
      </c>
      <c r="X17" s="3">
        <f>U17-SUM(V17:W17)</f>
        <v>2</v>
      </c>
    </row>
    <row r="18" spans="1:24" s="28" customFormat="1">
      <c r="A18" s="25" t="s">
        <v>3</v>
      </c>
      <c r="B18" s="26"/>
      <c r="C18" s="26">
        <f>C17/B17</f>
        <v>5.737704918032787E-2</v>
      </c>
      <c r="D18" s="26">
        <f>D17/B17</f>
        <v>0.39344262295081966</v>
      </c>
      <c r="E18" s="26">
        <f>E17/B17</f>
        <v>0.20491803278688525</v>
      </c>
      <c r="F18" s="26">
        <f>F17/B17</f>
        <v>0.10655737704918032</v>
      </c>
      <c r="G18" s="26">
        <f>G17/B17</f>
        <v>0.22131147540983606</v>
      </c>
      <c r="H18" s="27">
        <f>H17/B17</f>
        <v>1.6393442622950821E-2</v>
      </c>
      <c r="J18" s="25"/>
      <c r="K18" s="26">
        <f>K17/J17</f>
        <v>0.45081967213114754</v>
      </c>
      <c r="L18" s="26">
        <f>L17/J17</f>
        <v>0.31147540983606559</v>
      </c>
      <c r="M18" s="26">
        <f>M17/J17</f>
        <v>0.22131147540983606</v>
      </c>
      <c r="N18" s="27">
        <f>N17/J17</f>
        <v>1.6393442622950821E-2</v>
      </c>
      <c r="P18" s="25"/>
      <c r="Q18" s="26">
        <f>Q17/P17</f>
        <v>0.26229508196721313</v>
      </c>
      <c r="R18" s="26">
        <f>R17/P17</f>
        <v>0.71311475409836067</v>
      </c>
      <c r="S18" s="27">
        <f>S17/P17</f>
        <v>2.4590163934426229E-2</v>
      </c>
      <c r="U18" s="25"/>
      <c r="V18" s="26">
        <f>V17/U17</f>
        <v>0.52459016393442626</v>
      </c>
      <c r="W18" s="26">
        <f>W17/U17</f>
        <v>0.45901639344262296</v>
      </c>
      <c r="X18" s="27">
        <f>X17/U17</f>
        <v>1.6393442622950821E-2</v>
      </c>
    </row>
    <row r="19" spans="1:24">
      <c r="A19" s="4" t="s">
        <v>24</v>
      </c>
      <c r="B19" s="5">
        <v>169</v>
      </c>
      <c r="C19" s="5">
        <v>9</v>
      </c>
      <c r="D19" s="5">
        <v>49</v>
      </c>
      <c r="E19" s="5">
        <v>61</v>
      </c>
      <c r="F19" s="5">
        <v>24</v>
      </c>
      <c r="G19" s="5">
        <v>24</v>
      </c>
      <c r="H19" s="3">
        <f>B19-SUM(C19:G19)</f>
        <v>2</v>
      </c>
      <c r="J19" s="4">
        <v>169</v>
      </c>
      <c r="K19" s="5">
        <f>SUM(C19:D19)</f>
        <v>58</v>
      </c>
      <c r="L19" s="5">
        <f>SUM(E19:F19)</f>
        <v>85</v>
      </c>
      <c r="M19" s="5">
        <f>G19</f>
        <v>24</v>
      </c>
      <c r="N19" s="3">
        <f>J19-SUM(K19:M19)</f>
        <v>2</v>
      </c>
      <c r="P19" s="4">
        <v>169</v>
      </c>
      <c r="Q19" s="5">
        <v>64</v>
      </c>
      <c r="R19" s="5">
        <v>103</v>
      </c>
      <c r="S19" s="3">
        <f>P19-SUM(Q19:R19)</f>
        <v>2</v>
      </c>
      <c r="U19" s="4">
        <v>169</v>
      </c>
      <c r="V19" s="5">
        <v>118</v>
      </c>
      <c r="W19" s="5">
        <v>49</v>
      </c>
      <c r="X19" s="3">
        <f>U19-SUM(V19:W19)</f>
        <v>2</v>
      </c>
    </row>
    <row r="20" spans="1:24" s="28" customFormat="1">
      <c r="A20" s="25" t="s">
        <v>3</v>
      </c>
      <c r="B20" s="26"/>
      <c r="C20" s="26">
        <f>C19/B19</f>
        <v>5.3254437869822487E-2</v>
      </c>
      <c r="D20" s="26">
        <f>D19/B19</f>
        <v>0.28994082840236685</v>
      </c>
      <c r="E20" s="26">
        <f>E19/B19</f>
        <v>0.36094674556213019</v>
      </c>
      <c r="F20" s="26">
        <f>F19/B19</f>
        <v>0.14201183431952663</v>
      </c>
      <c r="G20" s="26">
        <f>G19/B19</f>
        <v>0.14201183431952663</v>
      </c>
      <c r="H20" s="27">
        <f>H19/B19</f>
        <v>1.1834319526627219E-2</v>
      </c>
      <c r="J20" s="25"/>
      <c r="K20" s="26">
        <f>K19/J19</f>
        <v>0.34319526627218933</v>
      </c>
      <c r="L20" s="26">
        <f>L19/J19</f>
        <v>0.50295857988165682</v>
      </c>
      <c r="M20" s="26">
        <f>M19/J19</f>
        <v>0.14201183431952663</v>
      </c>
      <c r="N20" s="27">
        <f>N19/J19</f>
        <v>1.1834319526627219E-2</v>
      </c>
      <c r="P20" s="25"/>
      <c r="Q20" s="26">
        <f>Q19/P19</f>
        <v>0.378698224852071</v>
      </c>
      <c r="R20" s="26">
        <f>R19/P19</f>
        <v>0.60946745562130178</v>
      </c>
      <c r="S20" s="27">
        <f>S19/P19</f>
        <v>1.1834319526627219E-2</v>
      </c>
      <c r="U20" s="25"/>
      <c r="V20" s="26">
        <f>V19/U19</f>
        <v>0.69822485207100593</v>
      </c>
      <c r="W20" s="26">
        <f>W19/U19</f>
        <v>0.28994082840236685</v>
      </c>
      <c r="X20" s="27">
        <f>X19/U19</f>
        <v>1.1834319526627219E-2</v>
      </c>
    </row>
    <row r="21" spans="1:24">
      <c r="A21" s="4" t="s">
        <v>25</v>
      </c>
      <c r="B21" s="5">
        <v>160</v>
      </c>
      <c r="C21" s="5">
        <v>8</v>
      </c>
      <c r="D21" s="5">
        <v>48</v>
      </c>
      <c r="E21" s="5">
        <v>49</v>
      </c>
      <c r="F21" s="5">
        <v>30</v>
      </c>
      <c r="G21" s="5">
        <v>21</v>
      </c>
      <c r="H21" s="3">
        <f>B21-SUM(C21:G21)</f>
        <v>4</v>
      </c>
      <c r="J21" s="4">
        <v>160</v>
      </c>
      <c r="K21" s="5">
        <f>SUM(C21:D21)</f>
        <v>56</v>
      </c>
      <c r="L21" s="5">
        <f>SUM(E21:F21)</f>
        <v>79</v>
      </c>
      <c r="M21" s="5">
        <f>G21</f>
        <v>21</v>
      </c>
      <c r="N21" s="3">
        <f>J21-SUM(K21:M21)</f>
        <v>4</v>
      </c>
      <c r="P21" s="4">
        <v>160</v>
      </c>
      <c r="Q21" s="5">
        <v>76</v>
      </c>
      <c r="R21" s="5">
        <v>80</v>
      </c>
      <c r="S21" s="3">
        <f>P21-SUM(Q21:R21)</f>
        <v>4</v>
      </c>
      <c r="U21" s="4">
        <v>160</v>
      </c>
      <c r="V21" s="5">
        <v>112</v>
      </c>
      <c r="W21" s="5">
        <v>43</v>
      </c>
      <c r="X21" s="3">
        <f>U21-SUM(V21:W21)</f>
        <v>5</v>
      </c>
    </row>
    <row r="22" spans="1:24" s="28" customFormat="1">
      <c r="A22" s="25" t="s">
        <v>3</v>
      </c>
      <c r="B22" s="26"/>
      <c r="C22" s="26">
        <f>C21/B21</f>
        <v>0.05</v>
      </c>
      <c r="D22" s="26">
        <f>D21/B21</f>
        <v>0.3</v>
      </c>
      <c r="E22" s="26">
        <f>E21/B21</f>
        <v>0.30625000000000002</v>
      </c>
      <c r="F22" s="26">
        <f>F21/B21</f>
        <v>0.1875</v>
      </c>
      <c r="G22" s="26">
        <f>G21/B21</f>
        <v>0.13125000000000001</v>
      </c>
      <c r="H22" s="27">
        <f>H21/B21</f>
        <v>2.5000000000000001E-2</v>
      </c>
      <c r="J22" s="25"/>
      <c r="K22" s="26">
        <f>K21/J21</f>
        <v>0.35</v>
      </c>
      <c r="L22" s="26">
        <f>L21/J21</f>
        <v>0.49375000000000002</v>
      </c>
      <c r="M22" s="26">
        <f>M21/J21</f>
        <v>0.13125000000000001</v>
      </c>
      <c r="N22" s="27">
        <f>N21/J21</f>
        <v>2.5000000000000001E-2</v>
      </c>
      <c r="P22" s="25"/>
      <c r="Q22" s="26">
        <f>Q21/P21</f>
        <v>0.47499999999999998</v>
      </c>
      <c r="R22" s="26">
        <f>R21/P21</f>
        <v>0.5</v>
      </c>
      <c r="S22" s="27">
        <f>S21/P21</f>
        <v>2.5000000000000001E-2</v>
      </c>
      <c r="U22" s="25"/>
      <c r="V22" s="26">
        <f>V21/U21</f>
        <v>0.7</v>
      </c>
      <c r="W22" s="26">
        <f>W21/U21</f>
        <v>0.26874999999999999</v>
      </c>
      <c r="X22" s="27">
        <f>X21/U21</f>
        <v>3.125E-2</v>
      </c>
    </row>
    <row r="23" spans="1:24">
      <c r="A23" s="4" t="s">
        <v>26</v>
      </c>
      <c r="B23" s="5">
        <v>181</v>
      </c>
      <c r="C23" s="5">
        <v>4</v>
      </c>
      <c r="D23" s="5">
        <v>57</v>
      </c>
      <c r="E23" s="5">
        <v>62</v>
      </c>
      <c r="F23" s="5">
        <v>21</v>
      </c>
      <c r="G23" s="5">
        <v>35</v>
      </c>
      <c r="H23" s="3">
        <f>B23-SUM(C23:G23)</f>
        <v>2</v>
      </c>
      <c r="J23" s="4">
        <v>181</v>
      </c>
      <c r="K23" s="5">
        <f>SUM(C23:D23)</f>
        <v>61</v>
      </c>
      <c r="L23" s="5">
        <f>SUM(E23:F23)</f>
        <v>83</v>
      </c>
      <c r="M23" s="5">
        <f>G23</f>
        <v>35</v>
      </c>
      <c r="N23" s="3">
        <f>J23-SUM(K23:M23)</f>
        <v>2</v>
      </c>
      <c r="P23" s="4">
        <v>181</v>
      </c>
      <c r="Q23" s="5">
        <v>78</v>
      </c>
      <c r="R23" s="5">
        <v>99</v>
      </c>
      <c r="S23" s="3">
        <f>P23-SUM(Q23:R23)</f>
        <v>4</v>
      </c>
      <c r="U23" s="4">
        <v>181</v>
      </c>
      <c r="V23" s="5">
        <v>126</v>
      </c>
      <c r="W23" s="5">
        <v>53</v>
      </c>
      <c r="X23" s="3">
        <f>U23-SUM(V23:W23)</f>
        <v>2</v>
      </c>
    </row>
    <row r="24" spans="1:24" s="28" customFormat="1">
      <c r="A24" s="25" t="s">
        <v>3</v>
      </c>
      <c r="B24" s="26"/>
      <c r="C24" s="26">
        <f>C23/B23</f>
        <v>2.2099447513812154E-2</v>
      </c>
      <c r="D24" s="26">
        <f>D23/B23</f>
        <v>0.31491712707182318</v>
      </c>
      <c r="E24" s="26">
        <f>E23/B23</f>
        <v>0.34254143646408841</v>
      </c>
      <c r="F24" s="26">
        <f>F23/B23</f>
        <v>0.11602209944751381</v>
      </c>
      <c r="G24" s="26">
        <f>G23/B23</f>
        <v>0.19337016574585636</v>
      </c>
      <c r="H24" s="27">
        <f>H23/B23</f>
        <v>1.1049723756906077E-2</v>
      </c>
      <c r="J24" s="25"/>
      <c r="K24" s="26">
        <f>K23/J23</f>
        <v>0.33701657458563539</v>
      </c>
      <c r="L24" s="26">
        <f>L23/J23</f>
        <v>0.4585635359116022</v>
      </c>
      <c r="M24" s="26">
        <f>M23/J23</f>
        <v>0.19337016574585636</v>
      </c>
      <c r="N24" s="27">
        <f>N23/J23</f>
        <v>1.1049723756906077E-2</v>
      </c>
      <c r="P24" s="25"/>
      <c r="Q24" s="26">
        <f>Q23/P23</f>
        <v>0.43093922651933703</v>
      </c>
      <c r="R24" s="26">
        <f>R23/P23</f>
        <v>0.54696132596685088</v>
      </c>
      <c r="S24" s="27">
        <f>S23/P23</f>
        <v>2.2099447513812154E-2</v>
      </c>
      <c r="U24" s="25"/>
      <c r="V24" s="26">
        <f>V23/U23</f>
        <v>0.69613259668508287</v>
      </c>
      <c r="W24" s="26">
        <f>W23/U23</f>
        <v>0.29281767955801102</v>
      </c>
      <c r="X24" s="27">
        <f>X23/U23</f>
        <v>1.1049723756906077E-2</v>
      </c>
    </row>
    <row r="25" spans="1:24">
      <c r="A25" s="4" t="s">
        <v>27</v>
      </c>
      <c r="B25" s="5">
        <v>244</v>
      </c>
      <c r="C25" s="5">
        <v>4</v>
      </c>
      <c r="D25" s="5">
        <v>61</v>
      </c>
      <c r="E25" s="5">
        <v>109</v>
      </c>
      <c r="F25" s="5">
        <v>20</v>
      </c>
      <c r="G25" s="5">
        <v>40</v>
      </c>
      <c r="H25" s="3">
        <f>B25-SUM(C25:G25)</f>
        <v>10</v>
      </c>
      <c r="J25" s="4">
        <v>244</v>
      </c>
      <c r="K25" s="5">
        <f>SUM(C25:D25)</f>
        <v>65</v>
      </c>
      <c r="L25" s="5">
        <f>SUM(E25:F25)</f>
        <v>129</v>
      </c>
      <c r="M25" s="5">
        <f>G25</f>
        <v>40</v>
      </c>
      <c r="N25" s="3">
        <f>J25-SUM(K25:M25)</f>
        <v>10</v>
      </c>
      <c r="P25" s="4">
        <v>244</v>
      </c>
      <c r="Q25" s="5">
        <v>115</v>
      </c>
      <c r="R25" s="5">
        <v>118</v>
      </c>
      <c r="S25" s="3">
        <f>P25-SUM(Q25:R25)</f>
        <v>11</v>
      </c>
      <c r="U25" s="4">
        <v>244</v>
      </c>
      <c r="V25" s="5">
        <v>153</v>
      </c>
      <c r="W25" s="5">
        <v>81</v>
      </c>
      <c r="X25" s="3">
        <f>U25-SUM(V25:W25)</f>
        <v>10</v>
      </c>
    </row>
    <row r="26" spans="1:24" s="28" customFormat="1">
      <c r="A26" s="25" t="s">
        <v>3</v>
      </c>
      <c r="B26" s="26"/>
      <c r="C26" s="26">
        <f>C25/B25</f>
        <v>1.6393442622950821E-2</v>
      </c>
      <c r="D26" s="26">
        <f>D25/B25</f>
        <v>0.25</v>
      </c>
      <c r="E26" s="26">
        <f>E25/B25</f>
        <v>0.44672131147540983</v>
      </c>
      <c r="F26" s="26">
        <f>F25/B25</f>
        <v>8.1967213114754092E-2</v>
      </c>
      <c r="G26" s="26">
        <f>G25/B25</f>
        <v>0.16393442622950818</v>
      </c>
      <c r="H26" s="27">
        <f>H25/B25</f>
        <v>4.0983606557377046E-2</v>
      </c>
      <c r="J26" s="25"/>
      <c r="K26" s="26">
        <f>K25/J25</f>
        <v>0.26639344262295084</v>
      </c>
      <c r="L26" s="26">
        <f>L25/J25</f>
        <v>0.52868852459016391</v>
      </c>
      <c r="M26" s="26">
        <f>M25/J25</f>
        <v>0.16393442622950818</v>
      </c>
      <c r="N26" s="27">
        <f>N25/J25</f>
        <v>4.0983606557377046E-2</v>
      </c>
      <c r="P26" s="25"/>
      <c r="Q26" s="26">
        <f>Q25/P25</f>
        <v>0.47131147540983609</v>
      </c>
      <c r="R26" s="26">
        <f>R25/P25</f>
        <v>0.48360655737704916</v>
      </c>
      <c r="S26" s="27">
        <f>S25/P25</f>
        <v>4.5081967213114756E-2</v>
      </c>
      <c r="U26" s="25"/>
      <c r="V26" s="26">
        <f>V25/U25</f>
        <v>0.62704918032786883</v>
      </c>
      <c r="W26" s="26">
        <f>W25/U25</f>
        <v>0.33196721311475408</v>
      </c>
      <c r="X26" s="27">
        <f>X25/U25</f>
        <v>4.0983606557377046E-2</v>
      </c>
    </row>
    <row r="27" spans="1:24">
      <c r="A27" s="4" t="s">
        <v>28</v>
      </c>
      <c r="B27" s="5">
        <v>262</v>
      </c>
      <c r="C27" s="5">
        <v>7</v>
      </c>
      <c r="D27" s="5">
        <v>64</v>
      </c>
      <c r="E27" s="5">
        <v>95</v>
      </c>
      <c r="F27" s="5">
        <v>25</v>
      </c>
      <c r="G27" s="5">
        <v>55</v>
      </c>
      <c r="H27" s="3">
        <f>B27-SUM(C27:G27)</f>
        <v>16</v>
      </c>
      <c r="J27" s="4">
        <v>262</v>
      </c>
      <c r="K27" s="5">
        <f>SUM(C27:D27)</f>
        <v>71</v>
      </c>
      <c r="L27" s="5">
        <f>SUM(E27:F27)</f>
        <v>120</v>
      </c>
      <c r="M27" s="5">
        <f>G27</f>
        <v>55</v>
      </c>
      <c r="N27" s="3">
        <f>J27-SUM(K27:M27)</f>
        <v>16</v>
      </c>
      <c r="P27" s="4">
        <v>262</v>
      </c>
      <c r="Q27" s="5">
        <v>110</v>
      </c>
      <c r="R27" s="5">
        <v>135</v>
      </c>
      <c r="S27" s="3">
        <f>P27-SUM(Q27:R27)</f>
        <v>17</v>
      </c>
      <c r="U27" s="4">
        <v>262</v>
      </c>
      <c r="V27" s="5">
        <v>162</v>
      </c>
      <c r="W27" s="5">
        <v>85</v>
      </c>
      <c r="X27" s="3">
        <f>U27-SUM(V27:W27)</f>
        <v>15</v>
      </c>
    </row>
    <row r="28" spans="1:24" s="28" customFormat="1">
      <c r="A28" s="29" t="s">
        <v>3</v>
      </c>
      <c r="B28" s="30"/>
      <c r="C28" s="30">
        <f>C27/$B$27</f>
        <v>2.6717557251908396E-2</v>
      </c>
      <c r="D28" s="30">
        <f t="shared" ref="D28:G28" si="2">D27/$B$27</f>
        <v>0.24427480916030533</v>
      </c>
      <c r="E28" s="30">
        <f t="shared" si="2"/>
        <v>0.36259541984732824</v>
      </c>
      <c r="F28" s="30">
        <f t="shared" si="2"/>
        <v>9.5419847328244281E-2</v>
      </c>
      <c r="G28" s="30">
        <f t="shared" si="2"/>
        <v>0.20992366412213739</v>
      </c>
      <c r="H28" s="31">
        <f>H27/B27</f>
        <v>6.1068702290076333E-2</v>
      </c>
      <c r="J28" s="29"/>
      <c r="K28" s="30">
        <f>K27/J27</f>
        <v>0.27099236641221375</v>
      </c>
      <c r="L28" s="30">
        <f>L27/J27</f>
        <v>0.4580152671755725</v>
      </c>
      <c r="M28" s="30">
        <f>M27/J27</f>
        <v>0.20992366412213739</v>
      </c>
      <c r="N28" s="31">
        <f>N27/J27</f>
        <v>6.1068702290076333E-2</v>
      </c>
      <c r="P28" s="29"/>
      <c r="Q28" s="30">
        <f>Q27/P27</f>
        <v>0.41984732824427479</v>
      </c>
      <c r="R28" s="30">
        <f>R27/P27</f>
        <v>0.51526717557251911</v>
      </c>
      <c r="S28" s="31">
        <f>S27/P27</f>
        <v>6.4885496183206104E-2</v>
      </c>
      <c r="U28" s="29"/>
      <c r="V28" s="30">
        <f>V27/U27</f>
        <v>0.61832061068702293</v>
      </c>
      <c r="W28" s="30">
        <f>W27/U27</f>
        <v>0.32442748091603052</v>
      </c>
      <c r="X28" s="31">
        <f>X27/U27</f>
        <v>5.7251908396946563E-2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7" width="5" style="1" customWidth="1"/>
    <col min="8" max="9" width="5" style="1"/>
    <col min="10" max="12" width="5" style="1" customWidth="1"/>
    <col min="13" max="14" width="5" style="1"/>
    <col min="15" max="17" width="5" style="1" customWidth="1"/>
    <col min="18" max="19" width="5" style="1"/>
    <col min="20" max="22" width="5" style="1" customWidth="1"/>
    <col min="23" max="16384" width="5" style="1"/>
  </cols>
  <sheetData>
    <row r="1" spans="1:22">
      <c r="A1" s="1" t="s">
        <v>217</v>
      </c>
    </row>
    <row r="2" spans="1:22" s="20" customFormat="1" ht="10.5">
      <c r="A2" s="20" t="s">
        <v>307</v>
      </c>
      <c r="I2" s="20" t="s">
        <v>306</v>
      </c>
      <c r="N2" s="20" t="s">
        <v>304</v>
      </c>
      <c r="S2" s="20" t="s">
        <v>308</v>
      </c>
    </row>
    <row r="3" spans="1:22" s="15" customFormat="1" ht="10.5">
      <c r="A3" s="15" t="s">
        <v>305</v>
      </c>
      <c r="I3" s="15" t="s">
        <v>305</v>
      </c>
      <c r="N3" s="15" t="s">
        <v>303</v>
      </c>
      <c r="S3" s="15" t="s">
        <v>309</v>
      </c>
    </row>
    <row r="4" spans="1:22">
      <c r="A4" s="1" t="s">
        <v>0</v>
      </c>
    </row>
    <row r="5" spans="1:22" s="2" customFormat="1" ht="127.5" customHeight="1">
      <c r="A5" s="6" t="s">
        <v>3</v>
      </c>
      <c r="B5" s="7" t="s">
        <v>4</v>
      </c>
      <c r="C5" s="7" t="s">
        <v>223</v>
      </c>
      <c r="D5" s="7" t="s">
        <v>224</v>
      </c>
      <c r="E5" s="7" t="s">
        <v>225</v>
      </c>
      <c r="F5" s="7" t="s">
        <v>226</v>
      </c>
      <c r="G5" s="8" t="s">
        <v>8</v>
      </c>
      <c r="I5" s="6" t="s">
        <v>4</v>
      </c>
      <c r="J5" s="7" t="s">
        <v>246</v>
      </c>
      <c r="K5" s="7" t="s">
        <v>247</v>
      </c>
      <c r="L5" s="8" t="s">
        <v>8</v>
      </c>
      <c r="N5" s="6" t="s">
        <v>4</v>
      </c>
      <c r="O5" s="7" t="s">
        <v>171</v>
      </c>
      <c r="P5" s="7" t="s">
        <v>174</v>
      </c>
      <c r="Q5" s="8" t="s">
        <v>8</v>
      </c>
      <c r="S5" s="6" t="s">
        <v>4</v>
      </c>
      <c r="T5" s="7" t="s">
        <v>223</v>
      </c>
      <c r="U5" s="7" t="s">
        <v>226</v>
      </c>
      <c r="V5" s="8" t="s">
        <v>8</v>
      </c>
    </row>
    <row r="6" spans="1:22">
      <c r="A6" s="4" t="s">
        <v>18</v>
      </c>
      <c r="B6" s="5">
        <v>1170</v>
      </c>
      <c r="C6" s="5">
        <v>490</v>
      </c>
      <c r="D6" s="5">
        <v>412</v>
      </c>
      <c r="E6" s="5">
        <v>159</v>
      </c>
      <c r="F6" s="5">
        <v>69</v>
      </c>
      <c r="G6" s="3">
        <f>B6-SUM(C6:F6)</f>
        <v>40</v>
      </c>
      <c r="I6" s="4">
        <v>1170</v>
      </c>
      <c r="J6" s="5">
        <f>SUM(C6:D6)</f>
        <v>902</v>
      </c>
      <c r="K6" s="5">
        <f>SUM(E6:F6)</f>
        <v>228</v>
      </c>
      <c r="L6" s="3">
        <f>I6-SUM(J6:K6)</f>
        <v>40</v>
      </c>
      <c r="N6" s="4">
        <v>1170</v>
      </c>
      <c r="O6" s="5">
        <v>847</v>
      </c>
      <c r="P6" s="5">
        <v>285</v>
      </c>
      <c r="Q6" s="3">
        <f>N6-SUM(O6:P6)</f>
        <v>38</v>
      </c>
      <c r="S6" s="4">
        <v>1170</v>
      </c>
      <c r="T6" s="5">
        <v>447</v>
      </c>
      <c r="U6" s="5">
        <v>680</v>
      </c>
      <c r="V6" s="3">
        <f>S6-SUM(T6:U6)</f>
        <v>43</v>
      </c>
    </row>
    <row r="7" spans="1:22" s="28" customFormat="1">
      <c r="A7" s="25" t="s">
        <v>3</v>
      </c>
      <c r="B7" s="26"/>
      <c r="C7" s="26">
        <f>C6/$B$6</f>
        <v>0.41880341880341881</v>
      </c>
      <c r="D7" s="26">
        <f t="shared" ref="D7:F7" si="0">D6/$B$6</f>
        <v>0.35213675213675216</v>
      </c>
      <c r="E7" s="26">
        <f t="shared" si="0"/>
        <v>0.13589743589743589</v>
      </c>
      <c r="F7" s="26">
        <f t="shared" si="0"/>
        <v>5.8974358974358973E-2</v>
      </c>
      <c r="G7" s="27">
        <f>G6/B6</f>
        <v>3.4188034188034191E-2</v>
      </c>
      <c r="I7" s="25"/>
      <c r="J7" s="26">
        <f>J6/I6</f>
        <v>0.77094017094017098</v>
      </c>
      <c r="K7" s="26">
        <f>K6/I6</f>
        <v>0.19487179487179487</v>
      </c>
      <c r="L7" s="27">
        <f>L6/I6</f>
        <v>3.4188034188034191E-2</v>
      </c>
      <c r="N7" s="25"/>
      <c r="O7" s="26">
        <f>O6/N6</f>
        <v>0.72393162393162391</v>
      </c>
      <c r="P7" s="26">
        <f>P6/N6</f>
        <v>0.24358974358974358</v>
      </c>
      <c r="Q7" s="27">
        <f>Q6/N6</f>
        <v>3.2478632478632481E-2</v>
      </c>
      <c r="S7" s="25"/>
      <c r="T7" s="26">
        <f>T6/S6</f>
        <v>0.38205128205128203</v>
      </c>
      <c r="U7" s="26">
        <f>U6/S6</f>
        <v>0.58119658119658124</v>
      </c>
      <c r="V7" s="27">
        <f>V6/S6</f>
        <v>3.6752136752136753E-2</v>
      </c>
    </row>
    <row r="8" spans="1:22">
      <c r="A8" s="4" t="s">
        <v>19</v>
      </c>
      <c r="B8" s="5">
        <v>551</v>
      </c>
      <c r="C8" s="5">
        <v>265</v>
      </c>
      <c r="D8" s="5">
        <v>176</v>
      </c>
      <c r="E8" s="5">
        <v>59</v>
      </c>
      <c r="F8" s="5">
        <v>30</v>
      </c>
      <c r="G8" s="3">
        <f>B8-SUM(C8:F8)</f>
        <v>21</v>
      </c>
      <c r="I8" s="4">
        <v>551</v>
      </c>
      <c r="J8" s="5">
        <f>SUM(C8:D8)</f>
        <v>441</v>
      </c>
      <c r="K8" s="5">
        <f>SUM(E8:F8)</f>
        <v>89</v>
      </c>
      <c r="L8" s="3">
        <f>I8-SUM(J8:K8)</f>
        <v>21</v>
      </c>
      <c r="N8" s="4">
        <v>551</v>
      </c>
      <c r="O8" s="5">
        <v>405</v>
      </c>
      <c r="P8" s="5">
        <v>126</v>
      </c>
      <c r="Q8" s="3">
        <f>N8-SUM(O8:P8)</f>
        <v>20</v>
      </c>
      <c r="S8" s="4">
        <v>551</v>
      </c>
      <c r="T8" s="5">
        <v>232</v>
      </c>
      <c r="U8" s="5">
        <v>301</v>
      </c>
      <c r="V8" s="3">
        <f>S8-SUM(T8:U8)</f>
        <v>18</v>
      </c>
    </row>
    <row r="9" spans="1:22" s="28" customFormat="1">
      <c r="A9" s="25" t="s">
        <v>3</v>
      </c>
      <c r="B9" s="26"/>
      <c r="C9" s="26">
        <f>C8/$B$8</f>
        <v>0.48094373865698731</v>
      </c>
      <c r="D9" s="26">
        <f t="shared" ref="D9:F9" si="1">D8/$B$8</f>
        <v>0.31941923774954628</v>
      </c>
      <c r="E9" s="26">
        <f t="shared" si="1"/>
        <v>0.10707803992740472</v>
      </c>
      <c r="F9" s="26">
        <f t="shared" si="1"/>
        <v>5.4446460980036297E-2</v>
      </c>
      <c r="G9" s="27">
        <f>G8/B8</f>
        <v>3.8112522686025406E-2</v>
      </c>
      <c r="I9" s="25"/>
      <c r="J9" s="26">
        <f>J8/I8</f>
        <v>0.80036297640653353</v>
      </c>
      <c r="K9" s="26">
        <f>K8/I8</f>
        <v>0.16152450090744103</v>
      </c>
      <c r="L9" s="27">
        <f>L8/I8</f>
        <v>3.8112522686025406E-2</v>
      </c>
      <c r="N9" s="25"/>
      <c r="O9" s="26">
        <f>O8/N8</f>
        <v>0.73502722323048997</v>
      </c>
      <c r="P9" s="26">
        <f>P8/N8</f>
        <v>0.22867513611615245</v>
      </c>
      <c r="Q9" s="27">
        <f>Q8/N8</f>
        <v>3.6297640653357534E-2</v>
      </c>
      <c r="S9" s="25"/>
      <c r="T9" s="26">
        <f>T8/S8</f>
        <v>0.42105263157894735</v>
      </c>
      <c r="U9" s="26">
        <f>U8/S8</f>
        <v>0.54627949183303082</v>
      </c>
      <c r="V9" s="27">
        <f>V8/S8</f>
        <v>3.2667876588021776E-2</v>
      </c>
    </row>
    <row r="10" spans="1:22">
      <c r="A10" s="4" t="s">
        <v>20</v>
      </c>
      <c r="B10" s="5">
        <v>611</v>
      </c>
      <c r="C10" s="5">
        <v>223</v>
      </c>
      <c r="D10" s="5">
        <v>232</v>
      </c>
      <c r="E10" s="5">
        <v>100</v>
      </c>
      <c r="F10" s="5">
        <v>39</v>
      </c>
      <c r="G10" s="3">
        <f>B10-SUM(C10:F10)</f>
        <v>17</v>
      </c>
      <c r="I10" s="4">
        <v>611</v>
      </c>
      <c r="J10" s="5">
        <f>SUM(C10:D10)</f>
        <v>455</v>
      </c>
      <c r="K10" s="5">
        <f>SUM(E10:F10)</f>
        <v>139</v>
      </c>
      <c r="L10" s="3">
        <f>I10-SUM(J10:K10)</f>
        <v>17</v>
      </c>
      <c r="N10" s="4">
        <v>611</v>
      </c>
      <c r="O10" s="5">
        <v>436</v>
      </c>
      <c r="P10" s="5">
        <v>159</v>
      </c>
      <c r="Q10" s="3">
        <f>N10-SUM(O10:P10)</f>
        <v>16</v>
      </c>
      <c r="S10" s="4">
        <v>611</v>
      </c>
      <c r="T10" s="5">
        <v>214</v>
      </c>
      <c r="U10" s="5">
        <v>374</v>
      </c>
      <c r="V10" s="3">
        <f>S10-SUM(T10:U10)</f>
        <v>23</v>
      </c>
    </row>
    <row r="11" spans="1:22" s="28" customFormat="1">
      <c r="A11" s="25" t="s">
        <v>3</v>
      </c>
      <c r="B11" s="26"/>
      <c r="C11" s="26">
        <f>C10/$B$10</f>
        <v>0.36497545008183307</v>
      </c>
      <c r="D11" s="26">
        <f t="shared" ref="D11:F11" si="2">D10/$B$10</f>
        <v>0.37970540098199673</v>
      </c>
      <c r="E11" s="26">
        <f t="shared" si="2"/>
        <v>0.16366612111292964</v>
      </c>
      <c r="F11" s="26">
        <f t="shared" si="2"/>
        <v>6.3829787234042548E-2</v>
      </c>
      <c r="G11" s="27">
        <f>G10/B10</f>
        <v>2.7823240589198037E-2</v>
      </c>
      <c r="I11" s="25"/>
      <c r="J11" s="26">
        <f>J10/I10</f>
        <v>0.74468085106382975</v>
      </c>
      <c r="K11" s="26">
        <f>K10/I10</f>
        <v>0.22749590834697217</v>
      </c>
      <c r="L11" s="27">
        <f>L10/I10</f>
        <v>2.7823240589198037E-2</v>
      </c>
      <c r="N11" s="25"/>
      <c r="O11" s="26">
        <f>O10/N10</f>
        <v>0.71358428805237317</v>
      </c>
      <c r="P11" s="26">
        <f>P10/N10</f>
        <v>0.2602291325695581</v>
      </c>
      <c r="Q11" s="27">
        <f>Q10/N10</f>
        <v>2.6186579378068741E-2</v>
      </c>
      <c r="S11" s="25"/>
      <c r="T11" s="26">
        <f>T10/S10</f>
        <v>0.35024549918166942</v>
      </c>
      <c r="U11" s="26">
        <f>U10/S10</f>
        <v>0.61211129296235678</v>
      </c>
      <c r="V11" s="27">
        <f>V10/S10</f>
        <v>3.7643207855973811E-2</v>
      </c>
    </row>
    <row r="12" spans="1:22">
      <c r="A12" s="4" t="s">
        <v>21</v>
      </c>
      <c r="B12" s="5">
        <v>2</v>
      </c>
      <c r="C12" s="5">
        <v>1</v>
      </c>
      <c r="D12" s="5">
        <v>1</v>
      </c>
      <c r="E12" s="57" t="s">
        <v>395</v>
      </c>
      <c r="F12" s="57" t="s">
        <v>395</v>
      </c>
      <c r="G12" s="60" t="s">
        <v>395</v>
      </c>
      <c r="I12" s="4">
        <v>2</v>
      </c>
      <c r="J12" s="5">
        <f>SUM(C12:D12)</f>
        <v>2</v>
      </c>
      <c r="K12" s="57" t="s">
        <v>395</v>
      </c>
      <c r="L12" s="60" t="s">
        <v>395</v>
      </c>
      <c r="N12" s="4">
        <v>2</v>
      </c>
      <c r="O12" s="5">
        <v>2</v>
      </c>
      <c r="P12" s="57" t="s">
        <v>395</v>
      </c>
      <c r="Q12" s="60" t="s">
        <v>395</v>
      </c>
      <c r="S12" s="4">
        <v>2</v>
      </c>
      <c r="T12" s="57" t="s">
        <v>395</v>
      </c>
      <c r="U12" s="5">
        <v>2</v>
      </c>
      <c r="V12" s="60" t="s">
        <v>395</v>
      </c>
    </row>
    <row r="13" spans="1:22" s="28" customFormat="1">
      <c r="A13" s="29" t="s">
        <v>3</v>
      </c>
      <c r="B13" s="30"/>
      <c r="C13" s="30">
        <f>C12/$B$12</f>
        <v>0.5</v>
      </c>
      <c r="D13" s="30">
        <f t="shared" ref="D13" si="3">D12/$B$12</f>
        <v>0.5</v>
      </c>
      <c r="E13" s="59" t="s">
        <v>395</v>
      </c>
      <c r="F13" s="59" t="s">
        <v>395</v>
      </c>
      <c r="G13" s="62" t="s">
        <v>395</v>
      </c>
      <c r="I13" s="29"/>
      <c r="J13" s="85">
        <v>1</v>
      </c>
      <c r="K13" s="59" t="s">
        <v>395</v>
      </c>
      <c r="L13" s="62" t="s">
        <v>395</v>
      </c>
      <c r="N13" s="29"/>
      <c r="O13" s="85">
        <v>1</v>
      </c>
      <c r="P13" s="59" t="s">
        <v>395</v>
      </c>
      <c r="Q13" s="62" t="s">
        <v>395</v>
      </c>
      <c r="S13" s="29"/>
      <c r="T13" s="59" t="s">
        <v>395</v>
      </c>
      <c r="U13" s="85">
        <v>1</v>
      </c>
      <c r="V13" s="62" t="s">
        <v>395</v>
      </c>
    </row>
    <row r="14" spans="1:22">
      <c r="A14" s="1" t="s">
        <v>2</v>
      </c>
    </row>
    <row r="15" spans="1:22">
      <c r="A15" s="9" t="s">
        <v>22</v>
      </c>
      <c r="B15" s="10">
        <v>17</v>
      </c>
      <c r="C15" s="10">
        <v>3</v>
      </c>
      <c r="D15" s="10">
        <v>6</v>
      </c>
      <c r="E15" s="10">
        <v>5</v>
      </c>
      <c r="F15" s="10">
        <v>3</v>
      </c>
      <c r="G15" s="64" t="s">
        <v>395</v>
      </c>
      <c r="I15" s="9">
        <v>17</v>
      </c>
      <c r="J15" s="10">
        <f>SUM(C15:D15)</f>
        <v>9</v>
      </c>
      <c r="K15" s="10">
        <f>SUM(E15:F15)</f>
        <v>8</v>
      </c>
      <c r="L15" s="64" t="s">
        <v>395</v>
      </c>
      <c r="N15" s="9">
        <v>17</v>
      </c>
      <c r="O15" s="10">
        <v>11</v>
      </c>
      <c r="P15" s="10">
        <v>6</v>
      </c>
      <c r="Q15" s="64" t="s">
        <v>395</v>
      </c>
      <c r="S15" s="9">
        <v>17</v>
      </c>
      <c r="T15" s="10">
        <v>2</v>
      </c>
      <c r="U15" s="10">
        <v>15</v>
      </c>
      <c r="V15" s="64" t="s">
        <v>395</v>
      </c>
    </row>
    <row r="16" spans="1:22" s="28" customFormat="1">
      <c r="A16" s="25" t="s">
        <v>3</v>
      </c>
      <c r="B16" s="26"/>
      <c r="C16" s="26">
        <f>C15/$B$15</f>
        <v>0.17647058823529413</v>
      </c>
      <c r="D16" s="26">
        <f t="shared" ref="D16:F16" si="4">D15/$B$15</f>
        <v>0.35294117647058826</v>
      </c>
      <c r="E16" s="26">
        <f t="shared" si="4"/>
        <v>0.29411764705882354</v>
      </c>
      <c r="F16" s="26">
        <f t="shared" si="4"/>
        <v>0.17647058823529413</v>
      </c>
      <c r="G16" s="63" t="s">
        <v>395</v>
      </c>
      <c r="I16" s="25"/>
      <c r="J16" s="26">
        <f>J15/I15</f>
        <v>0.52941176470588236</v>
      </c>
      <c r="K16" s="26">
        <f>K15/I15</f>
        <v>0.47058823529411764</v>
      </c>
      <c r="L16" s="63" t="s">
        <v>395</v>
      </c>
      <c r="N16" s="25"/>
      <c r="O16" s="26">
        <f>O15/N15</f>
        <v>0.6470588235294118</v>
      </c>
      <c r="P16" s="26">
        <f>P15/N15</f>
        <v>0.35294117647058826</v>
      </c>
      <c r="Q16" s="63" t="s">
        <v>395</v>
      </c>
      <c r="S16" s="25"/>
      <c r="T16" s="26">
        <f>T15/S15</f>
        <v>0.11764705882352941</v>
      </c>
      <c r="U16" s="26">
        <f>U15/S15</f>
        <v>0.88235294117647056</v>
      </c>
      <c r="V16" s="63" t="s">
        <v>395</v>
      </c>
    </row>
    <row r="17" spans="1:22">
      <c r="A17" s="4" t="s">
        <v>23</v>
      </c>
      <c r="B17" s="5">
        <v>122</v>
      </c>
      <c r="C17" s="5">
        <v>35</v>
      </c>
      <c r="D17" s="5">
        <v>42</v>
      </c>
      <c r="E17" s="5">
        <v>23</v>
      </c>
      <c r="F17" s="5">
        <v>18</v>
      </c>
      <c r="G17" s="3">
        <f>B17-SUM(C17:F17)</f>
        <v>4</v>
      </c>
      <c r="I17" s="4">
        <v>122</v>
      </c>
      <c r="J17" s="5">
        <f>SUM(C17:D17)</f>
        <v>77</v>
      </c>
      <c r="K17" s="5">
        <f>SUM(E17:F17)</f>
        <v>41</v>
      </c>
      <c r="L17" s="3">
        <f>I17-SUM(J17:K17)</f>
        <v>4</v>
      </c>
      <c r="N17" s="4">
        <v>122</v>
      </c>
      <c r="O17" s="5">
        <v>88</v>
      </c>
      <c r="P17" s="5">
        <v>31</v>
      </c>
      <c r="Q17" s="3">
        <f>N17-SUM(O17:P17)</f>
        <v>3</v>
      </c>
      <c r="S17" s="4">
        <v>122</v>
      </c>
      <c r="T17" s="5">
        <v>23</v>
      </c>
      <c r="U17" s="5">
        <v>97</v>
      </c>
      <c r="V17" s="3">
        <f>S17-SUM(T17:U17)</f>
        <v>2</v>
      </c>
    </row>
    <row r="18" spans="1:22" s="28" customFormat="1">
      <c r="A18" s="25" t="s">
        <v>3</v>
      </c>
      <c r="B18" s="26"/>
      <c r="C18" s="26">
        <f>C17/$B$17</f>
        <v>0.28688524590163933</v>
      </c>
      <c r="D18" s="26">
        <f t="shared" ref="D18:F18" si="5">D17/$B$17</f>
        <v>0.34426229508196721</v>
      </c>
      <c r="E18" s="26">
        <f t="shared" si="5"/>
        <v>0.18852459016393441</v>
      </c>
      <c r="F18" s="26">
        <f t="shared" si="5"/>
        <v>0.14754098360655737</v>
      </c>
      <c r="G18" s="27">
        <f>G17/B17</f>
        <v>3.2786885245901641E-2</v>
      </c>
      <c r="I18" s="25"/>
      <c r="J18" s="26">
        <f>J17/I17</f>
        <v>0.63114754098360659</v>
      </c>
      <c r="K18" s="26">
        <f>K17/I17</f>
        <v>0.33606557377049179</v>
      </c>
      <c r="L18" s="27">
        <f>L17/I17</f>
        <v>3.2786885245901641E-2</v>
      </c>
      <c r="N18" s="25"/>
      <c r="O18" s="26">
        <f>O17/N17</f>
        <v>0.72131147540983609</v>
      </c>
      <c r="P18" s="26">
        <f>P17/N17</f>
        <v>0.25409836065573771</v>
      </c>
      <c r="Q18" s="27">
        <f>Q17/N17</f>
        <v>2.4590163934426229E-2</v>
      </c>
      <c r="S18" s="25"/>
      <c r="T18" s="26">
        <f>T17/S17</f>
        <v>0.18852459016393441</v>
      </c>
      <c r="U18" s="26">
        <f>U17/S17</f>
        <v>0.79508196721311475</v>
      </c>
      <c r="V18" s="27">
        <f>V17/S17</f>
        <v>1.6393442622950821E-2</v>
      </c>
    </row>
    <row r="19" spans="1:22">
      <c r="A19" s="4" t="s">
        <v>24</v>
      </c>
      <c r="B19" s="5">
        <v>169</v>
      </c>
      <c r="C19" s="5">
        <v>60</v>
      </c>
      <c r="D19" s="5">
        <v>56</v>
      </c>
      <c r="E19" s="5">
        <v>30</v>
      </c>
      <c r="F19" s="5">
        <v>20</v>
      </c>
      <c r="G19" s="3">
        <f>B19-SUM(C19:F19)</f>
        <v>3</v>
      </c>
      <c r="I19" s="4">
        <v>169</v>
      </c>
      <c r="J19" s="5">
        <f>SUM(C19:D19)</f>
        <v>116</v>
      </c>
      <c r="K19" s="5">
        <f>SUM(E19:F19)</f>
        <v>50</v>
      </c>
      <c r="L19" s="3">
        <f>I19-SUM(J19:K19)</f>
        <v>3</v>
      </c>
      <c r="N19" s="4">
        <v>169</v>
      </c>
      <c r="O19" s="5">
        <v>134</v>
      </c>
      <c r="P19" s="5">
        <v>33</v>
      </c>
      <c r="Q19" s="3">
        <f>N19-SUM(O19:P19)</f>
        <v>2</v>
      </c>
      <c r="S19" s="4">
        <v>169</v>
      </c>
      <c r="T19" s="5">
        <v>35</v>
      </c>
      <c r="U19" s="5">
        <v>132</v>
      </c>
      <c r="V19" s="3">
        <f>S19-SUM(T19:U19)</f>
        <v>2</v>
      </c>
    </row>
    <row r="20" spans="1:22" s="28" customFormat="1">
      <c r="A20" s="25" t="s">
        <v>3</v>
      </c>
      <c r="B20" s="26"/>
      <c r="C20" s="26">
        <f>C19/$B$19</f>
        <v>0.35502958579881655</v>
      </c>
      <c r="D20" s="26">
        <f t="shared" ref="D20:F20" si="6">D19/$B$19</f>
        <v>0.33136094674556216</v>
      </c>
      <c r="E20" s="26">
        <f t="shared" si="6"/>
        <v>0.17751479289940827</v>
      </c>
      <c r="F20" s="26">
        <f t="shared" si="6"/>
        <v>0.11834319526627218</v>
      </c>
      <c r="G20" s="27">
        <f>G19/B19</f>
        <v>1.7751479289940829E-2</v>
      </c>
      <c r="I20" s="25"/>
      <c r="J20" s="26">
        <f>J19/I19</f>
        <v>0.68639053254437865</v>
      </c>
      <c r="K20" s="26">
        <f>K19/I19</f>
        <v>0.29585798816568049</v>
      </c>
      <c r="L20" s="27">
        <f>L19/I19</f>
        <v>1.7751479289940829E-2</v>
      </c>
      <c r="N20" s="25"/>
      <c r="O20" s="26">
        <f>O19/N19</f>
        <v>0.79289940828402372</v>
      </c>
      <c r="P20" s="26">
        <f>P19/N19</f>
        <v>0.19526627218934911</v>
      </c>
      <c r="Q20" s="27">
        <f>Q19/N19</f>
        <v>1.1834319526627219E-2</v>
      </c>
      <c r="S20" s="25"/>
      <c r="T20" s="26">
        <f>T19/S19</f>
        <v>0.20710059171597633</v>
      </c>
      <c r="U20" s="26">
        <f>U19/S19</f>
        <v>0.78106508875739644</v>
      </c>
      <c r="V20" s="27">
        <f>V19/S19</f>
        <v>1.1834319526627219E-2</v>
      </c>
    </row>
    <row r="21" spans="1:22">
      <c r="A21" s="4" t="s">
        <v>25</v>
      </c>
      <c r="B21" s="5">
        <v>160</v>
      </c>
      <c r="C21" s="5">
        <v>68</v>
      </c>
      <c r="D21" s="5">
        <v>56</v>
      </c>
      <c r="E21" s="5">
        <v>24</v>
      </c>
      <c r="F21" s="5">
        <v>8</v>
      </c>
      <c r="G21" s="3">
        <f>B21-SUM(C21:F21)</f>
        <v>4</v>
      </c>
      <c r="I21" s="4">
        <v>160</v>
      </c>
      <c r="J21" s="5">
        <f>SUM(C21:D21)</f>
        <v>124</v>
      </c>
      <c r="K21" s="5">
        <f>SUM(E21:F21)</f>
        <v>32</v>
      </c>
      <c r="L21" s="3">
        <f>I21-SUM(J21:K21)</f>
        <v>4</v>
      </c>
      <c r="N21" s="4">
        <v>160</v>
      </c>
      <c r="O21" s="5">
        <v>133</v>
      </c>
      <c r="P21" s="5">
        <v>23</v>
      </c>
      <c r="Q21" s="3">
        <f>N21-SUM(O21:P21)</f>
        <v>4</v>
      </c>
      <c r="S21" s="4">
        <v>160</v>
      </c>
      <c r="T21" s="5">
        <v>63</v>
      </c>
      <c r="U21" s="5">
        <v>93</v>
      </c>
      <c r="V21" s="3">
        <f>S21-SUM(T21:U21)</f>
        <v>4</v>
      </c>
    </row>
    <row r="22" spans="1:22" s="28" customFormat="1">
      <c r="A22" s="25" t="s">
        <v>3</v>
      </c>
      <c r="B22" s="26"/>
      <c r="C22" s="26">
        <f>C21/$B$21</f>
        <v>0.42499999999999999</v>
      </c>
      <c r="D22" s="26">
        <f t="shared" ref="D22:F22" si="7">D21/$B$21</f>
        <v>0.35</v>
      </c>
      <c r="E22" s="26">
        <f t="shared" si="7"/>
        <v>0.15</v>
      </c>
      <c r="F22" s="26">
        <f t="shared" si="7"/>
        <v>0.05</v>
      </c>
      <c r="G22" s="27">
        <f>G21/B21</f>
        <v>2.5000000000000001E-2</v>
      </c>
      <c r="I22" s="25"/>
      <c r="J22" s="26">
        <f>J21/I21</f>
        <v>0.77500000000000002</v>
      </c>
      <c r="K22" s="26">
        <f>K21/I21</f>
        <v>0.2</v>
      </c>
      <c r="L22" s="27">
        <f>L21/I21</f>
        <v>2.5000000000000001E-2</v>
      </c>
      <c r="N22" s="25"/>
      <c r="O22" s="26">
        <f>O21/N21</f>
        <v>0.83125000000000004</v>
      </c>
      <c r="P22" s="26">
        <f>P21/N21</f>
        <v>0.14374999999999999</v>
      </c>
      <c r="Q22" s="27">
        <f>Q21/N21</f>
        <v>2.5000000000000001E-2</v>
      </c>
      <c r="S22" s="25"/>
      <c r="T22" s="26">
        <f>T21/S21</f>
        <v>0.39374999999999999</v>
      </c>
      <c r="U22" s="26">
        <f>U21/S21</f>
        <v>0.58125000000000004</v>
      </c>
      <c r="V22" s="27">
        <f>V21/S21</f>
        <v>2.5000000000000001E-2</v>
      </c>
    </row>
    <row r="23" spans="1:22">
      <c r="A23" s="4" t="s">
        <v>26</v>
      </c>
      <c r="B23" s="5">
        <v>181</v>
      </c>
      <c r="C23" s="5">
        <v>85</v>
      </c>
      <c r="D23" s="5">
        <v>64</v>
      </c>
      <c r="E23" s="5">
        <v>25</v>
      </c>
      <c r="F23" s="5">
        <v>5</v>
      </c>
      <c r="G23" s="3">
        <f>B23-SUM(C23:F23)</f>
        <v>2</v>
      </c>
      <c r="I23" s="4">
        <v>181</v>
      </c>
      <c r="J23" s="5">
        <f>SUM(C23:D23)</f>
        <v>149</v>
      </c>
      <c r="K23" s="5">
        <f>SUM(E23:F23)</f>
        <v>30</v>
      </c>
      <c r="L23" s="3">
        <f>I23-SUM(J23:K23)</f>
        <v>2</v>
      </c>
      <c r="N23" s="4">
        <v>181</v>
      </c>
      <c r="O23" s="5">
        <v>131</v>
      </c>
      <c r="P23" s="5">
        <v>47</v>
      </c>
      <c r="Q23" s="3">
        <f>N23-SUM(O23:P23)</f>
        <v>3</v>
      </c>
      <c r="S23" s="4">
        <v>181</v>
      </c>
      <c r="T23" s="5">
        <v>68</v>
      </c>
      <c r="U23" s="5">
        <v>110</v>
      </c>
      <c r="V23" s="3">
        <f>S23-SUM(T23:U23)</f>
        <v>3</v>
      </c>
    </row>
    <row r="24" spans="1:22" s="28" customFormat="1">
      <c r="A24" s="25" t="s">
        <v>3</v>
      </c>
      <c r="B24" s="26"/>
      <c r="C24" s="26">
        <f>C23/$B$23</f>
        <v>0.46961325966850831</v>
      </c>
      <c r="D24" s="26">
        <f t="shared" ref="D24:F24" si="8">D23/$B$23</f>
        <v>0.35359116022099446</v>
      </c>
      <c r="E24" s="26">
        <f t="shared" si="8"/>
        <v>0.13812154696132597</v>
      </c>
      <c r="F24" s="26">
        <f t="shared" si="8"/>
        <v>2.7624309392265192E-2</v>
      </c>
      <c r="G24" s="27">
        <f>G23/B23</f>
        <v>1.1049723756906077E-2</v>
      </c>
      <c r="I24" s="25"/>
      <c r="J24" s="26">
        <f>J23/I23</f>
        <v>0.82320441988950277</v>
      </c>
      <c r="K24" s="26">
        <f>K23/I23</f>
        <v>0.16574585635359115</v>
      </c>
      <c r="L24" s="27">
        <f>L23/I23</f>
        <v>1.1049723756906077E-2</v>
      </c>
      <c r="N24" s="25"/>
      <c r="O24" s="26">
        <f>O23/N23</f>
        <v>0.72375690607734811</v>
      </c>
      <c r="P24" s="26">
        <f>P23/N23</f>
        <v>0.25966850828729282</v>
      </c>
      <c r="Q24" s="27">
        <f>Q23/N23</f>
        <v>1.6574585635359115E-2</v>
      </c>
      <c r="S24" s="25"/>
      <c r="T24" s="26">
        <f>T23/S23</f>
        <v>0.37569060773480661</v>
      </c>
      <c r="U24" s="26">
        <f>U23/S23</f>
        <v>0.60773480662983426</v>
      </c>
      <c r="V24" s="27">
        <f>V23/S23</f>
        <v>1.6574585635359115E-2</v>
      </c>
    </row>
    <row r="25" spans="1:22">
      <c r="A25" s="4" t="s">
        <v>27</v>
      </c>
      <c r="B25" s="5">
        <v>244</v>
      </c>
      <c r="C25" s="5">
        <v>112</v>
      </c>
      <c r="D25" s="5">
        <v>88</v>
      </c>
      <c r="E25" s="5">
        <v>25</v>
      </c>
      <c r="F25" s="5">
        <v>8</v>
      </c>
      <c r="G25" s="3">
        <f>B25-SUM(C25:F25)</f>
        <v>11</v>
      </c>
      <c r="I25" s="4">
        <v>244</v>
      </c>
      <c r="J25" s="5">
        <f>SUM(C25:D25)</f>
        <v>200</v>
      </c>
      <c r="K25" s="5">
        <f>SUM(E25:F25)</f>
        <v>33</v>
      </c>
      <c r="L25" s="3">
        <f>I25-SUM(J25:K25)</f>
        <v>11</v>
      </c>
      <c r="N25" s="4">
        <v>244</v>
      </c>
      <c r="O25" s="5">
        <v>158</v>
      </c>
      <c r="P25" s="5">
        <v>76</v>
      </c>
      <c r="Q25" s="3">
        <f>N25-SUM(O25:P25)</f>
        <v>10</v>
      </c>
      <c r="S25" s="4">
        <v>244</v>
      </c>
      <c r="T25" s="5">
        <v>119</v>
      </c>
      <c r="U25" s="5">
        <v>112</v>
      </c>
      <c r="V25" s="3">
        <f>S25-SUM(T25:U25)</f>
        <v>13</v>
      </c>
    </row>
    <row r="26" spans="1:22" s="28" customFormat="1">
      <c r="A26" s="25" t="s">
        <v>3</v>
      </c>
      <c r="B26" s="26"/>
      <c r="C26" s="26">
        <f>C25/$B$25</f>
        <v>0.45901639344262296</v>
      </c>
      <c r="D26" s="26">
        <f t="shared" ref="D26:F26" si="9">D25/$B$25</f>
        <v>0.36065573770491804</v>
      </c>
      <c r="E26" s="26">
        <f t="shared" si="9"/>
        <v>0.10245901639344263</v>
      </c>
      <c r="F26" s="26">
        <f t="shared" si="9"/>
        <v>3.2786885245901641E-2</v>
      </c>
      <c r="G26" s="27">
        <f>G25/B25</f>
        <v>4.5081967213114756E-2</v>
      </c>
      <c r="I26" s="25"/>
      <c r="J26" s="26">
        <f>J25/I25</f>
        <v>0.81967213114754101</v>
      </c>
      <c r="K26" s="26">
        <f>K25/I25</f>
        <v>0.13524590163934427</v>
      </c>
      <c r="L26" s="27">
        <f>L25/I25</f>
        <v>4.5081967213114756E-2</v>
      </c>
      <c r="N26" s="25"/>
      <c r="O26" s="26">
        <f>O25/N25</f>
        <v>0.64754098360655743</v>
      </c>
      <c r="P26" s="26">
        <f>P25/N25</f>
        <v>0.31147540983606559</v>
      </c>
      <c r="Q26" s="27">
        <f>Q25/N25</f>
        <v>4.0983606557377046E-2</v>
      </c>
      <c r="S26" s="25"/>
      <c r="T26" s="26">
        <f>T25/S25</f>
        <v>0.48770491803278687</v>
      </c>
      <c r="U26" s="26">
        <f>U25/S25</f>
        <v>0.45901639344262296</v>
      </c>
      <c r="V26" s="27">
        <f>V25/S25</f>
        <v>5.3278688524590161E-2</v>
      </c>
    </row>
    <row r="27" spans="1:22">
      <c r="A27" s="4" t="s">
        <v>28</v>
      </c>
      <c r="B27" s="5">
        <v>262</v>
      </c>
      <c r="C27" s="5">
        <v>123</v>
      </c>
      <c r="D27" s="5">
        <v>93</v>
      </c>
      <c r="E27" s="5">
        <v>26</v>
      </c>
      <c r="F27" s="5">
        <v>6</v>
      </c>
      <c r="G27" s="3">
        <f>B27-SUM(C27:F27)</f>
        <v>14</v>
      </c>
      <c r="I27" s="4">
        <v>262</v>
      </c>
      <c r="J27" s="5">
        <f>SUM(C27:D27)</f>
        <v>216</v>
      </c>
      <c r="K27" s="5">
        <f>SUM(E27:F27)</f>
        <v>32</v>
      </c>
      <c r="L27" s="3">
        <f>I27-SUM(J27:K27)</f>
        <v>14</v>
      </c>
      <c r="N27" s="4">
        <v>262</v>
      </c>
      <c r="O27" s="5">
        <v>182</v>
      </c>
      <c r="P27" s="5">
        <v>66</v>
      </c>
      <c r="Q27" s="3">
        <f>N27-SUM(O27:P27)</f>
        <v>14</v>
      </c>
      <c r="S27" s="4">
        <v>262</v>
      </c>
      <c r="T27" s="5">
        <v>130</v>
      </c>
      <c r="U27" s="5">
        <v>115</v>
      </c>
      <c r="V27" s="3">
        <f>S27-SUM(T27:U27)</f>
        <v>17</v>
      </c>
    </row>
    <row r="28" spans="1:22" s="28" customFormat="1">
      <c r="A28" s="29" t="s">
        <v>3</v>
      </c>
      <c r="B28" s="30"/>
      <c r="C28" s="30">
        <f>C27/$B$27</f>
        <v>0.46946564885496184</v>
      </c>
      <c r="D28" s="30">
        <f t="shared" ref="D28:F28" si="10">D27/$B$27</f>
        <v>0.35496183206106868</v>
      </c>
      <c r="E28" s="30">
        <f t="shared" si="10"/>
        <v>9.9236641221374045E-2</v>
      </c>
      <c r="F28" s="30">
        <f t="shared" si="10"/>
        <v>2.2900763358778626E-2</v>
      </c>
      <c r="G28" s="31">
        <f>G27/B27</f>
        <v>5.3435114503816793E-2</v>
      </c>
      <c r="I28" s="29"/>
      <c r="J28" s="30">
        <f>J27/I27</f>
        <v>0.82442748091603058</v>
      </c>
      <c r="K28" s="30">
        <f>K27/I27</f>
        <v>0.12213740458015267</v>
      </c>
      <c r="L28" s="31">
        <f>L27/I27</f>
        <v>5.3435114503816793E-2</v>
      </c>
      <c r="N28" s="29"/>
      <c r="O28" s="30">
        <f>O27/N27</f>
        <v>0.69465648854961837</v>
      </c>
      <c r="P28" s="30">
        <f>P27/N27</f>
        <v>0.25190839694656486</v>
      </c>
      <c r="Q28" s="31">
        <f>Q27/N27</f>
        <v>5.3435114503816793E-2</v>
      </c>
      <c r="S28" s="29"/>
      <c r="T28" s="30">
        <f>T27/S27</f>
        <v>0.49618320610687022</v>
      </c>
      <c r="U28" s="30">
        <f>U27/S27</f>
        <v>0.43893129770992367</v>
      </c>
      <c r="V28" s="31">
        <f>V27/S27</f>
        <v>6.4885496183206104E-2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4" width="5" style="1" customWidth="1"/>
    <col min="15" max="16" width="5" style="1"/>
    <col min="17" max="19" width="5" style="1" customWidth="1"/>
    <col min="20" max="16384" width="5" style="1"/>
  </cols>
  <sheetData>
    <row r="1" spans="1:22">
      <c r="A1" s="1" t="s">
        <v>217</v>
      </c>
    </row>
    <row r="2" spans="1:22" s="20" customFormat="1" ht="10.5">
      <c r="A2" s="20" t="s">
        <v>222</v>
      </c>
      <c r="J2" s="20" t="s">
        <v>301</v>
      </c>
      <c r="P2" s="20" t="s">
        <v>221</v>
      </c>
    </row>
    <row r="3" spans="1:22" s="15" customFormat="1" ht="10.5">
      <c r="J3" s="15" t="s">
        <v>302</v>
      </c>
    </row>
    <row r="4" spans="1:22">
      <c r="A4" s="1" t="s">
        <v>0</v>
      </c>
    </row>
    <row r="5" spans="1:22" s="2" customFormat="1" ht="127.5" customHeight="1">
      <c r="A5" s="6" t="s">
        <v>3</v>
      </c>
      <c r="B5" s="7" t="s">
        <v>4</v>
      </c>
      <c r="C5" s="7" t="s">
        <v>165</v>
      </c>
      <c r="D5" s="7" t="s">
        <v>166</v>
      </c>
      <c r="E5" s="7" t="s">
        <v>167</v>
      </c>
      <c r="F5" s="7" t="s">
        <v>168</v>
      </c>
      <c r="G5" s="7" t="s">
        <v>43</v>
      </c>
      <c r="H5" s="8" t="s">
        <v>8</v>
      </c>
      <c r="J5" s="6" t="s">
        <v>4</v>
      </c>
      <c r="K5" s="7" t="s">
        <v>169</v>
      </c>
      <c r="L5" s="7" t="s">
        <v>170</v>
      </c>
      <c r="M5" s="7" t="s">
        <v>43</v>
      </c>
      <c r="N5" s="8" t="s">
        <v>8</v>
      </c>
      <c r="P5" s="6" t="s">
        <v>4</v>
      </c>
      <c r="Q5" s="7" t="s">
        <v>190</v>
      </c>
      <c r="R5" s="7" t="s">
        <v>191</v>
      </c>
      <c r="S5" s="8" t="s">
        <v>8</v>
      </c>
    </row>
    <row r="6" spans="1:22">
      <c r="A6" s="4" t="s">
        <v>18</v>
      </c>
      <c r="B6" s="5">
        <v>1170</v>
      </c>
      <c r="C6" s="5">
        <v>144</v>
      </c>
      <c r="D6" s="5">
        <v>631</v>
      </c>
      <c r="E6" s="5">
        <v>202</v>
      </c>
      <c r="F6" s="5">
        <v>74</v>
      </c>
      <c r="G6" s="5">
        <v>84</v>
      </c>
      <c r="H6" s="3">
        <f>B6-SUM(C6:G6)</f>
        <v>35</v>
      </c>
      <c r="J6" s="4">
        <v>1170</v>
      </c>
      <c r="K6" s="5">
        <f>SUM(C6:D6)</f>
        <v>775</v>
      </c>
      <c r="L6" s="5">
        <f>SUM(E6:F6)</f>
        <v>276</v>
      </c>
      <c r="M6" s="5">
        <f>G6</f>
        <v>84</v>
      </c>
      <c r="N6" s="3">
        <f>J6-SUM(K6:M6)</f>
        <v>35</v>
      </c>
      <c r="P6" s="4">
        <v>1170</v>
      </c>
      <c r="Q6" s="5">
        <v>933</v>
      </c>
      <c r="R6" s="5">
        <v>200</v>
      </c>
      <c r="S6" s="3">
        <f>P6-SUM(Q6:R6)</f>
        <v>37</v>
      </c>
    </row>
    <row r="7" spans="1:22" s="28" customFormat="1">
      <c r="A7" s="25" t="s">
        <v>3</v>
      </c>
      <c r="B7" s="26"/>
      <c r="C7" s="26">
        <f>C6/$B$6</f>
        <v>0.12307692307692308</v>
      </c>
      <c r="D7" s="26">
        <f t="shared" ref="D7:G7" si="0">D6/$B$6</f>
        <v>0.53931623931623929</v>
      </c>
      <c r="E7" s="26">
        <f t="shared" si="0"/>
        <v>0.17264957264957265</v>
      </c>
      <c r="F7" s="26">
        <f t="shared" si="0"/>
        <v>6.3247863247863245E-2</v>
      </c>
      <c r="G7" s="26">
        <f t="shared" si="0"/>
        <v>7.179487179487179E-2</v>
      </c>
      <c r="H7" s="27">
        <f>H6/B6</f>
        <v>2.9914529914529916E-2</v>
      </c>
      <c r="J7" s="25"/>
      <c r="K7" s="26">
        <f>K6/J6</f>
        <v>0.66239316239316237</v>
      </c>
      <c r="L7" s="26">
        <f>L6/J6</f>
        <v>0.23589743589743589</v>
      </c>
      <c r="M7" s="26">
        <f>M6/J6</f>
        <v>7.179487179487179E-2</v>
      </c>
      <c r="N7" s="27">
        <f>N6/J6</f>
        <v>2.9914529914529916E-2</v>
      </c>
      <c r="P7" s="25"/>
      <c r="Q7" s="26">
        <f>Q6/P6</f>
        <v>0.79743589743589749</v>
      </c>
      <c r="R7" s="26">
        <f>R6/P6</f>
        <v>0.17094017094017094</v>
      </c>
      <c r="S7" s="27">
        <f>S6/P6</f>
        <v>3.1623931623931623E-2</v>
      </c>
    </row>
    <row r="8" spans="1:22">
      <c r="A8" s="4" t="s">
        <v>19</v>
      </c>
      <c r="B8" s="5">
        <v>551</v>
      </c>
      <c r="C8" s="5">
        <v>57</v>
      </c>
      <c r="D8" s="5">
        <v>272</v>
      </c>
      <c r="E8" s="5">
        <v>124</v>
      </c>
      <c r="F8" s="5">
        <v>37</v>
      </c>
      <c r="G8" s="5">
        <v>43</v>
      </c>
      <c r="H8" s="3">
        <f>B8-SUM(C8:G8)</f>
        <v>18</v>
      </c>
      <c r="J8" s="4">
        <v>551</v>
      </c>
      <c r="K8" s="5">
        <f>SUM(C8:D8)</f>
        <v>329</v>
      </c>
      <c r="L8" s="5">
        <f>SUM(E8:F8)</f>
        <v>161</v>
      </c>
      <c r="M8" s="5">
        <f>G8</f>
        <v>43</v>
      </c>
      <c r="N8" s="3">
        <f>J8-SUM(K8:M8)</f>
        <v>18</v>
      </c>
      <c r="P8" s="4">
        <v>551</v>
      </c>
      <c r="Q8" s="5">
        <v>448</v>
      </c>
      <c r="R8" s="5">
        <v>85</v>
      </c>
      <c r="S8" s="3">
        <f>P8-SUM(Q8:R8)</f>
        <v>18</v>
      </c>
    </row>
    <row r="9" spans="1:22" s="28" customFormat="1">
      <c r="A9" s="25" t="s">
        <v>3</v>
      </c>
      <c r="B9" s="26"/>
      <c r="C9" s="26">
        <f>C8/$B$8</f>
        <v>0.10344827586206896</v>
      </c>
      <c r="D9" s="26">
        <f t="shared" ref="D9:G9" si="1">D8/$B$8</f>
        <v>0.49364791288566245</v>
      </c>
      <c r="E9" s="26">
        <f t="shared" si="1"/>
        <v>0.22504537205081671</v>
      </c>
      <c r="F9" s="26">
        <f t="shared" si="1"/>
        <v>6.7150635208711437E-2</v>
      </c>
      <c r="G9" s="26">
        <f t="shared" si="1"/>
        <v>7.8039927404718698E-2</v>
      </c>
      <c r="H9" s="27">
        <f>H8/B8</f>
        <v>3.2667876588021776E-2</v>
      </c>
      <c r="J9" s="25"/>
      <c r="K9" s="26">
        <f>K8/J8</f>
        <v>0.5970961887477314</v>
      </c>
      <c r="L9" s="26">
        <f>L8/J8</f>
        <v>0.29219600725952816</v>
      </c>
      <c r="M9" s="26">
        <f>M8/J8</f>
        <v>7.8039927404718698E-2</v>
      </c>
      <c r="N9" s="27">
        <f>N8/J8</f>
        <v>3.2667876588021776E-2</v>
      </c>
      <c r="P9" s="25"/>
      <c r="Q9" s="26">
        <f>Q8/P8</f>
        <v>0.81306715063520874</v>
      </c>
      <c r="R9" s="26">
        <f>R8/P8</f>
        <v>0.15426497277676951</v>
      </c>
      <c r="S9" s="27">
        <f>S8/P8</f>
        <v>3.2667876588021776E-2</v>
      </c>
    </row>
    <row r="10" spans="1:22">
      <c r="A10" s="4" t="s">
        <v>20</v>
      </c>
      <c r="B10" s="5">
        <v>611</v>
      </c>
      <c r="C10" s="5">
        <v>87</v>
      </c>
      <c r="D10" s="5">
        <v>357</v>
      </c>
      <c r="E10" s="5">
        <v>77</v>
      </c>
      <c r="F10" s="5">
        <v>34</v>
      </c>
      <c r="G10" s="5">
        <v>41</v>
      </c>
      <c r="H10" s="3">
        <f>B10-SUM(C10:G10)</f>
        <v>15</v>
      </c>
      <c r="J10" s="4">
        <v>611</v>
      </c>
      <c r="K10" s="5">
        <f>SUM(C10:D10)</f>
        <v>444</v>
      </c>
      <c r="L10" s="5">
        <f>SUM(E10:F10)</f>
        <v>111</v>
      </c>
      <c r="M10" s="5">
        <f>G10</f>
        <v>41</v>
      </c>
      <c r="N10" s="3">
        <f>J10-SUM(K10:M10)</f>
        <v>15</v>
      </c>
      <c r="P10" s="4">
        <v>611</v>
      </c>
      <c r="Q10" s="5">
        <v>480</v>
      </c>
      <c r="R10" s="5">
        <v>114</v>
      </c>
      <c r="S10" s="3">
        <f>P10-SUM(Q10:R10)</f>
        <v>17</v>
      </c>
    </row>
    <row r="11" spans="1:22" s="28" customFormat="1">
      <c r="A11" s="25" t="s">
        <v>3</v>
      </c>
      <c r="B11" s="26"/>
      <c r="C11" s="26">
        <f>C10/$B$10</f>
        <v>0.14238952536824878</v>
      </c>
      <c r="D11" s="26">
        <f t="shared" ref="D11:G11" si="2">D10/$B$10</f>
        <v>0.58428805237315873</v>
      </c>
      <c r="E11" s="26">
        <f t="shared" si="2"/>
        <v>0.1260229132569558</v>
      </c>
      <c r="F11" s="26">
        <f t="shared" si="2"/>
        <v>5.5646481178396073E-2</v>
      </c>
      <c r="G11" s="26">
        <f t="shared" si="2"/>
        <v>6.7103109656301146E-2</v>
      </c>
      <c r="H11" s="27">
        <f>H10/B10</f>
        <v>2.4549918166939442E-2</v>
      </c>
      <c r="J11" s="25"/>
      <c r="K11" s="26">
        <f>K10/J10</f>
        <v>0.72667757774140751</v>
      </c>
      <c r="L11" s="26">
        <f>L10/J10</f>
        <v>0.18166939443535188</v>
      </c>
      <c r="M11" s="26">
        <f>M10/J10</f>
        <v>6.7103109656301146E-2</v>
      </c>
      <c r="N11" s="27">
        <f>N10/J10</f>
        <v>2.4549918166939442E-2</v>
      </c>
      <c r="P11" s="25"/>
      <c r="Q11" s="26">
        <f>Q10/P10</f>
        <v>0.78559738134206214</v>
      </c>
      <c r="R11" s="26">
        <f>R10/P10</f>
        <v>0.18657937806873978</v>
      </c>
      <c r="S11" s="27">
        <f>S10/P10</f>
        <v>2.7823240589198037E-2</v>
      </c>
    </row>
    <row r="12" spans="1:22">
      <c r="A12" s="4" t="s">
        <v>21</v>
      </c>
      <c r="B12" s="5">
        <v>2</v>
      </c>
      <c r="C12" s="57" t="s">
        <v>395</v>
      </c>
      <c r="D12" s="57" t="s">
        <v>395</v>
      </c>
      <c r="E12" s="5">
        <v>1</v>
      </c>
      <c r="F12" s="5">
        <v>1</v>
      </c>
      <c r="G12" s="57" t="s">
        <v>395</v>
      </c>
      <c r="H12" s="60" t="s">
        <v>395</v>
      </c>
      <c r="J12" s="4">
        <v>2</v>
      </c>
      <c r="K12" s="57" t="s">
        <v>395</v>
      </c>
      <c r="L12" s="5">
        <f>SUM(E12:F12)</f>
        <v>2</v>
      </c>
      <c r="M12" s="57" t="s">
        <v>395</v>
      </c>
      <c r="N12" s="60" t="s">
        <v>395</v>
      </c>
      <c r="P12" s="4">
        <v>2</v>
      </c>
      <c r="Q12" s="5">
        <v>2</v>
      </c>
      <c r="R12" s="57" t="s">
        <v>395</v>
      </c>
      <c r="S12" s="60" t="s">
        <v>395</v>
      </c>
      <c r="V12" s="19"/>
    </row>
    <row r="13" spans="1:22" s="28" customFormat="1">
      <c r="A13" s="29" t="s">
        <v>3</v>
      </c>
      <c r="B13" s="30"/>
      <c r="C13" s="59" t="s">
        <v>395</v>
      </c>
      <c r="D13" s="59" t="s">
        <v>395</v>
      </c>
      <c r="E13" s="30">
        <f t="shared" ref="E13:F13" si="3">E12/$B$12</f>
        <v>0.5</v>
      </c>
      <c r="F13" s="30">
        <f t="shared" si="3"/>
        <v>0.5</v>
      </c>
      <c r="G13" s="59" t="s">
        <v>395</v>
      </c>
      <c r="H13" s="62" t="s">
        <v>395</v>
      </c>
      <c r="J13" s="29"/>
      <c r="K13" s="59" t="s">
        <v>395</v>
      </c>
      <c r="L13" s="85">
        <v>1</v>
      </c>
      <c r="M13" s="59" t="s">
        <v>395</v>
      </c>
      <c r="N13" s="62" t="s">
        <v>395</v>
      </c>
      <c r="P13" s="29"/>
      <c r="Q13" s="85">
        <v>1</v>
      </c>
      <c r="R13" s="59" t="s">
        <v>395</v>
      </c>
      <c r="S13" s="62" t="s">
        <v>395</v>
      </c>
    </row>
    <row r="14" spans="1:22">
      <c r="A14" s="1" t="s">
        <v>2</v>
      </c>
    </row>
    <row r="15" spans="1:22">
      <c r="A15" s="9" t="s">
        <v>22</v>
      </c>
      <c r="B15" s="10">
        <v>17</v>
      </c>
      <c r="C15" s="10">
        <v>2</v>
      </c>
      <c r="D15" s="10">
        <v>7</v>
      </c>
      <c r="E15" s="10">
        <v>2</v>
      </c>
      <c r="F15" s="10">
        <v>3</v>
      </c>
      <c r="G15" s="10">
        <v>3</v>
      </c>
      <c r="H15" s="64" t="s">
        <v>395</v>
      </c>
      <c r="J15" s="9">
        <v>17</v>
      </c>
      <c r="K15" s="10">
        <f>SUM(C15:D15)</f>
        <v>9</v>
      </c>
      <c r="L15" s="10">
        <f>SUM(E15:F15)</f>
        <v>5</v>
      </c>
      <c r="M15" s="10">
        <f>G15</f>
        <v>3</v>
      </c>
      <c r="N15" s="64" t="s">
        <v>395</v>
      </c>
      <c r="P15" s="9">
        <v>17</v>
      </c>
      <c r="Q15" s="10">
        <v>17</v>
      </c>
      <c r="R15" s="82" t="s">
        <v>395</v>
      </c>
      <c r="S15" s="64" t="s">
        <v>395</v>
      </c>
    </row>
    <row r="16" spans="1:22" s="28" customFormat="1">
      <c r="A16" s="25" t="s">
        <v>3</v>
      </c>
      <c r="B16" s="26"/>
      <c r="C16" s="26">
        <f>C15/$B$15</f>
        <v>0.11764705882352941</v>
      </c>
      <c r="D16" s="26">
        <f t="shared" ref="D16:G16" si="4">D15/$B$15</f>
        <v>0.41176470588235292</v>
      </c>
      <c r="E16" s="26">
        <f t="shared" si="4"/>
        <v>0.11764705882352941</v>
      </c>
      <c r="F16" s="26">
        <f t="shared" si="4"/>
        <v>0.17647058823529413</v>
      </c>
      <c r="G16" s="26">
        <f t="shared" si="4"/>
        <v>0.17647058823529413</v>
      </c>
      <c r="H16" s="63" t="s">
        <v>395</v>
      </c>
      <c r="J16" s="25"/>
      <c r="K16" s="26">
        <f>K15/J15</f>
        <v>0.52941176470588236</v>
      </c>
      <c r="L16" s="26">
        <f>L15/J15</f>
        <v>0.29411764705882354</v>
      </c>
      <c r="M16" s="26">
        <f>M15/J15</f>
        <v>0.17647058823529413</v>
      </c>
      <c r="N16" s="63" t="s">
        <v>395</v>
      </c>
      <c r="P16" s="25"/>
      <c r="Q16" s="66">
        <f>Q15/P15</f>
        <v>1</v>
      </c>
      <c r="R16" s="58" t="s">
        <v>395</v>
      </c>
      <c r="S16" s="63" t="s">
        <v>395</v>
      </c>
    </row>
    <row r="17" spans="1:19">
      <c r="A17" s="4" t="s">
        <v>23</v>
      </c>
      <c r="B17" s="5">
        <v>122</v>
      </c>
      <c r="C17" s="5">
        <v>9</v>
      </c>
      <c r="D17" s="5">
        <v>44</v>
      </c>
      <c r="E17" s="5">
        <v>32</v>
      </c>
      <c r="F17" s="5">
        <v>12</v>
      </c>
      <c r="G17" s="5">
        <v>23</v>
      </c>
      <c r="H17" s="3">
        <f>B17-SUM(C17:G17)</f>
        <v>2</v>
      </c>
      <c r="J17" s="4">
        <v>122</v>
      </c>
      <c r="K17" s="5">
        <f>SUM(C17:D17)</f>
        <v>53</v>
      </c>
      <c r="L17" s="5">
        <f>SUM(E17:F17)</f>
        <v>44</v>
      </c>
      <c r="M17" s="5">
        <f>G17</f>
        <v>23</v>
      </c>
      <c r="N17" s="3">
        <f>J17-SUM(K17:M17)</f>
        <v>2</v>
      </c>
      <c r="P17" s="4">
        <v>122</v>
      </c>
      <c r="Q17" s="5">
        <v>117</v>
      </c>
      <c r="R17" s="5">
        <v>3</v>
      </c>
      <c r="S17" s="3">
        <f>P17-SUM(Q17:R17)</f>
        <v>2</v>
      </c>
    </row>
    <row r="18" spans="1:19" s="28" customFormat="1">
      <c r="A18" s="25" t="s">
        <v>3</v>
      </c>
      <c r="B18" s="26"/>
      <c r="C18" s="26">
        <f>C17/$B$17</f>
        <v>7.3770491803278687E-2</v>
      </c>
      <c r="D18" s="26">
        <f t="shared" ref="D18:G18" si="5">D17/$B$17</f>
        <v>0.36065573770491804</v>
      </c>
      <c r="E18" s="26">
        <f t="shared" si="5"/>
        <v>0.26229508196721313</v>
      </c>
      <c r="F18" s="26">
        <f t="shared" si="5"/>
        <v>9.8360655737704916E-2</v>
      </c>
      <c r="G18" s="26">
        <f t="shared" si="5"/>
        <v>0.18852459016393441</v>
      </c>
      <c r="H18" s="27">
        <f>H17/B17</f>
        <v>1.6393442622950821E-2</v>
      </c>
      <c r="J18" s="25"/>
      <c r="K18" s="26">
        <f>K17/J17</f>
        <v>0.4344262295081967</v>
      </c>
      <c r="L18" s="26">
        <f>L17/J17</f>
        <v>0.36065573770491804</v>
      </c>
      <c r="M18" s="26">
        <f>M17/J17</f>
        <v>0.18852459016393441</v>
      </c>
      <c r="N18" s="27">
        <f>N17/J17</f>
        <v>1.6393442622950821E-2</v>
      </c>
      <c r="P18" s="25"/>
      <c r="Q18" s="26">
        <f>Q17/P17</f>
        <v>0.95901639344262291</v>
      </c>
      <c r="R18" s="26">
        <f>R17/P17</f>
        <v>2.4590163934426229E-2</v>
      </c>
      <c r="S18" s="27">
        <f>S17/P17</f>
        <v>1.6393442622950821E-2</v>
      </c>
    </row>
    <row r="19" spans="1:19">
      <c r="A19" s="4" t="s">
        <v>24</v>
      </c>
      <c r="B19" s="5">
        <v>169</v>
      </c>
      <c r="C19" s="5">
        <v>24</v>
      </c>
      <c r="D19" s="5">
        <v>80</v>
      </c>
      <c r="E19" s="5">
        <v>30</v>
      </c>
      <c r="F19" s="5">
        <v>12</v>
      </c>
      <c r="G19" s="5">
        <v>21</v>
      </c>
      <c r="H19" s="3">
        <f>B19-SUM(C19:G19)</f>
        <v>2</v>
      </c>
      <c r="J19" s="4">
        <v>169</v>
      </c>
      <c r="K19" s="5">
        <f>SUM(C19:D19)</f>
        <v>104</v>
      </c>
      <c r="L19" s="5">
        <f>SUM(E19:F19)</f>
        <v>42</v>
      </c>
      <c r="M19" s="5">
        <f>G19</f>
        <v>21</v>
      </c>
      <c r="N19" s="3">
        <f>J19-SUM(K19:M19)</f>
        <v>2</v>
      </c>
      <c r="P19" s="4">
        <v>169</v>
      </c>
      <c r="Q19" s="5">
        <v>165</v>
      </c>
      <c r="R19" s="5">
        <v>2</v>
      </c>
      <c r="S19" s="3">
        <f>P19-SUM(Q19:R19)</f>
        <v>2</v>
      </c>
    </row>
    <row r="20" spans="1:19" s="28" customFormat="1">
      <c r="A20" s="25" t="s">
        <v>3</v>
      </c>
      <c r="B20" s="26"/>
      <c r="C20" s="26">
        <f>C19/$B$19</f>
        <v>0.14201183431952663</v>
      </c>
      <c r="D20" s="26">
        <f t="shared" ref="D20:G20" si="6">D19/$B$19</f>
        <v>0.47337278106508873</v>
      </c>
      <c r="E20" s="26">
        <f t="shared" si="6"/>
        <v>0.17751479289940827</v>
      </c>
      <c r="F20" s="26">
        <f t="shared" si="6"/>
        <v>7.1005917159763315E-2</v>
      </c>
      <c r="G20" s="26">
        <f t="shared" si="6"/>
        <v>0.1242603550295858</v>
      </c>
      <c r="H20" s="27">
        <f>H19/B19</f>
        <v>1.1834319526627219E-2</v>
      </c>
      <c r="J20" s="25"/>
      <c r="K20" s="26">
        <f>K19/J19</f>
        <v>0.61538461538461542</v>
      </c>
      <c r="L20" s="26">
        <f>L19/J19</f>
        <v>0.24852071005917159</v>
      </c>
      <c r="M20" s="26">
        <f>M19/J19</f>
        <v>0.1242603550295858</v>
      </c>
      <c r="N20" s="27">
        <f>N19/J19</f>
        <v>1.1834319526627219E-2</v>
      </c>
      <c r="P20" s="25"/>
      <c r="Q20" s="26">
        <f>Q19/P19</f>
        <v>0.97633136094674555</v>
      </c>
      <c r="R20" s="26">
        <f>R19/P19</f>
        <v>1.1834319526627219E-2</v>
      </c>
      <c r="S20" s="27">
        <f>S19/P19</f>
        <v>1.1834319526627219E-2</v>
      </c>
    </row>
    <row r="21" spans="1:19">
      <c r="A21" s="4" t="s">
        <v>25</v>
      </c>
      <c r="B21" s="5">
        <v>160</v>
      </c>
      <c r="C21" s="5">
        <v>22</v>
      </c>
      <c r="D21" s="5">
        <v>82</v>
      </c>
      <c r="E21" s="5">
        <v>27</v>
      </c>
      <c r="F21" s="5">
        <v>16</v>
      </c>
      <c r="G21" s="5">
        <v>9</v>
      </c>
      <c r="H21" s="3">
        <f>B21-SUM(C21:G21)</f>
        <v>4</v>
      </c>
      <c r="J21" s="4">
        <v>160</v>
      </c>
      <c r="K21" s="5">
        <f>SUM(C21:D21)</f>
        <v>104</v>
      </c>
      <c r="L21" s="5">
        <f>SUM(E21:F21)</f>
        <v>43</v>
      </c>
      <c r="M21" s="5">
        <f>G21</f>
        <v>9</v>
      </c>
      <c r="N21" s="3">
        <f>J21-SUM(K21:M21)</f>
        <v>4</v>
      </c>
      <c r="P21" s="4">
        <v>160</v>
      </c>
      <c r="Q21" s="5">
        <v>153</v>
      </c>
      <c r="R21" s="5">
        <v>3</v>
      </c>
      <c r="S21" s="3">
        <f>P21-SUM(Q21:R21)</f>
        <v>4</v>
      </c>
    </row>
    <row r="22" spans="1:19" s="28" customFormat="1">
      <c r="A22" s="25" t="s">
        <v>3</v>
      </c>
      <c r="B22" s="26"/>
      <c r="C22" s="26">
        <f>C21/$B$21</f>
        <v>0.13750000000000001</v>
      </c>
      <c r="D22" s="26">
        <f t="shared" ref="D22:G22" si="7">D21/$B$21</f>
        <v>0.51249999999999996</v>
      </c>
      <c r="E22" s="26">
        <f t="shared" si="7"/>
        <v>0.16875000000000001</v>
      </c>
      <c r="F22" s="26">
        <f t="shared" si="7"/>
        <v>0.1</v>
      </c>
      <c r="G22" s="26">
        <f t="shared" si="7"/>
        <v>5.6250000000000001E-2</v>
      </c>
      <c r="H22" s="27">
        <f>H21/B21</f>
        <v>2.5000000000000001E-2</v>
      </c>
      <c r="J22" s="25"/>
      <c r="K22" s="26">
        <f>K21/J21</f>
        <v>0.65</v>
      </c>
      <c r="L22" s="26">
        <f>L21/J21</f>
        <v>0.26874999999999999</v>
      </c>
      <c r="M22" s="26">
        <f>M21/J21</f>
        <v>5.6250000000000001E-2</v>
      </c>
      <c r="N22" s="27">
        <f>N21/J21</f>
        <v>2.5000000000000001E-2</v>
      </c>
      <c r="P22" s="25"/>
      <c r="Q22" s="26">
        <f>Q21/P21</f>
        <v>0.95625000000000004</v>
      </c>
      <c r="R22" s="26">
        <f>R21/P21</f>
        <v>1.8749999999999999E-2</v>
      </c>
      <c r="S22" s="27">
        <f>S21/P21</f>
        <v>2.5000000000000001E-2</v>
      </c>
    </row>
    <row r="23" spans="1:19">
      <c r="A23" s="4" t="s">
        <v>26</v>
      </c>
      <c r="B23" s="5">
        <v>181</v>
      </c>
      <c r="C23" s="5">
        <v>18</v>
      </c>
      <c r="D23" s="5">
        <v>124</v>
      </c>
      <c r="E23" s="5">
        <v>25</v>
      </c>
      <c r="F23" s="5">
        <v>7</v>
      </c>
      <c r="G23" s="5">
        <v>4</v>
      </c>
      <c r="H23" s="3">
        <f>B23-SUM(C23:G23)</f>
        <v>3</v>
      </c>
      <c r="J23" s="4">
        <v>181</v>
      </c>
      <c r="K23" s="5">
        <f>SUM(C23:D23)</f>
        <v>142</v>
      </c>
      <c r="L23" s="5">
        <f>SUM(E23:F23)</f>
        <v>32</v>
      </c>
      <c r="M23" s="5">
        <f>G23</f>
        <v>4</v>
      </c>
      <c r="N23" s="3">
        <f>J23-SUM(K23:M23)</f>
        <v>3</v>
      </c>
      <c r="P23" s="4">
        <v>181</v>
      </c>
      <c r="Q23" s="5">
        <v>169</v>
      </c>
      <c r="R23" s="5">
        <v>10</v>
      </c>
      <c r="S23" s="3">
        <f>P23-SUM(Q23:R23)</f>
        <v>2</v>
      </c>
    </row>
    <row r="24" spans="1:19" s="28" customFormat="1">
      <c r="A24" s="25" t="s">
        <v>3</v>
      </c>
      <c r="B24" s="26"/>
      <c r="C24" s="26">
        <f>C23/$B$23</f>
        <v>9.9447513812154692E-2</v>
      </c>
      <c r="D24" s="26">
        <f t="shared" ref="D24:G24" si="8">D23/$B$23</f>
        <v>0.68508287292817682</v>
      </c>
      <c r="E24" s="26">
        <f t="shared" si="8"/>
        <v>0.13812154696132597</v>
      </c>
      <c r="F24" s="26">
        <f t="shared" si="8"/>
        <v>3.8674033149171269E-2</v>
      </c>
      <c r="G24" s="26">
        <f t="shared" si="8"/>
        <v>2.2099447513812154E-2</v>
      </c>
      <c r="H24" s="27">
        <f>H23/B23</f>
        <v>1.6574585635359115E-2</v>
      </c>
      <c r="J24" s="25"/>
      <c r="K24" s="26">
        <f>K23/J23</f>
        <v>0.78453038674033149</v>
      </c>
      <c r="L24" s="26">
        <f>L23/J23</f>
        <v>0.17679558011049723</v>
      </c>
      <c r="M24" s="26">
        <f>M23/J23</f>
        <v>2.2099447513812154E-2</v>
      </c>
      <c r="N24" s="27">
        <f>N23/J23</f>
        <v>1.6574585635359115E-2</v>
      </c>
      <c r="P24" s="25"/>
      <c r="Q24" s="26">
        <f>Q23/P23</f>
        <v>0.93370165745856348</v>
      </c>
      <c r="R24" s="26">
        <f>R23/P23</f>
        <v>5.5248618784530384E-2</v>
      </c>
      <c r="S24" s="27">
        <f>S23/P23</f>
        <v>1.1049723756906077E-2</v>
      </c>
    </row>
    <row r="25" spans="1:19">
      <c r="A25" s="4" t="s">
        <v>27</v>
      </c>
      <c r="B25" s="5">
        <v>244</v>
      </c>
      <c r="C25" s="5">
        <v>28</v>
      </c>
      <c r="D25" s="5">
        <v>132</v>
      </c>
      <c r="E25" s="5">
        <v>51</v>
      </c>
      <c r="F25" s="5">
        <v>10</v>
      </c>
      <c r="G25" s="5">
        <v>14</v>
      </c>
      <c r="H25" s="3">
        <f>B25-SUM(C25:G25)</f>
        <v>9</v>
      </c>
      <c r="J25" s="4">
        <v>244</v>
      </c>
      <c r="K25" s="5">
        <f>SUM(C25:D25)</f>
        <v>160</v>
      </c>
      <c r="L25" s="5">
        <f>SUM(E25:F25)</f>
        <v>61</v>
      </c>
      <c r="M25" s="5">
        <f>G25</f>
        <v>14</v>
      </c>
      <c r="N25" s="3">
        <f>J25-SUM(K25:M25)</f>
        <v>9</v>
      </c>
      <c r="P25" s="4">
        <v>244</v>
      </c>
      <c r="Q25" s="5">
        <v>176</v>
      </c>
      <c r="R25" s="5">
        <v>59</v>
      </c>
      <c r="S25" s="3">
        <f>P25-SUM(Q25:R25)</f>
        <v>9</v>
      </c>
    </row>
    <row r="26" spans="1:19" s="28" customFormat="1">
      <c r="A26" s="25" t="s">
        <v>3</v>
      </c>
      <c r="B26" s="26"/>
      <c r="C26" s="26">
        <f>C25/$B$25</f>
        <v>0.11475409836065574</v>
      </c>
      <c r="D26" s="26">
        <f t="shared" ref="D26:G26" si="9">D25/$B$25</f>
        <v>0.54098360655737709</v>
      </c>
      <c r="E26" s="26">
        <f t="shared" si="9"/>
        <v>0.20901639344262296</v>
      </c>
      <c r="F26" s="26">
        <f t="shared" si="9"/>
        <v>4.0983606557377046E-2</v>
      </c>
      <c r="G26" s="26">
        <f t="shared" si="9"/>
        <v>5.737704918032787E-2</v>
      </c>
      <c r="H26" s="27">
        <f>H25/B25</f>
        <v>3.6885245901639344E-2</v>
      </c>
      <c r="J26" s="25"/>
      <c r="K26" s="26">
        <f>K25/J25</f>
        <v>0.65573770491803274</v>
      </c>
      <c r="L26" s="26">
        <f>L25/J25</f>
        <v>0.25</v>
      </c>
      <c r="M26" s="26">
        <f>M25/J25</f>
        <v>5.737704918032787E-2</v>
      </c>
      <c r="N26" s="27">
        <f>N25/J25</f>
        <v>3.6885245901639344E-2</v>
      </c>
      <c r="P26" s="25"/>
      <c r="Q26" s="26">
        <f>Q25/P25</f>
        <v>0.72131147540983609</v>
      </c>
      <c r="R26" s="26">
        <f>R25/P25</f>
        <v>0.24180327868852458</v>
      </c>
      <c r="S26" s="27">
        <f>S25/P25</f>
        <v>3.6885245901639344E-2</v>
      </c>
    </row>
    <row r="27" spans="1:19">
      <c r="A27" s="4" t="s">
        <v>28</v>
      </c>
      <c r="B27" s="5">
        <v>262</v>
      </c>
      <c r="C27" s="5">
        <v>39</v>
      </c>
      <c r="D27" s="5">
        <v>157</v>
      </c>
      <c r="E27" s="5">
        <v>33</v>
      </c>
      <c r="F27" s="5">
        <v>11</v>
      </c>
      <c r="G27" s="5">
        <v>9</v>
      </c>
      <c r="H27" s="3">
        <f>B27-SUM(C27:G27)</f>
        <v>13</v>
      </c>
      <c r="J27" s="4">
        <v>262</v>
      </c>
      <c r="K27" s="5">
        <f>SUM(C27:D27)</f>
        <v>196</v>
      </c>
      <c r="L27" s="5">
        <f>SUM(E27:F27)</f>
        <v>44</v>
      </c>
      <c r="M27" s="5">
        <f>G27</f>
        <v>9</v>
      </c>
      <c r="N27" s="3">
        <f>J27-SUM(K27:M27)</f>
        <v>13</v>
      </c>
      <c r="P27" s="4">
        <v>262</v>
      </c>
      <c r="Q27" s="5">
        <v>127</v>
      </c>
      <c r="R27" s="5">
        <v>119</v>
      </c>
      <c r="S27" s="3">
        <f>P27-SUM(Q27:R27)</f>
        <v>16</v>
      </c>
    </row>
    <row r="28" spans="1:19" s="28" customFormat="1">
      <c r="A28" s="29" t="s">
        <v>3</v>
      </c>
      <c r="B28" s="30"/>
      <c r="C28" s="30">
        <f>C27/$B$27</f>
        <v>0.14885496183206107</v>
      </c>
      <c r="D28" s="30">
        <f t="shared" ref="D28:G28" si="10">D27/$B$27</f>
        <v>0.5992366412213741</v>
      </c>
      <c r="E28" s="30">
        <f t="shared" si="10"/>
        <v>0.12595419847328243</v>
      </c>
      <c r="F28" s="30">
        <f t="shared" si="10"/>
        <v>4.1984732824427481E-2</v>
      </c>
      <c r="G28" s="30">
        <f t="shared" si="10"/>
        <v>3.4351145038167941E-2</v>
      </c>
      <c r="H28" s="31">
        <f>H27/B27</f>
        <v>4.9618320610687022E-2</v>
      </c>
      <c r="J28" s="29"/>
      <c r="K28" s="30">
        <f>K27/J27</f>
        <v>0.74809160305343514</v>
      </c>
      <c r="L28" s="30">
        <f>L27/J27</f>
        <v>0.16793893129770993</v>
      </c>
      <c r="M28" s="30">
        <f>M27/J27</f>
        <v>3.4351145038167941E-2</v>
      </c>
      <c r="N28" s="31">
        <f>N27/J27</f>
        <v>4.9618320610687022E-2</v>
      </c>
      <c r="P28" s="29"/>
      <c r="Q28" s="30">
        <f>Q27/P27</f>
        <v>0.48473282442748089</v>
      </c>
      <c r="R28" s="30">
        <f>R27/P27</f>
        <v>0.45419847328244273</v>
      </c>
      <c r="S28" s="31">
        <f>S27/P27</f>
        <v>6.1068702290076333E-2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8" width="5" style="1" customWidth="1"/>
    <col min="9" max="10" width="5" style="1"/>
    <col min="11" max="14" width="5" style="1" customWidth="1"/>
    <col min="15" max="16" width="5" style="1"/>
    <col min="17" max="22" width="5" style="1" customWidth="1"/>
    <col min="23" max="16384" width="5" style="1"/>
  </cols>
  <sheetData>
    <row r="1" spans="1:22">
      <c r="A1" s="1" t="s">
        <v>217</v>
      </c>
    </row>
    <row r="2" spans="1:22" s="20" customFormat="1" ht="10.5">
      <c r="A2" s="20" t="s">
        <v>300</v>
      </c>
      <c r="J2" s="23" t="s">
        <v>299</v>
      </c>
      <c r="P2" s="20" t="s">
        <v>227</v>
      </c>
    </row>
    <row r="3" spans="1:22" s="15" customFormat="1" ht="10.5" customHeight="1">
      <c r="A3" s="15" t="s">
        <v>317</v>
      </c>
      <c r="J3" s="16" t="s">
        <v>317</v>
      </c>
    </row>
    <row r="4" spans="1:22">
      <c r="A4" s="1" t="s">
        <v>0</v>
      </c>
    </row>
    <row r="5" spans="1:22" s="2" customFormat="1" ht="127.5" customHeight="1">
      <c r="A5" s="6" t="s">
        <v>3</v>
      </c>
      <c r="B5" s="7" t="s">
        <v>4</v>
      </c>
      <c r="C5" s="7" t="s">
        <v>165</v>
      </c>
      <c r="D5" s="7" t="s">
        <v>166</v>
      </c>
      <c r="E5" s="7" t="s">
        <v>167</v>
      </c>
      <c r="F5" s="7" t="s">
        <v>168</v>
      </c>
      <c r="G5" s="7" t="s">
        <v>43</v>
      </c>
      <c r="H5" s="8" t="s">
        <v>8</v>
      </c>
      <c r="J5" s="6" t="s">
        <v>4</v>
      </c>
      <c r="K5" s="7" t="s">
        <v>169</v>
      </c>
      <c r="L5" s="7" t="s">
        <v>170</v>
      </c>
      <c r="M5" s="7" t="s">
        <v>43</v>
      </c>
      <c r="N5" s="8" t="s">
        <v>8</v>
      </c>
      <c r="P5" s="6" t="s">
        <v>4</v>
      </c>
      <c r="Q5" s="7" t="s">
        <v>165</v>
      </c>
      <c r="R5" s="7" t="s">
        <v>166</v>
      </c>
      <c r="S5" s="7" t="s">
        <v>167</v>
      </c>
      <c r="T5" s="7" t="s">
        <v>168</v>
      </c>
      <c r="U5" s="7" t="s">
        <v>43</v>
      </c>
      <c r="V5" s="8" t="s">
        <v>8</v>
      </c>
    </row>
    <row r="6" spans="1:22">
      <c r="A6" s="4" t="s">
        <v>18</v>
      </c>
      <c r="B6" s="5">
        <v>1170</v>
      </c>
      <c r="C6" s="5">
        <v>41</v>
      </c>
      <c r="D6" s="5">
        <v>404</v>
      </c>
      <c r="E6" s="5">
        <v>353</v>
      </c>
      <c r="F6" s="5">
        <v>114</v>
      </c>
      <c r="G6" s="5">
        <v>221</v>
      </c>
      <c r="H6" s="3">
        <f>B6-SUM(C6:G6)</f>
        <v>37</v>
      </c>
      <c r="J6" s="4">
        <v>1170</v>
      </c>
      <c r="K6" s="5">
        <f>SUM(C6:D6)</f>
        <v>445</v>
      </c>
      <c r="L6" s="5">
        <f>SUM(E6:F6)</f>
        <v>467</v>
      </c>
      <c r="M6" s="5">
        <f>G6</f>
        <v>221</v>
      </c>
      <c r="N6" s="3">
        <f>J6-SUM(K6:M6)</f>
        <v>37</v>
      </c>
      <c r="P6" s="4">
        <v>1170</v>
      </c>
      <c r="Q6" s="5">
        <v>135</v>
      </c>
      <c r="R6" s="5">
        <v>644</v>
      </c>
      <c r="S6" s="5">
        <v>220</v>
      </c>
      <c r="T6" s="5">
        <v>53</v>
      </c>
      <c r="U6" s="5">
        <v>81</v>
      </c>
      <c r="V6" s="3">
        <f>P6-SUM(Q6:U6)</f>
        <v>37</v>
      </c>
    </row>
    <row r="7" spans="1:22" s="28" customFormat="1">
      <c r="A7" s="25" t="s">
        <v>3</v>
      </c>
      <c r="B7" s="26"/>
      <c r="C7" s="26">
        <f>C6/$B$6</f>
        <v>3.5042735042735043E-2</v>
      </c>
      <c r="D7" s="26">
        <f t="shared" ref="D7:G7" si="0">D6/$B$6</f>
        <v>0.34529914529914529</v>
      </c>
      <c r="E7" s="26">
        <f t="shared" si="0"/>
        <v>0.30170940170940169</v>
      </c>
      <c r="F7" s="26">
        <f t="shared" si="0"/>
        <v>9.7435897435897437E-2</v>
      </c>
      <c r="G7" s="26">
        <f t="shared" si="0"/>
        <v>0.18888888888888888</v>
      </c>
      <c r="H7" s="27">
        <f>H6/B6</f>
        <v>3.1623931623931623E-2</v>
      </c>
      <c r="J7" s="25"/>
      <c r="K7" s="26">
        <f>K6/J6</f>
        <v>0.38034188034188032</v>
      </c>
      <c r="L7" s="26">
        <f>L6/J6</f>
        <v>0.39914529914529917</v>
      </c>
      <c r="M7" s="26">
        <f>M6/J6</f>
        <v>0.18888888888888888</v>
      </c>
      <c r="N7" s="27">
        <f>N6/J6</f>
        <v>3.1623931623931623E-2</v>
      </c>
      <c r="P7" s="25"/>
      <c r="Q7" s="26">
        <f>Q6/P6</f>
        <v>0.11538461538461539</v>
      </c>
      <c r="R7" s="26">
        <f>R6/P6</f>
        <v>0.55042735042735047</v>
      </c>
      <c r="S7" s="26">
        <f>S6/P6</f>
        <v>0.18803418803418803</v>
      </c>
      <c r="T7" s="26">
        <f>T6/P6</f>
        <v>4.5299145299145298E-2</v>
      </c>
      <c r="U7" s="26">
        <f>U6/P6</f>
        <v>6.9230769230769235E-2</v>
      </c>
      <c r="V7" s="27">
        <f>V6/P6</f>
        <v>3.1623931623931623E-2</v>
      </c>
    </row>
    <row r="8" spans="1:22">
      <c r="A8" s="4" t="s">
        <v>19</v>
      </c>
      <c r="B8" s="5">
        <v>551</v>
      </c>
      <c r="C8" s="5">
        <v>17</v>
      </c>
      <c r="D8" s="5">
        <v>195</v>
      </c>
      <c r="E8" s="5">
        <v>169</v>
      </c>
      <c r="F8" s="5">
        <v>63</v>
      </c>
      <c r="G8" s="5">
        <v>89</v>
      </c>
      <c r="H8" s="3">
        <f>B8-SUM(C8:G8)</f>
        <v>18</v>
      </c>
      <c r="J8" s="4">
        <v>551</v>
      </c>
      <c r="K8" s="5">
        <f>SUM(C8:D8)</f>
        <v>212</v>
      </c>
      <c r="L8" s="5">
        <f>SUM(E8:F8)</f>
        <v>232</v>
      </c>
      <c r="M8" s="5">
        <f>G8</f>
        <v>89</v>
      </c>
      <c r="N8" s="3">
        <f>J8-SUM(K8:M8)</f>
        <v>18</v>
      </c>
      <c r="P8" s="4">
        <v>551</v>
      </c>
      <c r="Q8" s="5">
        <v>55</v>
      </c>
      <c r="R8" s="5">
        <v>293</v>
      </c>
      <c r="S8" s="5">
        <v>113</v>
      </c>
      <c r="T8" s="5">
        <v>31</v>
      </c>
      <c r="U8" s="5">
        <v>42</v>
      </c>
      <c r="V8" s="3">
        <f>P8-SUM(Q8:U8)</f>
        <v>17</v>
      </c>
    </row>
    <row r="9" spans="1:22" s="28" customFormat="1">
      <c r="A9" s="25" t="s">
        <v>3</v>
      </c>
      <c r="B9" s="26"/>
      <c r="C9" s="26">
        <f>C8/$B$8</f>
        <v>3.0852994555353903E-2</v>
      </c>
      <c r="D9" s="26">
        <f t="shared" ref="D9:G9" si="1">D8/$B$8</f>
        <v>0.35390199637023595</v>
      </c>
      <c r="E9" s="26">
        <f t="shared" si="1"/>
        <v>0.30671506352087113</v>
      </c>
      <c r="F9" s="26">
        <f t="shared" si="1"/>
        <v>0.11433756805807622</v>
      </c>
      <c r="G9" s="26">
        <f t="shared" si="1"/>
        <v>0.16152450090744103</v>
      </c>
      <c r="H9" s="27">
        <f>H8/B8</f>
        <v>3.2667876588021776E-2</v>
      </c>
      <c r="J9" s="25"/>
      <c r="K9" s="26">
        <f>K8/J8</f>
        <v>0.38475499092558985</v>
      </c>
      <c r="L9" s="26">
        <f>L8/J8</f>
        <v>0.42105263157894735</v>
      </c>
      <c r="M9" s="26">
        <f>M8/J8</f>
        <v>0.16152450090744103</v>
      </c>
      <c r="N9" s="27">
        <f>N8/J8</f>
        <v>3.2667876588021776E-2</v>
      </c>
      <c r="P9" s="25"/>
      <c r="Q9" s="26">
        <f>Q8/P8</f>
        <v>9.9818511796733206E-2</v>
      </c>
      <c r="R9" s="26">
        <f>R8/P8</f>
        <v>0.53176043557168784</v>
      </c>
      <c r="S9" s="26">
        <f>S8/P8</f>
        <v>0.20508166969147004</v>
      </c>
      <c r="T9" s="26">
        <f>T8/P8</f>
        <v>5.6261343012704176E-2</v>
      </c>
      <c r="U9" s="26">
        <f>U8/P8</f>
        <v>7.6225045372050812E-2</v>
      </c>
      <c r="V9" s="27">
        <f>V8/P8</f>
        <v>3.0852994555353903E-2</v>
      </c>
    </row>
    <row r="10" spans="1:22">
      <c r="A10" s="4" t="s">
        <v>20</v>
      </c>
      <c r="B10" s="5">
        <v>611</v>
      </c>
      <c r="C10" s="5">
        <v>24</v>
      </c>
      <c r="D10" s="5">
        <v>208</v>
      </c>
      <c r="E10" s="5">
        <v>182</v>
      </c>
      <c r="F10" s="5">
        <v>48</v>
      </c>
      <c r="G10" s="5">
        <v>132</v>
      </c>
      <c r="H10" s="3">
        <f>B10-SUM(C10:G10)</f>
        <v>17</v>
      </c>
      <c r="J10" s="4">
        <v>611</v>
      </c>
      <c r="K10" s="5">
        <f>SUM(C10:D10)</f>
        <v>232</v>
      </c>
      <c r="L10" s="5">
        <f>SUM(E10:F10)</f>
        <v>230</v>
      </c>
      <c r="M10" s="5">
        <f>G10</f>
        <v>132</v>
      </c>
      <c r="N10" s="3">
        <f>J10-SUM(K10:M10)</f>
        <v>17</v>
      </c>
      <c r="P10" s="4">
        <v>611</v>
      </c>
      <c r="Q10" s="5">
        <v>80</v>
      </c>
      <c r="R10" s="5">
        <v>347</v>
      </c>
      <c r="S10" s="5">
        <v>105</v>
      </c>
      <c r="T10" s="5">
        <v>22</v>
      </c>
      <c r="U10" s="5">
        <v>39</v>
      </c>
      <c r="V10" s="3">
        <f>P10-SUM(Q10:U10)</f>
        <v>18</v>
      </c>
    </row>
    <row r="11" spans="1:22" s="28" customFormat="1">
      <c r="A11" s="25" t="s">
        <v>3</v>
      </c>
      <c r="B11" s="26"/>
      <c r="C11" s="26">
        <f>C10/$B$10</f>
        <v>3.927986906710311E-2</v>
      </c>
      <c r="D11" s="26">
        <f t="shared" ref="D11:G11" si="2">D10/$B$10</f>
        <v>0.34042553191489361</v>
      </c>
      <c r="E11" s="26">
        <f t="shared" si="2"/>
        <v>0.2978723404255319</v>
      </c>
      <c r="F11" s="26">
        <f t="shared" si="2"/>
        <v>7.855973813420622E-2</v>
      </c>
      <c r="G11" s="26">
        <f t="shared" si="2"/>
        <v>0.2160392798690671</v>
      </c>
      <c r="H11" s="27">
        <f>H10/B10</f>
        <v>2.7823240589198037E-2</v>
      </c>
      <c r="J11" s="25"/>
      <c r="K11" s="26">
        <f>K10/J10</f>
        <v>0.37970540098199673</v>
      </c>
      <c r="L11" s="26">
        <f>L10/J10</f>
        <v>0.37643207855973815</v>
      </c>
      <c r="M11" s="26">
        <f>M10/J10</f>
        <v>0.2160392798690671</v>
      </c>
      <c r="N11" s="27">
        <f>N10/J10</f>
        <v>2.7823240589198037E-2</v>
      </c>
      <c r="P11" s="25"/>
      <c r="Q11" s="26">
        <f>Q10/$B$10</f>
        <v>0.13093289689034371</v>
      </c>
      <c r="R11" s="26">
        <f t="shared" ref="R11:U11" si="3">R10/$B$10</f>
        <v>0.56792144026186575</v>
      </c>
      <c r="S11" s="26">
        <f t="shared" si="3"/>
        <v>0.1718494271685761</v>
      </c>
      <c r="T11" s="26">
        <f t="shared" si="3"/>
        <v>3.6006546644844518E-2</v>
      </c>
      <c r="U11" s="26">
        <f t="shared" si="3"/>
        <v>6.3829787234042548E-2</v>
      </c>
      <c r="V11" s="27">
        <f>V10/P10</f>
        <v>2.9459901800327332E-2</v>
      </c>
    </row>
    <row r="12" spans="1:22">
      <c r="A12" s="4" t="s">
        <v>21</v>
      </c>
      <c r="B12" s="5">
        <v>2</v>
      </c>
      <c r="C12" s="57" t="s">
        <v>395</v>
      </c>
      <c r="D12" s="57" t="s">
        <v>395</v>
      </c>
      <c r="E12" s="5">
        <v>1</v>
      </c>
      <c r="F12" s="5">
        <v>1</v>
      </c>
      <c r="G12" s="57" t="s">
        <v>395</v>
      </c>
      <c r="H12" s="60" t="s">
        <v>395</v>
      </c>
      <c r="J12" s="4">
        <v>2</v>
      </c>
      <c r="K12" s="57" t="s">
        <v>395</v>
      </c>
      <c r="L12" s="5">
        <f>SUM(E12:F12)</f>
        <v>2</v>
      </c>
      <c r="M12" s="57" t="s">
        <v>395</v>
      </c>
      <c r="N12" s="60" t="s">
        <v>395</v>
      </c>
      <c r="P12" s="4">
        <v>2</v>
      </c>
      <c r="Q12" s="57" t="s">
        <v>395</v>
      </c>
      <c r="R12" s="5">
        <v>2</v>
      </c>
      <c r="S12" s="57" t="s">
        <v>395</v>
      </c>
      <c r="T12" s="57" t="s">
        <v>395</v>
      </c>
      <c r="U12" s="57" t="s">
        <v>395</v>
      </c>
      <c r="V12" s="60" t="s">
        <v>395</v>
      </c>
    </row>
    <row r="13" spans="1:22" s="28" customFormat="1">
      <c r="A13" s="29" t="s">
        <v>3</v>
      </c>
      <c r="B13" s="30"/>
      <c r="C13" s="59" t="s">
        <v>395</v>
      </c>
      <c r="D13" s="59" t="s">
        <v>395</v>
      </c>
      <c r="E13" s="30">
        <f t="shared" ref="E13:F13" si="4">E12/$B$12</f>
        <v>0.5</v>
      </c>
      <c r="F13" s="30">
        <f t="shared" si="4"/>
        <v>0.5</v>
      </c>
      <c r="G13" s="59" t="s">
        <v>395</v>
      </c>
      <c r="H13" s="62" t="s">
        <v>395</v>
      </c>
      <c r="J13" s="29"/>
      <c r="K13" s="59" t="s">
        <v>395</v>
      </c>
      <c r="L13" s="85">
        <v>1</v>
      </c>
      <c r="M13" s="59" t="s">
        <v>395</v>
      </c>
      <c r="N13" s="62" t="s">
        <v>395</v>
      </c>
      <c r="P13" s="29"/>
      <c r="Q13" s="59" t="s">
        <v>395</v>
      </c>
      <c r="R13" s="85">
        <v>1</v>
      </c>
      <c r="S13" s="59" t="s">
        <v>395</v>
      </c>
      <c r="T13" s="59" t="s">
        <v>395</v>
      </c>
      <c r="U13" s="59" t="s">
        <v>395</v>
      </c>
      <c r="V13" s="62" t="s">
        <v>395</v>
      </c>
    </row>
    <row r="14" spans="1:22">
      <c r="A14" s="1" t="s">
        <v>2</v>
      </c>
    </row>
    <row r="15" spans="1:22">
      <c r="A15" s="9" t="s">
        <v>22</v>
      </c>
      <c r="B15" s="10">
        <v>17</v>
      </c>
      <c r="C15" s="10">
        <v>1</v>
      </c>
      <c r="D15" s="10">
        <v>5</v>
      </c>
      <c r="E15" s="10">
        <v>3</v>
      </c>
      <c r="F15" s="10">
        <v>4</v>
      </c>
      <c r="G15" s="10">
        <v>4</v>
      </c>
      <c r="H15" s="64" t="s">
        <v>395</v>
      </c>
      <c r="J15" s="9">
        <v>17</v>
      </c>
      <c r="K15" s="10">
        <f>SUM(C15:D15)</f>
        <v>6</v>
      </c>
      <c r="L15" s="10">
        <f>SUM(E15:F15)</f>
        <v>7</v>
      </c>
      <c r="M15" s="10">
        <f>G15</f>
        <v>4</v>
      </c>
      <c r="N15" s="64" t="s">
        <v>395</v>
      </c>
      <c r="P15" s="9">
        <v>17</v>
      </c>
      <c r="Q15" s="10">
        <v>5</v>
      </c>
      <c r="R15" s="10">
        <v>10</v>
      </c>
      <c r="S15" s="10">
        <v>1</v>
      </c>
      <c r="T15" s="82" t="s">
        <v>395</v>
      </c>
      <c r="U15" s="10">
        <v>1</v>
      </c>
      <c r="V15" s="64" t="s">
        <v>395</v>
      </c>
    </row>
    <row r="16" spans="1:22" s="28" customFormat="1">
      <c r="A16" s="25" t="s">
        <v>3</v>
      </c>
      <c r="B16" s="26"/>
      <c r="C16" s="26">
        <f>C15/$B$15</f>
        <v>5.8823529411764705E-2</v>
      </c>
      <c r="D16" s="26">
        <f t="shared" ref="D16:G16" si="5">D15/$B$15</f>
        <v>0.29411764705882354</v>
      </c>
      <c r="E16" s="26">
        <f t="shared" si="5"/>
        <v>0.17647058823529413</v>
      </c>
      <c r="F16" s="26">
        <f t="shared" si="5"/>
        <v>0.23529411764705882</v>
      </c>
      <c r="G16" s="26">
        <f t="shared" si="5"/>
        <v>0.23529411764705882</v>
      </c>
      <c r="H16" s="63" t="s">
        <v>395</v>
      </c>
      <c r="J16" s="25"/>
      <c r="K16" s="26">
        <f>K15/J15</f>
        <v>0.35294117647058826</v>
      </c>
      <c r="L16" s="26">
        <f>L15/J15</f>
        <v>0.41176470588235292</v>
      </c>
      <c r="M16" s="26">
        <f>M15/J15</f>
        <v>0.23529411764705882</v>
      </c>
      <c r="N16" s="63" t="s">
        <v>395</v>
      </c>
      <c r="P16" s="25"/>
      <c r="Q16" s="26">
        <f>Q15/$B$15</f>
        <v>0.29411764705882354</v>
      </c>
      <c r="R16" s="26">
        <f t="shared" ref="R16:U16" si="6">R15/$B$15</f>
        <v>0.58823529411764708</v>
      </c>
      <c r="S16" s="26">
        <f t="shared" si="6"/>
        <v>5.8823529411764705E-2</v>
      </c>
      <c r="T16" s="58" t="s">
        <v>395</v>
      </c>
      <c r="U16" s="26">
        <f t="shared" si="6"/>
        <v>5.8823529411764705E-2</v>
      </c>
      <c r="V16" s="63" t="s">
        <v>395</v>
      </c>
    </row>
    <row r="17" spans="1:22">
      <c r="A17" s="4" t="s">
        <v>23</v>
      </c>
      <c r="B17" s="5">
        <v>122</v>
      </c>
      <c r="C17" s="5">
        <v>5</v>
      </c>
      <c r="D17" s="5">
        <v>52</v>
      </c>
      <c r="E17" s="5">
        <v>25</v>
      </c>
      <c r="F17" s="5">
        <v>9</v>
      </c>
      <c r="G17" s="5">
        <v>29</v>
      </c>
      <c r="H17" s="3">
        <f>B17-SUM(C17:G17)</f>
        <v>2</v>
      </c>
      <c r="J17" s="4">
        <v>122</v>
      </c>
      <c r="K17" s="5">
        <f>SUM(C17:D17)</f>
        <v>57</v>
      </c>
      <c r="L17" s="5">
        <f>SUM(E17:F17)</f>
        <v>34</v>
      </c>
      <c r="M17" s="5">
        <f>G17</f>
        <v>29</v>
      </c>
      <c r="N17" s="3">
        <f>J17-SUM(K17:M17)</f>
        <v>2</v>
      </c>
      <c r="P17" s="4">
        <v>122</v>
      </c>
      <c r="Q17" s="5">
        <v>20</v>
      </c>
      <c r="R17" s="5">
        <v>68</v>
      </c>
      <c r="S17" s="5">
        <v>22</v>
      </c>
      <c r="T17" s="5">
        <v>3</v>
      </c>
      <c r="U17" s="5">
        <v>7</v>
      </c>
      <c r="V17" s="3">
        <f>P17-SUM(Q17:U17)</f>
        <v>2</v>
      </c>
    </row>
    <row r="18" spans="1:22" s="28" customFormat="1">
      <c r="A18" s="25" t="s">
        <v>3</v>
      </c>
      <c r="B18" s="26"/>
      <c r="C18" s="26">
        <f>C17/$B$17</f>
        <v>4.0983606557377046E-2</v>
      </c>
      <c r="D18" s="26">
        <f t="shared" ref="D18:G18" si="7">D17/$B$17</f>
        <v>0.42622950819672129</v>
      </c>
      <c r="E18" s="26">
        <f t="shared" si="7"/>
        <v>0.20491803278688525</v>
      </c>
      <c r="F18" s="26">
        <f t="shared" si="7"/>
        <v>7.3770491803278687E-2</v>
      </c>
      <c r="G18" s="26">
        <f t="shared" si="7"/>
        <v>0.23770491803278687</v>
      </c>
      <c r="H18" s="27">
        <f>H17/B17</f>
        <v>1.6393442622950821E-2</v>
      </c>
      <c r="J18" s="25"/>
      <c r="K18" s="26">
        <f>K17/J17</f>
        <v>0.46721311475409838</v>
      </c>
      <c r="L18" s="26">
        <f>L17/J17</f>
        <v>0.27868852459016391</v>
      </c>
      <c r="M18" s="26">
        <f>M17/J17</f>
        <v>0.23770491803278687</v>
      </c>
      <c r="N18" s="27">
        <f>N17/J17</f>
        <v>1.6393442622950821E-2</v>
      </c>
      <c r="P18" s="25"/>
      <c r="Q18" s="26">
        <f>Q17/$B$17</f>
        <v>0.16393442622950818</v>
      </c>
      <c r="R18" s="26">
        <f t="shared" ref="R18:U18" si="8">R17/$B$17</f>
        <v>0.55737704918032782</v>
      </c>
      <c r="S18" s="26">
        <f t="shared" si="8"/>
        <v>0.18032786885245902</v>
      </c>
      <c r="T18" s="26">
        <f t="shared" si="8"/>
        <v>2.4590163934426229E-2</v>
      </c>
      <c r="U18" s="26">
        <f t="shared" si="8"/>
        <v>5.737704918032787E-2</v>
      </c>
      <c r="V18" s="27">
        <f>V17/P17</f>
        <v>1.6393442622950821E-2</v>
      </c>
    </row>
    <row r="19" spans="1:22">
      <c r="A19" s="4" t="s">
        <v>24</v>
      </c>
      <c r="B19" s="5">
        <v>169</v>
      </c>
      <c r="C19" s="5">
        <v>9</v>
      </c>
      <c r="D19" s="5">
        <v>74</v>
      </c>
      <c r="E19" s="5">
        <v>42</v>
      </c>
      <c r="F19" s="5">
        <v>16</v>
      </c>
      <c r="G19" s="5">
        <v>26</v>
      </c>
      <c r="H19" s="3">
        <f>B19-SUM(C19:G19)</f>
        <v>2</v>
      </c>
      <c r="J19" s="4">
        <v>169</v>
      </c>
      <c r="K19" s="5">
        <f>SUM(C19:D19)</f>
        <v>83</v>
      </c>
      <c r="L19" s="5">
        <f>SUM(E19:F19)</f>
        <v>58</v>
      </c>
      <c r="M19" s="5">
        <f>G19</f>
        <v>26</v>
      </c>
      <c r="N19" s="3">
        <f>J19-SUM(K19:M19)</f>
        <v>2</v>
      </c>
      <c r="P19" s="4">
        <v>169</v>
      </c>
      <c r="Q19" s="5">
        <v>31</v>
      </c>
      <c r="R19" s="5">
        <v>96</v>
      </c>
      <c r="S19" s="5">
        <v>20</v>
      </c>
      <c r="T19" s="5">
        <v>12</v>
      </c>
      <c r="U19" s="5">
        <v>8</v>
      </c>
      <c r="V19" s="3">
        <f>P19-SUM(Q19:U19)</f>
        <v>2</v>
      </c>
    </row>
    <row r="20" spans="1:22" s="28" customFormat="1">
      <c r="A20" s="25" t="s">
        <v>3</v>
      </c>
      <c r="B20" s="26"/>
      <c r="C20" s="26">
        <f>C19/$B$19</f>
        <v>5.3254437869822487E-2</v>
      </c>
      <c r="D20" s="26">
        <f t="shared" ref="D20:G20" si="9">D19/$B$19</f>
        <v>0.43786982248520712</v>
      </c>
      <c r="E20" s="26">
        <f t="shared" si="9"/>
        <v>0.24852071005917159</v>
      </c>
      <c r="F20" s="26">
        <f t="shared" si="9"/>
        <v>9.4674556213017749E-2</v>
      </c>
      <c r="G20" s="26">
        <f t="shared" si="9"/>
        <v>0.15384615384615385</v>
      </c>
      <c r="H20" s="27">
        <f>H19/B19</f>
        <v>1.1834319526627219E-2</v>
      </c>
      <c r="J20" s="25"/>
      <c r="K20" s="26">
        <f>K19/J19</f>
        <v>0.4911242603550296</v>
      </c>
      <c r="L20" s="26">
        <f>L19/J19</f>
        <v>0.34319526627218933</v>
      </c>
      <c r="M20" s="26">
        <f>M19/J19</f>
        <v>0.15384615384615385</v>
      </c>
      <c r="N20" s="27">
        <f>N19/J19</f>
        <v>1.1834319526627219E-2</v>
      </c>
      <c r="P20" s="25"/>
      <c r="Q20" s="26">
        <f>Q19/$B$19</f>
        <v>0.18343195266272189</v>
      </c>
      <c r="R20" s="26">
        <f t="shared" ref="R20:U20" si="10">R19/$B$19</f>
        <v>0.56804733727810652</v>
      </c>
      <c r="S20" s="26">
        <f t="shared" si="10"/>
        <v>0.11834319526627218</v>
      </c>
      <c r="T20" s="26">
        <f t="shared" si="10"/>
        <v>7.1005917159763315E-2</v>
      </c>
      <c r="U20" s="26">
        <f t="shared" si="10"/>
        <v>4.7337278106508875E-2</v>
      </c>
      <c r="V20" s="27">
        <f>V19/P19</f>
        <v>1.1834319526627219E-2</v>
      </c>
    </row>
    <row r="21" spans="1:22">
      <c r="A21" s="4" t="s">
        <v>25</v>
      </c>
      <c r="B21" s="5">
        <v>160</v>
      </c>
      <c r="C21" s="5">
        <v>6</v>
      </c>
      <c r="D21" s="5">
        <v>63</v>
      </c>
      <c r="E21" s="5">
        <v>41</v>
      </c>
      <c r="F21" s="5">
        <v>24</v>
      </c>
      <c r="G21" s="5">
        <v>20</v>
      </c>
      <c r="H21" s="3">
        <f>B21-SUM(C21:G21)</f>
        <v>6</v>
      </c>
      <c r="J21" s="4">
        <v>160</v>
      </c>
      <c r="K21" s="5">
        <f>SUM(C21:D21)</f>
        <v>69</v>
      </c>
      <c r="L21" s="5">
        <f>SUM(E21:F21)</f>
        <v>65</v>
      </c>
      <c r="M21" s="5">
        <f>G21</f>
        <v>20</v>
      </c>
      <c r="N21" s="3">
        <f>J21-SUM(K21:M21)</f>
        <v>6</v>
      </c>
      <c r="P21" s="4">
        <v>160</v>
      </c>
      <c r="Q21" s="5">
        <v>13</v>
      </c>
      <c r="R21" s="5">
        <v>88</v>
      </c>
      <c r="S21" s="5">
        <v>33</v>
      </c>
      <c r="T21" s="5">
        <v>11</v>
      </c>
      <c r="U21" s="5">
        <v>10</v>
      </c>
      <c r="V21" s="3">
        <f>P21-SUM(Q21:U21)</f>
        <v>5</v>
      </c>
    </row>
    <row r="22" spans="1:22" s="28" customFormat="1">
      <c r="A22" s="25" t="s">
        <v>3</v>
      </c>
      <c r="B22" s="26"/>
      <c r="C22" s="26">
        <f>C21/$B$21</f>
        <v>3.7499999999999999E-2</v>
      </c>
      <c r="D22" s="26">
        <f t="shared" ref="D22:G22" si="11">D21/$B$21</f>
        <v>0.39374999999999999</v>
      </c>
      <c r="E22" s="26">
        <f t="shared" si="11"/>
        <v>0.25624999999999998</v>
      </c>
      <c r="F22" s="26">
        <f t="shared" si="11"/>
        <v>0.15</v>
      </c>
      <c r="G22" s="26">
        <f t="shared" si="11"/>
        <v>0.125</v>
      </c>
      <c r="H22" s="27">
        <f>H21/B21</f>
        <v>3.7499999999999999E-2</v>
      </c>
      <c r="J22" s="25"/>
      <c r="K22" s="26">
        <f>K21/J21</f>
        <v>0.43125000000000002</v>
      </c>
      <c r="L22" s="26">
        <f>L21/J21</f>
        <v>0.40625</v>
      </c>
      <c r="M22" s="26">
        <f>M21/J21</f>
        <v>0.125</v>
      </c>
      <c r="N22" s="27">
        <f>N21/J21</f>
        <v>3.7499999999999999E-2</v>
      </c>
      <c r="P22" s="25"/>
      <c r="Q22" s="26">
        <f>Q21/$B$21</f>
        <v>8.1250000000000003E-2</v>
      </c>
      <c r="R22" s="26">
        <f t="shared" ref="R22:U22" si="12">R21/$B$21</f>
        <v>0.55000000000000004</v>
      </c>
      <c r="S22" s="26">
        <f t="shared" si="12"/>
        <v>0.20624999999999999</v>
      </c>
      <c r="T22" s="26">
        <f t="shared" si="12"/>
        <v>6.8750000000000006E-2</v>
      </c>
      <c r="U22" s="26">
        <f t="shared" si="12"/>
        <v>6.25E-2</v>
      </c>
      <c r="V22" s="27">
        <f>V21/P21</f>
        <v>3.125E-2</v>
      </c>
    </row>
    <row r="23" spans="1:22">
      <c r="A23" s="4" t="s">
        <v>26</v>
      </c>
      <c r="B23" s="5">
        <v>181</v>
      </c>
      <c r="C23" s="5">
        <v>6</v>
      </c>
      <c r="D23" s="5">
        <v>60</v>
      </c>
      <c r="E23" s="5">
        <v>57</v>
      </c>
      <c r="F23" s="5">
        <v>20</v>
      </c>
      <c r="G23" s="5">
        <v>36</v>
      </c>
      <c r="H23" s="3">
        <f>B23-SUM(C23:G23)</f>
        <v>2</v>
      </c>
      <c r="J23" s="4">
        <v>181</v>
      </c>
      <c r="K23" s="5">
        <f>SUM(C23:D23)</f>
        <v>66</v>
      </c>
      <c r="L23" s="5">
        <f>SUM(E23:F23)</f>
        <v>77</v>
      </c>
      <c r="M23" s="5">
        <f>G23</f>
        <v>36</v>
      </c>
      <c r="N23" s="3">
        <f>J23-SUM(K23:M23)</f>
        <v>2</v>
      </c>
      <c r="P23" s="4">
        <v>181</v>
      </c>
      <c r="Q23" s="5">
        <v>25</v>
      </c>
      <c r="R23" s="5">
        <v>103</v>
      </c>
      <c r="S23" s="5">
        <v>25</v>
      </c>
      <c r="T23" s="5">
        <v>9</v>
      </c>
      <c r="U23" s="5">
        <v>16</v>
      </c>
      <c r="V23" s="3">
        <f>P23-SUM(Q23:U23)</f>
        <v>3</v>
      </c>
    </row>
    <row r="24" spans="1:22" s="28" customFormat="1">
      <c r="A24" s="25" t="s">
        <v>3</v>
      </c>
      <c r="B24" s="26"/>
      <c r="C24" s="26">
        <f>C23/$B$23</f>
        <v>3.3149171270718231E-2</v>
      </c>
      <c r="D24" s="26">
        <f t="shared" ref="D24:G24" si="13">D23/$B$23</f>
        <v>0.33149171270718231</v>
      </c>
      <c r="E24" s="26">
        <f t="shared" si="13"/>
        <v>0.31491712707182318</v>
      </c>
      <c r="F24" s="26">
        <f t="shared" si="13"/>
        <v>0.11049723756906077</v>
      </c>
      <c r="G24" s="26">
        <f t="shared" si="13"/>
        <v>0.19889502762430938</v>
      </c>
      <c r="H24" s="27">
        <f>H23/B23</f>
        <v>1.1049723756906077E-2</v>
      </c>
      <c r="J24" s="25"/>
      <c r="K24" s="26">
        <f>K23/J23</f>
        <v>0.36464088397790057</v>
      </c>
      <c r="L24" s="26">
        <f>L23/J23</f>
        <v>0.425414364640884</v>
      </c>
      <c r="M24" s="26">
        <f>M23/J23</f>
        <v>0.19889502762430938</v>
      </c>
      <c r="N24" s="27">
        <f>N23/J23</f>
        <v>1.1049723756906077E-2</v>
      </c>
      <c r="P24" s="25"/>
      <c r="Q24" s="26">
        <f>Q23/$B$23</f>
        <v>0.13812154696132597</v>
      </c>
      <c r="R24" s="26">
        <f t="shared" ref="R24:U24" si="14">R23/$B$23</f>
        <v>0.56906077348066297</v>
      </c>
      <c r="S24" s="26">
        <f t="shared" si="14"/>
        <v>0.13812154696132597</v>
      </c>
      <c r="T24" s="26">
        <f t="shared" si="14"/>
        <v>4.9723756906077346E-2</v>
      </c>
      <c r="U24" s="26">
        <f t="shared" si="14"/>
        <v>8.8397790055248615E-2</v>
      </c>
      <c r="V24" s="27">
        <f>V23/P23</f>
        <v>1.6574585635359115E-2</v>
      </c>
    </row>
    <row r="25" spans="1:22">
      <c r="A25" s="4" t="s">
        <v>27</v>
      </c>
      <c r="B25" s="5">
        <v>244</v>
      </c>
      <c r="C25" s="5">
        <v>7</v>
      </c>
      <c r="D25" s="5">
        <v>71</v>
      </c>
      <c r="E25" s="5">
        <v>90</v>
      </c>
      <c r="F25" s="5">
        <v>18</v>
      </c>
      <c r="G25" s="5">
        <v>49</v>
      </c>
      <c r="H25" s="3">
        <f>B25-SUM(C25:G25)</f>
        <v>9</v>
      </c>
      <c r="J25" s="4">
        <v>244</v>
      </c>
      <c r="K25" s="5">
        <f>SUM(C25:D25)</f>
        <v>78</v>
      </c>
      <c r="L25" s="5">
        <f>SUM(E25:F25)</f>
        <v>108</v>
      </c>
      <c r="M25" s="5">
        <f>G25</f>
        <v>49</v>
      </c>
      <c r="N25" s="3">
        <f>J25-SUM(K25:M25)</f>
        <v>9</v>
      </c>
      <c r="P25" s="4">
        <v>244</v>
      </c>
      <c r="Q25" s="5">
        <v>17</v>
      </c>
      <c r="R25" s="5">
        <v>140</v>
      </c>
      <c r="S25" s="5">
        <v>49</v>
      </c>
      <c r="T25" s="5">
        <v>10</v>
      </c>
      <c r="U25" s="5">
        <v>18</v>
      </c>
      <c r="V25" s="3">
        <f>P25-SUM(Q25:U25)</f>
        <v>10</v>
      </c>
    </row>
    <row r="26" spans="1:22" s="28" customFormat="1">
      <c r="A26" s="25" t="s">
        <v>3</v>
      </c>
      <c r="B26" s="26"/>
      <c r="C26" s="26">
        <f>C25/$B$25</f>
        <v>2.8688524590163935E-2</v>
      </c>
      <c r="D26" s="26">
        <f t="shared" ref="D26:G26" si="15">D25/$B$25</f>
        <v>0.29098360655737704</v>
      </c>
      <c r="E26" s="26">
        <f t="shared" si="15"/>
        <v>0.36885245901639346</v>
      </c>
      <c r="F26" s="26">
        <f t="shared" si="15"/>
        <v>7.3770491803278687E-2</v>
      </c>
      <c r="G26" s="26">
        <f t="shared" si="15"/>
        <v>0.20081967213114754</v>
      </c>
      <c r="H26" s="27">
        <f>H25/B25</f>
        <v>3.6885245901639344E-2</v>
      </c>
      <c r="J26" s="25"/>
      <c r="K26" s="26">
        <f>K25/J25</f>
        <v>0.31967213114754101</v>
      </c>
      <c r="L26" s="26">
        <f>L25/J25</f>
        <v>0.44262295081967212</v>
      </c>
      <c r="M26" s="26">
        <f>M25/J25</f>
        <v>0.20081967213114754</v>
      </c>
      <c r="N26" s="27">
        <f>N25/J25</f>
        <v>3.6885245901639344E-2</v>
      </c>
      <c r="P26" s="25"/>
      <c r="Q26" s="26">
        <f>Q25/$B$25</f>
        <v>6.9672131147540978E-2</v>
      </c>
      <c r="R26" s="26">
        <f t="shared" ref="R26:U26" si="16">R25/$B$25</f>
        <v>0.57377049180327866</v>
      </c>
      <c r="S26" s="26">
        <f t="shared" si="16"/>
        <v>0.20081967213114754</v>
      </c>
      <c r="T26" s="26">
        <f t="shared" si="16"/>
        <v>4.0983606557377046E-2</v>
      </c>
      <c r="U26" s="26">
        <f t="shared" si="16"/>
        <v>7.3770491803278687E-2</v>
      </c>
      <c r="V26" s="27">
        <f>V25/P25</f>
        <v>4.0983606557377046E-2</v>
      </c>
    </row>
    <row r="27" spans="1:22">
      <c r="A27" s="4" t="s">
        <v>28</v>
      </c>
      <c r="B27" s="5">
        <v>262</v>
      </c>
      <c r="C27" s="5">
        <v>6</v>
      </c>
      <c r="D27" s="5">
        <v>77</v>
      </c>
      <c r="E27" s="5">
        <v>91</v>
      </c>
      <c r="F27" s="5">
        <v>21</v>
      </c>
      <c r="G27" s="5">
        <v>53</v>
      </c>
      <c r="H27" s="3">
        <f>B27-SUM(C27:G27)</f>
        <v>14</v>
      </c>
      <c r="J27" s="4">
        <v>262</v>
      </c>
      <c r="K27" s="5">
        <f>SUM(C27:D27)</f>
        <v>83</v>
      </c>
      <c r="L27" s="5">
        <f>SUM(E27:F27)</f>
        <v>112</v>
      </c>
      <c r="M27" s="5">
        <f>G27</f>
        <v>53</v>
      </c>
      <c r="N27" s="3">
        <f>J27-SUM(K27:M27)</f>
        <v>14</v>
      </c>
      <c r="P27" s="4">
        <v>262</v>
      </c>
      <c r="Q27" s="5">
        <v>24</v>
      </c>
      <c r="R27" s="5">
        <v>132</v>
      </c>
      <c r="S27" s="5">
        <v>65</v>
      </c>
      <c r="T27" s="5">
        <v>8</v>
      </c>
      <c r="U27" s="5">
        <v>20</v>
      </c>
      <c r="V27" s="3">
        <f>P27-SUM(Q27:U27)</f>
        <v>13</v>
      </c>
    </row>
    <row r="28" spans="1:22" s="28" customFormat="1">
      <c r="A28" s="29" t="s">
        <v>3</v>
      </c>
      <c r="B28" s="30"/>
      <c r="C28" s="30">
        <f>C27/$B$27</f>
        <v>2.2900763358778626E-2</v>
      </c>
      <c r="D28" s="30">
        <f t="shared" ref="D28:G28" si="17">D27/$B$27</f>
        <v>0.29389312977099236</v>
      </c>
      <c r="E28" s="30">
        <f t="shared" si="17"/>
        <v>0.34732824427480918</v>
      </c>
      <c r="F28" s="30">
        <f t="shared" si="17"/>
        <v>8.0152671755725186E-2</v>
      </c>
      <c r="G28" s="30">
        <f t="shared" si="17"/>
        <v>0.20229007633587787</v>
      </c>
      <c r="H28" s="31">
        <f>H27/B27</f>
        <v>5.3435114503816793E-2</v>
      </c>
      <c r="J28" s="29"/>
      <c r="K28" s="30">
        <f>K27/J27</f>
        <v>0.31679389312977096</v>
      </c>
      <c r="L28" s="30">
        <f>L27/J27</f>
        <v>0.42748091603053434</v>
      </c>
      <c r="M28" s="30">
        <f>M27/J27</f>
        <v>0.20229007633587787</v>
      </c>
      <c r="N28" s="31">
        <f>N27/J27</f>
        <v>5.3435114503816793E-2</v>
      </c>
      <c r="P28" s="29"/>
      <c r="Q28" s="30">
        <f>Q27/$B$27</f>
        <v>9.1603053435114504E-2</v>
      </c>
      <c r="R28" s="30">
        <f t="shared" ref="R28:U28" si="18">R27/$B$27</f>
        <v>0.50381679389312972</v>
      </c>
      <c r="S28" s="30">
        <f t="shared" si="18"/>
        <v>0.24809160305343511</v>
      </c>
      <c r="T28" s="30">
        <f t="shared" si="18"/>
        <v>3.0534351145038167E-2</v>
      </c>
      <c r="U28" s="30">
        <f t="shared" si="18"/>
        <v>7.6335877862595422E-2</v>
      </c>
      <c r="V28" s="31">
        <f>V27/P27</f>
        <v>4.9618320610687022E-2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dimension ref="A1:AE91"/>
  <sheetViews>
    <sheetView tabSelected="1" view="pageBreakPreview" zoomScale="60" zoomScaleNormal="100" workbookViewId="0">
      <selection activeCell="B2" sqref="B2"/>
    </sheetView>
  </sheetViews>
  <sheetFormatPr defaultColWidth="5" defaultRowHeight="13.5"/>
  <cols>
    <col min="1" max="1" width="8.625" style="1" customWidth="1"/>
    <col min="2" max="2" width="5" style="1"/>
    <col min="3" max="6" width="5" style="1" customWidth="1"/>
    <col min="7" max="8" width="5" style="1"/>
    <col min="9" max="14" width="5" style="1" customWidth="1"/>
    <col min="15" max="16" width="5" style="1"/>
    <col min="17" max="20" width="5" style="1" customWidth="1"/>
    <col min="32" max="16384" width="5" style="1"/>
  </cols>
  <sheetData>
    <row r="1" spans="1:31" ht="11.25" customHeight="1">
      <c r="A1" s="1" t="s">
        <v>217</v>
      </c>
    </row>
    <row r="2" spans="1:31" s="20" customFormat="1" ht="10.5" customHeight="1">
      <c r="A2" s="20" t="s">
        <v>220</v>
      </c>
      <c r="H2" s="20" t="s">
        <v>386</v>
      </c>
      <c r="P2" s="20" t="s">
        <v>386</v>
      </c>
      <c r="U2" s="21"/>
      <c r="V2" s="21"/>
      <c r="W2" s="21"/>
      <c r="X2" s="21"/>
      <c r="Y2" s="21"/>
      <c r="Z2" s="21"/>
      <c r="AA2" s="21"/>
      <c r="AB2" s="21"/>
      <c r="AC2" s="21"/>
      <c r="AD2" s="21"/>
      <c r="AE2" s="21"/>
    </row>
    <row r="3" spans="1:31" s="15" customFormat="1" ht="10.5" customHeight="1">
      <c r="U3" s="17"/>
      <c r="V3" s="17"/>
      <c r="W3" s="17"/>
      <c r="X3" s="17"/>
      <c r="Y3" s="17"/>
      <c r="Z3" s="17"/>
      <c r="AA3" s="17"/>
      <c r="AB3" s="17"/>
      <c r="AC3" s="17"/>
      <c r="AD3" s="17"/>
      <c r="AE3" s="17"/>
    </row>
    <row r="4" spans="1:31" ht="11.25" customHeight="1">
      <c r="A4" s="1" t="s">
        <v>0</v>
      </c>
    </row>
    <row r="5" spans="1:31" s="2" customFormat="1" ht="127.5" customHeight="1">
      <c r="A5" s="6" t="s">
        <v>3</v>
      </c>
      <c r="B5" s="7" t="s">
        <v>4</v>
      </c>
      <c r="C5" s="7" t="s">
        <v>169</v>
      </c>
      <c r="D5" s="7" t="s">
        <v>170</v>
      </c>
      <c r="E5" s="7" t="s">
        <v>43</v>
      </c>
      <c r="F5" s="8" t="s">
        <v>8</v>
      </c>
      <c r="H5" s="6" t="s">
        <v>4</v>
      </c>
      <c r="I5" s="7" t="s">
        <v>165</v>
      </c>
      <c r="J5" s="7" t="s">
        <v>166</v>
      </c>
      <c r="K5" s="7" t="s">
        <v>167</v>
      </c>
      <c r="L5" s="7" t="s">
        <v>168</v>
      </c>
      <c r="M5" s="7" t="s">
        <v>43</v>
      </c>
      <c r="N5" s="8" t="s">
        <v>8</v>
      </c>
      <c r="P5" s="6" t="s">
        <v>4</v>
      </c>
      <c r="Q5" s="7" t="s">
        <v>169</v>
      </c>
      <c r="R5" s="7" t="s">
        <v>170</v>
      </c>
      <c r="S5" s="7" t="s">
        <v>43</v>
      </c>
      <c r="T5" s="8" t="s">
        <v>8</v>
      </c>
    </row>
    <row r="6" spans="1:31" ht="11.25" customHeight="1">
      <c r="A6" s="4" t="s">
        <v>18</v>
      </c>
      <c r="B6" s="5">
        <v>1170</v>
      </c>
      <c r="C6" s="5">
        <f>SUM('66'!Q6:R6)</f>
        <v>779</v>
      </c>
      <c r="D6" s="5">
        <f>SUM('66'!S6:T6)</f>
        <v>273</v>
      </c>
      <c r="E6" s="5">
        <f>'66'!U6</f>
        <v>81</v>
      </c>
      <c r="F6" s="3">
        <f>B6-SUM(C6:E6)</f>
        <v>37</v>
      </c>
      <c r="H6" s="4">
        <v>1170</v>
      </c>
      <c r="I6" s="5">
        <v>891</v>
      </c>
      <c r="J6" s="5">
        <v>229</v>
      </c>
      <c r="K6" s="5">
        <v>8</v>
      </c>
      <c r="L6" s="5">
        <v>3</v>
      </c>
      <c r="M6" s="5">
        <v>6</v>
      </c>
      <c r="N6" s="3">
        <f>H6-SUM(I6:M6)</f>
        <v>33</v>
      </c>
      <c r="P6" s="4">
        <v>1170</v>
      </c>
      <c r="Q6" s="5">
        <f>SUM(I6:J6)</f>
        <v>1120</v>
      </c>
      <c r="R6" s="5">
        <f>SUM(K6:L6)</f>
        <v>11</v>
      </c>
      <c r="S6" s="5">
        <f>M6</f>
        <v>6</v>
      </c>
      <c r="T6" s="3">
        <f>P6-SUM(Q6:S6)</f>
        <v>33</v>
      </c>
    </row>
    <row r="7" spans="1:31" s="28" customFormat="1" ht="11.25" customHeight="1">
      <c r="A7" s="25" t="s">
        <v>3</v>
      </c>
      <c r="B7" s="26"/>
      <c r="C7" s="26">
        <f>C6/$B$6</f>
        <v>0.66581196581196578</v>
      </c>
      <c r="D7" s="26">
        <f t="shared" ref="D7:E7" si="0">D6/$B$6</f>
        <v>0.23333333333333334</v>
      </c>
      <c r="E7" s="26">
        <f t="shared" si="0"/>
        <v>6.9230769230769235E-2</v>
      </c>
      <c r="F7" s="27">
        <f>F6/B6</f>
        <v>3.1623931623931623E-2</v>
      </c>
      <c r="H7" s="25"/>
      <c r="I7" s="26">
        <f>I6/H6</f>
        <v>0.7615384615384615</v>
      </c>
      <c r="J7" s="26">
        <f>J6/H6</f>
        <v>0.19572649572649573</v>
      </c>
      <c r="K7" s="26">
        <f>K6/H6</f>
        <v>6.8376068376068376E-3</v>
      </c>
      <c r="L7" s="26">
        <f>L6/H6</f>
        <v>2.5641025641025641E-3</v>
      </c>
      <c r="M7" s="26">
        <f>M6/H6</f>
        <v>5.1282051282051282E-3</v>
      </c>
      <c r="N7" s="27">
        <f>N6/H6</f>
        <v>2.8205128205128206E-2</v>
      </c>
      <c r="P7" s="25"/>
      <c r="Q7" s="26">
        <f>Q6/P6</f>
        <v>0.95726495726495731</v>
      </c>
      <c r="R7" s="26">
        <f>R6/P6</f>
        <v>9.4017094017094013E-3</v>
      </c>
      <c r="S7" s="26">
        <f>S6/P6</f>
        <v>5.1282051282051282E-3</v>
      </c>
      <c r="T7" s="27">
        <f>T6/P6</f>
        <v>2.8205128205128206E-2</v>
      </c>
      <c r="U7" s="36"/>
      <c r="V7" s="36"/>
      <c r="W7" s="36"/>
      <c r="X7" s="36"/>
      <c r="Y7" s="36"/>
      <c r="Z7" s="36"/>
      <c r="AA7" s="36"/>
      <c r="AB7" s="36"/>
      <c r="AC7" s="36"/>
      <c r="AD7" s="36"/>
      <c r="AE7" s="36"/>
    </row>
    <row r="8" spans="1:31" ht="11.25" customHeight="1">
      <c r="A8" s="4" t="s">
        <v>19</v>
      </c>
      <c r="B8" s="5">
        <v>551</v>
      </c>
      <c r="C8" s="5">
        <f>SUM('66'!Q8:R8)</f>
        <v>348</v>
      </c>
      <c r="D8" s="5">
        <f>SUM('66'!S8:T8)</f>
        <v>144</v>
      </c>
      <c r="E8" s="5">
        <f>'66'!U8</f>
        <v>42</v>
      </c>
      <c r="F8" s="3">
        <f>B8-SUM(C8:E8)</f>
        <v>17</v>
      </c>
      <c r="H8" s="4">
        <v>551</v>
      </c>
      <c r="I8" s="5">
        <v>398</v>
      </c>
      <c r="J8" s="5">
        <v>127</v>
      </c>
      <c r="K8" s="5">
        <v>5</v>
      </c>
      <c r="L8" s="5">
        <v>2</v>
      </c>
      <c r="M8" s="5">
        <v>2</v>
      </c>
      <c r="N8" s="3">
        <f>H8-SUM(I8:M8)</f>
        <v>17</v>
      </c>
      <c r="P8" s="4">
        <v>551</v>
      </c>
      <c r="Q8" s="5">
        <f>SUM(I8:J8)</f>
        <v>525</v>
      </c>
      <c r="R8" s="5">
        <f>SUM(K8:L8)</f>
        <v>7</v>
      </c>
      <c r="S8" s="5">
        <f>M8</f>
        <v>2</v>
      </c>
      <c r="T8" s="3">
        <f>P8-SUM(Q8:S8)</f>
        <v>17</v>
      </c>
    </row>
    <row r="9" spans="1:31" s="28" customFormat="1" ht="11.25" customHeight="1">
      <c r="A9" s="25" t="s">
        <v>3</v>
      </c>
      <c r="B9" s="26"/>
      <c r="C9" s="26">
        <f>C8/$B$8</f>
        <v>0.63157894736842102</v>
      </c>
      <c r="D9" s="26">
        <f t="shared" ref="D9:E9" si="1">D8/$B$8</f>
        <v>0.2613430127041742</v>
      </c>
      <c r="E9" s="26">
        <f t="shared" si="1"/>
        <v>7.6225045372050812E-2</v>
      </c>
      <c r="F9" s="27">
        <f>F8/B8</f>
        <v>3.0852994555353903E-2</v>
      </c>
      <c r="H9" s="25"/>
      <c r="I9" s="26">
        <f>I8/H8</f>
        <v>0.72232304900181488</v>
      </c>
      <c r="J9" s="26">
        <f>J8/H8</f>
        <v>0.23049001814882034</v>
      </c>
      <c r="K9" s="26">
        <f>K8/H8</f>
        <v>9.0744101633393835E-3</v>
      </c>
      <c r="L9" s="26">
        <f>L8/H8</f>
        <v>3.629764065335753E-3</v>
      </c>
      <c r="M9" s="26">
        <f>M8/H8</f>
        <v>3.629764065335753E-3</v>
      </c>
      <c r="N9" s="27">
        <f>N8/H8</f>
        <v>3.0852994555353903E-2</v>
      </c>
      <c r="P9" s="25"/>
      <c r="Q9" s="26">
        <f>Q8/P8</f>
        <v>0.95281306715063518</v>
      </c>
      <c r="R9" s="26">
        <f>R8/P8</f>
        <v>1.2704174228675136E-2</v>
      </c>
      <c r="S9" s="26">
        <f>S8/P8</f>
        <v>3.629764065335753E-3</v>
      </c>
      <c r="T9" s="27">
        <f>T8/P8</f>
        <v>3.0852994555353903E-2</v>
      </c>
      <c r="U9" s="36"/>
      <c r="V9" s="36"/>
      <c r="W9" s="36"/>
      <c r="X9" s="36"/>
      <c r="Y9" s="36"/>
      <c r="Z9" s="36"/>
      <c r="AA9" s="36"/>
      <c r="AB9" s="36"/>
      <c r="AC9" s="36"/>
      <c r="AD9" s="36"/>
      <c r="AE9" s="36"/>
    </row>
    <row r="10" spans="1:31" ht="11.25" customHeight="1">
      <c r="A10" s="4" t="s">
        <v>20</v>
      </c>
      <c r="B10" s="5">
        <v>611</v>
      </c>
      <c r="C10" s="5">
        <f>SUM('66'!Q10:R10)</f>
        <v>427</v>
      </c>
      <c r="D10" s="5">
        <f>SUM('66'!S10:T10)</f>
        <v>127</v>
      </c>
      <c r="E10" s="5">
        <f>'66'!U10</f>
        <v>39</v>
      </c>
      <c r="F10" s="3">
        <f>B10-SUM(C10:E10)</f>
        <v>18</v>
      </c>
      <c r="H10" s="4">
        <v>611</v>
      </c>
      <c r="I10" s="5">
        <v>489</v>
      </c>
      <c r="J10" s="5">
        <v>100</v>
      </c>
      <c r="K10" s="5">
        <v>3</v>
      </c>
      <c r="L10" s="5">
        <v>1</v>
      </c>
      <c r="M10" s="5">
        <v>4</v>
      </c>
      <c r="N10" s="3">
        <f>H10-SUM(I10:M10)</f>
        <v>14</v>
      </c>
      <c r="P10" s="4">
        <v>611</v>
      </c>
      <c r="Q10" s="5">
        <f>SUM(I10:J10)</f>
        <v>589</v>
      </c>
      <c r="R10" s="5">
        <f>SUM(K10:L10)</f>
        <v>4</v>
      </c>
      <c r="S10" s="5">
        <f>M10</f>
        <v>4</v>
      </c>
      <c r="T10" s="3">
        <f>P10-SUM(Q10:S10)</f>
        <v>14</v>
      </c>
    </row>
    <row r="11" spans="1:31" s="28" customFormat="1" ht="11.25" customHeight="1">
      <c r="A11" s="25" t="s">
        <v>3</v>
      </c>
      <c r="B11" s="26"/>
      <c r="C11" s="26">
        <f>C10/$B$10</f>
        <v>0.69885433715220946</v>
      </c>
      <c r="D11" s="26">
        <f t="shared" ref="D11:E11" si="2">D10/$B$10</f>
        <v>0.20785597381342061</v>
      </c>
      <c r="E11" s="26">
        <f t="shared" si="2"/>
        <v>6.3829787234042548E-2</v>
      </c>
      <c r="F11" s="27">
        <f>F10/B10</f>
        <v>2.9459901800327332E-2</v>
      </c>
      <c r="H11" s="25"/>
      <c r="I11" s="26">
        <f>I10/$B$10</f>
        <v>0.80032733224222585</v>
      </c>
      <c r="J11" s="26">
        <f t="shared" ref="J11:M11" si="3">J10/$B$10</f>
        <v>0.16366612111292964</v>
      </c>
      <c r="K11" s="26">
        <f t="shared" si="3"/>
        <v>4.9099836333878887E-3</v>
      </c>
      <c r="L11" s="26">
        <f t="shared" si="3"/>
        <v>1.6366612111292963E-3</v>
      </c>
      <c r="M11" s="26">
        <f t="shared" si="3"/>
        <v>6.5466448445171853E-3</v>
      </c>
      <c r="N11" s="27">
        <f>N10/H10</f>
        <v>2.2913256955810146E-2</v>
      </c>
      <c r="P11" s="25"/>
      <c r="Q11" s="26">
        <f>Q10/P10</f>
        <v>0.96399345335515552</v>
      </c>
      <c r="R11" s="26">
        <f>R10/P10</f>
        <v>6.5466448445171853E-3</v>
      </c>
      <c r="S11" s="26">
        <f>S10/P10</f>
        <v>6.5466448445171853E-3</v>
      </c>
      <c r="T11" s="27">
        <f>T10/P10</f>
        <v>2.2913256955810146E-2</v>
      </c>
      <c r="U11" s="36"/>
      <c r="V11" s="36"/>
      <c r="W11" s="36"/>
      <c r="X11" s="36"/>
      <c r="Y11" s="36"/>
      <c r="Z11" s="36"/>
      <c r="AA11" s="36"/>
      <c r="AB11" s="36"/>
      <c r="AC11" s="36"/>
      <c r="AD11" s="36"/>
      <c r="AE11" s="36"/>
    </row>
    <row r="12" spans="1:31" ht="11.25" customHeight="1">
      <c r="A12" s="4" t="s">
        <v>21</v>
      </c>
      <c r="B12" s="5">
        <v>2</v>
      </c>
      <c r="C12" s="5">
        <f>SUM('66'!Q12:R12)</f>
        <v>2</v>
      </c>
      <c r="D12" s="57" t="s">
        <v>395</v>
      </c>
      <c r="E12" s="57" t="s">
        <v>395</v>
      </c>
      <c r="F12" s="60" t="s">
        <v>395</v>
      </c>
      <c r="H12" s="4">
        <v>2</v>
      </c>
      <c r="I12" s="5">
        <v>2</v>
      </c>
      <c r="J12" s="57" t="s">
        <v>395</v>
      </c>
      <c r="K12" s="57" t="s">
        <v>395</v>
      </c>
      <c r="L12" s="57" t="s">
        <v>395</v>
      </c>
      <c r="M12" s="57" t="s">
        <v>395</v>
      </c>
      <c r="N12" s="60" t="s">
        <v>395</v>
      </c>
      <c r="P12" s="4">
        <v>2</v>
      </c>
      <c r="Q12" s="5">
        <f>SUM(I12:J12)</f>
        <v>2</v>
      </c>
      <c r="R12" s="57" t="s">
        <v>395</v>
      </c>
      <c r="S12" s="57" t="s">
        <v>395</v>
      </c>
      <c r="T12" s="60" t="s">
        <v>395</v>
      </c>
      <c r="V12" s="19"/>
    </row>
    <row r="13" spans="1:31" s="28" customFormat="1" ht="11.25" customHeight="1">
      <c r="A13" s="29" t="s">
        <v>3</v>
      </c>
      <c r="B13" s="30"/>
      <c r="C13" s="85">
        <v>1</v>
      </c>
      <c r="D13" s="59" t="s">
        <v>395</v>
      </c>
      <c r="E13" s="59" t="s">
        <v>395</v>
      </c>
      <c r="F13" s="62" t="s">
        <v>395</v>
      </c>
      <c r="H13" s="29"/>
      <c r="I13" s="85">
        <v>1</v>
      </c>
      <c r="J13" s="59" t="s">
        <v>395</v>
      </c>
      <c r="K13" s="59" t="s">
        <v>395</v>
      </c>
      <c r="L13" s="59" t="s">
        <v>395</v>
      </c>
      <c r="M13" s="59" t="s">
        <v>395</v>
      </c>
      <c r="N13" s="62" t="s">
        <v>395</v>
      </c>
      <c r="P13" s="29"/>
      <c r="Q13" s="85">
        <v>1</v>
      </c>
      <c r="R13" s="59" t="s">
        <v>395</v>
      </c>
      <c r="S13" s="59" t="s">
        <v>395</v>
      </c>
      <c r="T13" s="62" t="s">
        <v>395</v>
      </c>
      <c r="U13" s="36"/>
      <c r="V13" s="36"/>
      <c r="W13" s="36"/>
      <c r="X13" s="36"/>
      <c r="Y13" s="36"/>
      <c r="Z13" s="36"/>
      <c r="AA13" s="36"/>
      <c r="AB13" s="36"/>
      <c r="AC13" s="36"/>
      <c r="AD13" s="36"/>
      <c r="AE13" s="36"/>
    </row>
    <row r="14" spans="1:31" ht="11.25" customHeight="1">
      <c r="A14" s="1" t="s">
        <v>2</v>
      </c>
    </row>
    <row r="15" spans="1:31" ht="11.25" customHeight="1">
      <c r="A15" s="9" t="s">
        <v>22</v>
      </c>
      <c r="B15" s="10">
        <v>17</v>
      </c>
      <c r="C15" s="10">
        <f>SUM('66'!Q15:R15)</f>
        <v>15</v>
      </c>
      <c r="D15" s="10">
        <f>SUM('66'!S15:T15)</f>
        <v>1</v>
      </c>
      <c r="E15" s="10">
        <f>'66'!U15</f>
        <v>1</v>
      </c>
      <c r="F15" s="64" t="s">
        <v>395</v>
      </c>
      <c r="H15" s="9">
        <v>17</v>
      </c>
      <c r="I15" s="10">
        <v>13</v>
      </c>
      <c r="J15" s="10">
        <v>3</v>
      </c>
      <c r="K15" s="82" t="s">
        <v>395</v>
      </c>
      <c r="L15" s="82" t="s">
        <v>395</v>
      </c>
      <c r="M15" s="10">
        <v>1</v>
      </c>
      <c r="N15" s="64" t="s">
        <v>395</v>
      </c>
      <c r="P15" s="9">
        <v>17</v>
      </c>
      <c r="Q15" s="10">
        <f>SUM(I15:J15)</f>
        <v>16</v>
      </c>
      <c r="R15" s="82" t="s">
        <v>395</v>
      </c>
      <c r="S15" s="10">
        <f>M15</f>
        <v>1</v>
      </c>
      <c r="T15" s="64" t="s">
        <v>395</v>
      </c>
    </row>
    <row r="16" spans="1:31" s="28" customFormat="1" ht="11.25" customHeight="1">
      <c r="A16" s="25" t="s">
        <v>3</v>
      </c>
      <c r="B16" s="26"/>
      <c r="C16" s="26">
        <f>C15/$B$15</f>
        <v>0.88235294117647056</v>
      </c>
      <c r="D16" s="26">
        <f t="shared" ref="D16:E16" si="4">D15/$B$15</f>
        <v>5.8823529411764705E-2</v>
      </c>
      <c r="E16" s="26">
        <f t="shared" si="4"/>
        <v>5.8823529411764705E-2</v>
      </c>
      <c r="F16" s="63" t="s">
        <v>395</v>
      </c>
      <c r="H16" s="25"/>
      <c r="I16" s="26">
        <f>I15/$B$15</f>
        <v>0.76470588235294112</v>
      </c>
      <c r="J16" s="26">
        <f t="shared" ref="J16:M16" si="5">J15/$B$15</f>
        <v>0.17647058823529413</v>
      </c>
      <c r="K16" s="58" t="s">
        <v>395</v>
      </c>
      <c r="L16" s="58" t="s">
        <v>395</v>
      </c>
      <c r="M16" s="26">
        <f t="shared" si="5"/>
        <v>5.8823529411764705E-2</v>
      </c>
      <c r="N16" s="63" t="s">
        <v>395</v>
      </c>
      <c r="P16" s="25"/>
      <c r="Q16" s="26">
        <f>Q15/P15</f>
        <v>0.94117647058823528</v>
      </c>
      <c r="R16" s="58" t="s">
        <v>395</v>
      </c>
      <c r="S16" s="26">
        <f>S15/P15</f>
        <v>5.8823529411764705E-2</v>
      </c>
      <c r="T16" s="63" t="s">
        <v>395</v>
      </c>
      <c r="U16" s="36"/>
      <c r="V16" s="36"/>
      <c r="W16" s="36"/>
      <c r="X16" s="36"/>
      <c r="Y16" s="36"/>
      <c r="Z16" s="36"/>
      <c r="AA16" s="36"/>
      <c r="AB16" s="36"/>
      <c r="AC16" s="36"/>
      <c r="AD16" s="36"/>
      <c r="AE16" s="36"/>
    </row>
    <row r="17" spans="1:31" ht="11.25" customHeight="1">
      <c r="A17" s="4" t="s">
        <v>23</v>
      </c>
      <c r="B17" s="5">
        <v>122</v>
      </c>
      <c r="C17" s="5">
        <f>SUM('66'!Q17:R17)</f>
        <v>88</v>
      </c>
      <c r="D17" s="5">
        <f>SUM('66'!S17:T17)</f>
        <v>25</v>
      </c>
      <c r="E17" s="5">
        <f>'66'!U17</f>
        <v>7</v>
      </c>
      <c r="F17" s="3">
        <f>B17-SUM(C17:E17)</f>
        <v>2</v>
      </c>
      <c r="H17" s="4">
        <v>122</v>
      </c>
      <c r="I17" s="5">
        <v>89</v>
      </c>
      <c r="J17" s="5">
        <v>27</v>
      </c>
      <c r="K17" s="5">
        <v>3</v>
      </c>
      <c r="L17" s="5">
        <v>0</v>
      </c>
      <c r="M17" s="5">
        <v>1</v>
      </c>
      <c r="N17" s="3">
        <f>H17-SUM(I17:M17)</f>
        <v>2</v>
      </c>
      <c r="P17" s="4">
        <v>122</v>
      </c>
      <c r="Q17" s="5">
        <f>SUM(I17:J17)</f>
        <v>116</v>
      </c>
      <c r="R17" s="5">
        <f>SUM(K17:L17)</f>
        <v>3</v>
      </c>
      <c r="S17" s="5">
        <f>M17</f>
        <v>1</v>
      </c>
      <c r="T17" s="3">
        <f>P17-SUM(Q17:S17)</f>
        <v>2</v>
      </c>
    </row>
    <row r="18" spans="1:31" s="28" customFormat="1" ht="11.25" customHeight="1">
      <c r="A18" s="25" t="s">
        <v>3</v>
      </c>
      <c r="B18" s="26"/>
      <c r="C18" s="26">
        <f>C17/$B$17</f>
        <v>0.72131147540983609</v>
      </c>
      <c r="D18" s="26">
        <f t="shared" ref="D18:E18" si="6">D17/$B$17</f>
        <v>0.20491803278688525</v>
      </c>
      <c r="E18" s="26">
        <f t="shared" si="6"/>
        <v>5.737704918032787E-2</v>
      </c>
      <c r="F18" s="27">
        <f>F17/B17</f>
        <v>1.6393442622950821E-2</v>
      </c>
      <c r="H18" s="25"/>
      <c r="I18" s="26">
        <f>I17/$B$17</f>
        <v>0.72950819672131151</v>
      </c>
      <c r="J18" s="26">
        <f t="shared" ref="J18:M18" si="7">J17/$B$17</f>
        <v>0.22131147540983606</v>
      </c>
      <c r="K18" s="26">
        <f t="shared" si="7"/>
        <v>2.4590163934426229E-2</v>
      </c>
      <c r="L18" s="26">
        <f t="shared" si="7"/>
        <v>0</v>
      </c>
      <c r="M18" s="26">
        <f t="shared" si="7"/>
        <v>8.1967213114754103E-3</v>
      </c>
      <c r="N18" s="27">
        <f>N17/H17</f>
        <v>1.6393442622950821E-2</v>
      </c>
      <c r="P18" s="25"/>
      <c r="Q18" s="26">
        <f>Q17/P17</f>
        <v>0.95081967213114749</v>
      </c>
      <c r="R18" s="26">
        <f>R17/P17</f>
        <v>2.4590163934426229E-2</v>
      </c>
      <c r="S18" s="26">
        <f>S17/P17</f>
        <v>8.1967213114754103E-3</v>
      </c>
      <c r="T18" s="27">
        <f>T17/P17</f>
        <v>1.6393442622950821E-2</v>
      </c>
      <c r="U18" s="36"/>
      <c r="V18" s="36"/>
      <c r="W18" s="36"/>
      <c r="X18" s="36"/>
      <c r="Y18" s="36"/>
      <c r="Z18" s="36"/>
      <c r="AA18" s="36"/>
      <c r="AB18" s="36"/>
      <c r="AC18" s="36"/>
      <c r="AD18" s="36"/>
      <c r="AE18" s="36"/>
    </row>
    <row r="19" spans="1:31" ht="11.25" customHeight="1">
      <c r="A19" s="4" t="s">
        <v>24</v>
      </c>
      <c r="B19" s="5">
        <v>169</v>
      </c>
      <c r="C19" s="5">
        <f>SUM('66'!Q19:R19)</f>
        <v>127</v>
      </c>
      <c r="D19" s="5">
        <f>SUM('66'!S19:T19)</f>
        <v>32</v>
      </c>
      <c r="E19" s="5">
        <f>'66'!U19</f>
        <v>8</v>
      </c>
      <c r="F19" s="3">
        <f>B19-SUM(C19:E19)</f>
        <v>2</v>
      </c>
      <c r="H19" s="4">
        <v>169</v>
      </c>
      <c r="I19" s="5">
        <v>135</v>
      </c>
      <c r="J19" s="5">
        <v>29</v>
      </c>
      <c r="K19" s="5">
        <v>1</v>
      </c>
      <c r="L19" s="5">
        <v>2</v>
      </c>
      <c r="M19" s="5">
        <v>0</v>
      </c>
      <c r="N19" s="3">
        <f>H19-SUM(I19:M19)</f>
        <v>2</v>
      </c>
      <c r="P19" s="4">
        <v>169</v>
      </c>
      <c r="Q19" s="5">
        <f>SUM(I19:J19)</f>
        <v>164</v>
      </c>
      <c r="R19" s="5">
        <f>SUM(K19:L19)</f>
        <v>3</v>
      </c>
      <c r="S19" s="5">
        <f>M19</f>
        <v>0</v>
      </c>
      <c r="T19" s="3">
        <f>P19-SUM(Q19:S19)</f>
        <v>2</v>
      </c>
    </row>
    <row r="20" spans="1:31" s="28" customFormat="1" ht="11.25" customHeight="1">
      <c r="A20" s="25" t="s">
        <v>3</v>
      </c>
      <c r="B20" s="26"/>
      <c r="C20" s="26">
        <f>C19/$B$19</f>
        <v>0.75147928994082835</v>
      </c>
      <c r="D20" s="26">
        <f t="shared" ref="D20:E20" si="8">D19/$B$19</f>
        <v>0.1893491124260355</v>
      </c>
      <c r="E20" s="26">
        <f t="shared" si="8"/>
        <v>4.7337278106508875E-2</v>
      </c>
      <c r="F20" s="27">
        <f>F19/B19</f>
        <v>1.1834319526627219E-2</v>
      </c>
      <c r="H20" s="25"/>
      <c r="I20" s="26">
        <f>I19/$B$19</f>
        <v>0.79881656804733725</v>
      </c>
      <c r="J20" s="26">
        <f t="shared" ref="J20:M20" si="9">J19/$B$19</f>
        <v>0.17159763313609466</v>
      </c>
      <c r="K20" s="26">
        <f t="shared" si="9"/>
        <v>5.9171597633136093E-3</v>
      </c>
      <c r="L20" s="26">
        <f t="shared" si="9"/>
        <v>1.1834319526627219E-2</v>
      </c>
      <c r="M20" s="26">
        <f t="shared" si="9"/>
        <v>0</v>
      </c>
      <c r="N20" s="27">
        <f>N19/H19</f>
        <v>1.1834319526627219E-2</v>
      </c>
      <c r="P20" s="25"/>
      <c r="Q20" s="26">
        <f>Q19/P19</f>
        <v>0.97041420118343191</v>
      </c>
      <c r="R20" s="26">
        <f>R19/P19</f>
        <v>1.7751479289940829E-2</v>
      </c>
      <c r="S20" s="26">
        <f>S19/P19</f>
        <v>0</v>
      </c>
      <c r="T20" s="27">
        <f>T19/P19</f>
        <v>1.1834319526627219E-2</v>
      </c>
      <c r="U20" s="36"/>
      <c r="V20" s="36"/>
      <c r="W20" s="36"/>
      <c r="X20" s="36"/>
      <c r="Y20" s="36"/>
      <c r="Z20" s="36"/>
      <c r="AA20" s="36"/>
      <c r="AB20" s="36"/>
      <c r="AC20" s="36"/>
      <c r="AD20" s="36"/>
      <c r="AE20" s="36"/>
    </row>
    <row r="21" spans="1:31" ht="11.25" customHeight="1">
      <c r="A21" s="4" t="s">
        <v>25</v>
      </c>
      <c r="B21" s="5">
        <v>160</v>
      </c>
      <c r="C21" s="5">
        <f>SUM('66'!Q21:R21)</f>
        <v>101</v>
      </c>
      <c r="D21" s="5">
        <f>SUM('66'!S21:T21)</f>
        <v>44</v>
      </c>
      <c r="E21" s="5">
        <f>'66'!U21</f>
        <v>10</v>
      </c>
      <c r="F21" s="3">
        <f>B21-SUM(C21:E21)</f>
        <v>5</v>
      </c>
      <c r="H21" s="4">
        <v>160</v>
      </c>
      <c r="I21" s="5">
        <v>125</v>
      </c>
      <c r="J21" s="5">
        <v>28</v>
      </c>
      <c r="K21" s="5">
        <v>1</v>
      </c>
      <c r="L21" s="5">
        <v>1</v>
      </c>
      <c r="M21" s="5">
        <v>1</v>
      </c>
      <c r="N21" s="3">
        <f>H21-SUM(I21:M21)</f>
        <v>4</v>
      </c>
      <c r="P21" s="4">
        <v>160</v>
      </c>
      <c r="Q21" s="5">
        <f>SUM(I21:J21)</f>
        <v>153</v>
      </c>
      <c r="R21" s="5">
        <f>SUM(K21:L21)</f>
        <v>2</v>
      </c>
      <c r="S21" s="5">
        <f>M21</f>
        <v>1</v>
      </c>
      <c r="T21" s="3">
        <f>P21-SUM(Q21:S21)</f>
        <v>4</v>
      </c>
    </row>
    <row r="22" spans="1:31" s="28" customFormat="1" ht="11.25" customHeight="1">
      <c r="A22" s="25" t="s">
        <v>3</v>
      </c>
      <c r="B22" s="26"/>
      <c r="C22" s="26">
        <f>C21/$B$21</f>
        <v>0.63124999999999998</v>
      </c>
      <c r="D22" s="26">
        <f t="shared" ref="D22:E22" si="10">D21/$B$21</f>
        <v>0.27500000000000002</v>
      </c>
      <c r="E22" s="26">
        <f t="shared" si="10"/>
        <v>6.25E-2</v>
      </c>
      <c r="F22" s="27">
        <f>F21/B21</f>
        <v>3.125E-2</v>
      </c>
      <c r="H22" s="25"/>
      <c r="I22" s="26">
        <f>I21/$B$21</f>
        <v>0.78125</v>
      </c>
      <c r="J22" s="26">
        <f t="shared" ref="J22:M22" si="11">J21/$B$21</f>
        <v>0.17499999999999999</v>
      </c>
      <c r="K22" s="26">
        <f t="shared" si="11"/>
        <v>6.2500000000000003E-3</v>
      </c>
      <c r="L22" s="26">
        <f t="shared" si="11"/>
        <v>6.2500000000000003E-3</v>
      </c>
      <c r="M22" s="26">
        <f t="shared" si="11"/>
        <v>6.2500000000000003E-3</v>
      </c>
      <c r="N22" s="27">
        <f>N21/H21</f>
        <v>2.5000000000000001E-2</v>
      </c>
      <c r="P22" s="25"/>
      <c r="Q22" s="26">
        <f>Q21/P21</f>
        <v>0.95625000000000004</v>
      </c>
      <c r="R22" s="26">
        <f>R21/P21</f>
        <v>1.2500000000000001E-2</v>
      </c>
      <c r="S22" s="26">
        <f>S21/P21</f>
        <v>6.2500000000000003E-3</v>
      </c>
      <c r="T22" s="27">
        <f>T21/P21</f>
        <v>2.5000000000000001E-2</v>
      </c>
      <c r="U22" s="36"/>
      <c r="V22" s="36"/>
      <c r="W22" s="36"/>
      <c r="X22" s="36"/>
      <c r="Y22" s="36"/>
      <c r="Z22" s="36"/>
      <c r="AA22" s="36"/>
      <c r="AB22" s="36"/>
      <c r="AC22" s="36"/>
      <c r="AD22" s="36"/>
      <c r="AE22" s="36"/>
    </row>
    <row r="23" spans="1:31" ht="11.25" customHeight="1">
      <c r="A23" s="4" t="s">
        <v>26</v>
      </c>
      <c r="B23" s="5">
        <v>181</v>
      </c>
      <c r="C23" s="5">
        <f>SUM('66'!Q23:R23)</f>
        <v>128</v>
      </c>
      <c r="D23" s="5">
        <f>SUM('66'!S23:T23)</f>
        <v>34</v>
      </c>
      <c r="E23" s="5">
        <f>'66'!U23</f>
        <v>16</v>
      </c>
      <c r="F23" s="3">
        <f>B23-SUM(C23:E23)</f>
        <v>3</v>
      </c>
      <c r="H23" s="4">
        <v>181</v>
      </c>
      <c r="I23" s="5">
        <v>140</v>
      </c>
      <c r="J23" s="5">
        <v>37</v>
      </c>
      <c r="K23" s="5">
        <v>1</v>
      </c>
      <c r="L23" s="5">
        <v>0</v>
      </c>
      <c r="M23" s="5">
        <v>1</v>
      </c>
      <c r="N23" s="3">
        <f>H23-SUM(I23:M23)</f>
        <v>2</v>
      </c>
      <c r="P23" s="4">
        <v>181</v>
      </c>
      <c r="Q23" s="5">
        <f>SUM(I23:J23)</f>
        <v>177</v>
      </c>
      <c r="R23" s="5">
        <f>SUM(K23:L23)</f>
        <v>1</v>
      </c>
      <c r="S23" s="5">
        <f>M23</f>
        <v>1</v>
      </c>
      <c r="T23" s="3">
        <f>P23-SUM(Q23:S23)</f>
        <v>2</v>
      </c>
    </row>
    <row r="24" spans="1:31" s="28" customFormat="1" ht="11.25" customHeight="1">
      <c r="A24" s="25" t="s">
        <v>3</v>
      </c>
      <c r="B24" s="26"/>
      <c r="C24" s="26">
        <f>C23/$B$23</f>
        <v>0.70718232044198892</v>
      </c>
      <c r="D24" s="26">
        <f t="shared" ref="D24:E24" si="12">D23/$B$23</f>
        <v>0.18784530386740331</v>
      </c>
      <c r="E24" s="26">
        <f t="shared" si="12"/>
        <v>8.8397790055248615E-2</v>
      </c>
      <c r="F24" s="27">
        <f>F23/B23</f>
        <v>1.6574585635359115E-2</v>
      </c>
      <c r="H24" s="25"/>
      <c r="I24" s="26">
        <f>I23/$B$23</f>
        <v>0.77348066298342544</v>
      </c>
      <c r="J24" s="26">
        <f t="shared" ref="J24:M24" si="13">J23/$B$23</f>
        <v>0.20441988950276244</v>
      </c>
      <c r="K24" s="26">
        <f t="shared" si="13"/>
        <v>5.5248618784530384E-3</v>
      </c>
      <c r="L24" s="26">
        <f t="shared" si="13"/>
        <v>0</v>
      </c>
      <c r="M24" s="26">
        <f t="shared" si="13"/>
        <v>5.5248618784530384E-3</v>
      </c>
      <c r="N24" s="27">
        <f>N23/H23</f>
        <v>1.1049723756906077E-2</v>
      </c>
      <c r="P24" s="25"/>
      <c r="Q24" s="26">
        <f>Q23/P23</f>
        <v>0.97790055248618779</v>
      </c>
      <c r="R24" s="26">
        <f>R23/P23</f>
        <v>5.5248618784530384E-3</v>
      </c>
      <c r="S24" s="26">
        <f>S23/P23</f>
        <v>5.5248618784530384E-3</v>
      </c>
      <c r="T24" s="27">
        <f>T23/P23</f>
        <v>1.1049723756906077E-2</v>
      </c>
      <c r="U24" s="36"/>
      <c r="V24" s="36"/>
      <c r="W24" s="36"/>
      <c r="X24" s="36"/>
      <c r="Y24" s="36"/>
      <c r="Z24" s="36"/>
      <c r="AA24" s="36"/>
      <c r="AB24" s="36"/>
      <c r="AC24" s="36"/>
      <c r="AD24" s="36"/>
      <c r="AE24" s="36"/>
    </row>
    <row r="25" spans="1:31" ht="11.25" customHeight="1">
      <c r="A25" s="4" t="s">
        <v>27</v>
      </c>
      <c r="B25" s="5">
        <v>244</v>
      </c>
      <c r="C25" s="5">
        <f>SUM('66'!Q25:R25)</f>
        <v>157</v>
      </c>
      <c r="D25" s="5">
        <f>SUM('66'!S25:T25)</f>
        <v>59</v>
      </c>
      <c r="E25" s="5">
        <f>'66'!U25</f>
        <v>18</v>
      </c>
      <c r="F25" s="3">
        <f>B25-SUM(C25:E25)</f>
        <v>10</v>
      </c>
      <c r="H25" s="4">
        <v>244</v>
      </c>
      <c r="I25" s="5">
        <v>179</v>
      </c>
      <c r="J25" s="5">
        <v>53</v>
      </c>
      <c r="K25" s="5">
        <v>2</v>
      </c>
      <c r="L25" s="5">
        <v>0</v>
      </c>
      <c r="M25" s="5">
        <v>1</v>
      </c>
      <c r="N25" s="3">
        <f>H25-SUM(I25:M25)</f>
        <v>9</v>
      </c>
      <c r="P25" s="4">
        <v>244</v>
      </c>
      <c r="Q25" s="5">
        <f>SUM(I25:J25)</f>
        <v>232</v>
      </c>
      <c r="R25" s="5">
        <f>SUM(K25:L25)</f>
        <v>2</v>
      </c>
      <c r="S25" s="5">
        <f>M25</f>
        <v>1</v>
      </c>
      <c r="T25" s="3">
        <f>P25-SUM(Q25:S25)</f>
        <v>9</v>
      </c>
    </row>
    <row r="26" spans="1:31" s="28" customFormat="1" ht="11.25" customHeight="1">
      <c r="A26" s="25" t="s">
        <v>3</v>
      </c>
      <c r="B26" s="26"/>
      <c r="C26" s="26">
        <f>C25/$B$25</f>
        <v>0.64344262295081966</v>
      </c>
      <c r="D26" s="26">
        <f t="shared" ref="D26:E26" si="14">D25/$B$25</f>
        <v>0.24180327868852458</v>
      </c>
      <c r="E26" s="26">
        <f t="shared" si="14"/>
        <v>7.3770491803278687E-2</v>
      </c>
      <c r="F26" s="27">
        <f>F25/B25</f>
        <v>4.0983606557377046E-2</v>
      </c>
      <c r="H26" s="25"/>
      <c r="I26" s="26">
        <f>I25/$B$25</f>
        <v>0.73360655737704916</v>
      </c>
      <c r="J26" s="26">
        <f t="shared" ref="J26:M26" si="15">J25/$B$25</f>
        <v>0.21721311475409835</v>
      </c>
      <c r="K26" s="26">
        <f t="shared" si="15"/>
        <v>8.1967213114754103E-3</v>
      </c>
      <c r="L26" s="26">
        <f t="shared" si="15"/>
        <v>0</v>
      </c>
      <c r="M26" s="26">
        <f t="shared" si="15"/>
        <v>4.0983606557377051E-3</v>
      </c>
      <c r="N26" s="27">
        <f>N25/H25</f>
        <v>3.6885245901639344E-2</v>
      </c>
      <c r="P26" s="25"/>
      <c r="Q26" s="26">
        <f>Q25/P25</f>
        <v>0.95081967213114749</v>
      </c>
      <c r="R26" s="26">
        <f>R25/P25</f>
        <v>8.1967213114754103E-3</v>
      </c>
      <c r="S26" s="26">
        <f>S25/P25</f>
        <v>4.0983606557377051E-3</v>
      </c>
      <c r="T26" s="27">
        <f>T25/P25</f>
        <v>3.6885245901639344E-2</v>
      </c>
      <c r="U26" s="36"/>
      <c r="V26" s="36"/>
      <c r="W26" s="36"/>
      <c r="X26" s="36"/>
      <c r="Y26" s="36"/>
      <c r="Z26" s="36"/>
      <c r="AA26" s="36"/>
      <c r="AB26" s="36"/>
      <c r="AC26" s="36"/>
      <c r="AD26" s="36"/>
      <c r="AE26" s="36"/>
    </row>
    <row r="27" spans="1:31" ht="11.25" customHeight="1">
      <c r="A27" s="4" t="s">
        <v>28</v>
      </c>
      <c r="B27" s="5">
        <v>262</v>
      </c>
      <c r="C27" s="5">
        <f>SUM('66'!Q27:R27)</f>
        <v>156</v>
      </c>
      <c r="D27" s="5">
        <f>SUM('66'!S27:T27)</f>
        <v>73</v>
      </c>
      <c r="E27" s="5">
        <f>'66'!U27</f>
        <v>20</v>
      </c>
      <c r="F27" s="3">
        <f>B27-SUM(C27:E27)</f>
        <v>13</v>
      </c>
      <c r="H27" s="4">
        <v>262</v>
      </c>
      <c r="I27" s="5">
        <v>203</v>
      </c>
      <c r="J27" s="5">
        <v>46</v>
      </c>
      <c r="K27" s="5">
        <v>0</v>
      </c>
      <c r="L27" s="5">
        <v>0</v>
      </c>
      <c r="M27" s="5">
        <v>1</v>
      </c>
      <c r="N27" s="3">
        <f>H27-SUM(I27:M27)</f>
        <v>12</v>
      </c>
      <c r="P27" s="4">
        <v>262</v>
      </c>
      <c r="Q27" s="5">
        <f>SUM(I27:J27)</f>
        <v>249</v>
      </c>
      <c r="R27" s="5">
        <f>SUM(K27:L27)</f>
        <v>0</v>
      </c>
      <c r="S27" s="5">
        <f>M27</f>
        <v>1</v>
      </c>
      <c r="T27" s="3">
        <f>P27-SUM(Q27:S27)</f>
        <v>12</v>
      </c>
    </row>
    <row r="28" spans="1:31" s="28" customFormat="1" ht="11.25" customHeight="1">
      <c r="A28" s="29" t="s">
        <v>3</v>
      </c>
      <c r="B28" s="30"/>
      <c r="C28" s="30">
        <f>C27/$B$27</f>
        <v>0.59541984732824427</v>
      </c>
      <c r="D28" s="30">
        <f t="shared" ref="D28:E28" si="16">D27/$B$27</f>
        <v>0.2786259541984733</v>
      </c>
      <c r="E28" s="30">
        <f t="shared" si="16"/>
        <v>7.6335877862595422E-2</v>
      </c>
      <c r="F28" s="31">
        <f>F27/B27</f>
        <v>4.9618320610687022E-2</v>
      </c>
      <c r="H28" s="29"/>
      <c r="I28" s="30">
        <f>I27/$B$27</f>
        <v>0.77480916030534353</v>
      </c>
      <c r="J28" s="30">
        <f t="shared" ref="J28:M28" si="17">J27/$B$27</f>
        <v>0.17557251908396945</v>
      </c>
      <c r="K28" s="30">
        <f t="shared" si="17"/>
        <v>0</v>
      </c>
      <c r="L28" s="30">
        <f t="shared" si="17"/>
        <v>0</v>
      </c>
      <c r="M28" s="30">
        <f t="shared" si="17"/>
        <v>3.8167938931297708E-3</v>
      </c>
      <c r="N28" s="31">
        <f>N27/H27</f>
        <v>4.5801526717557252E-2</v>
      </c>
      <c r="P28" s="29"/>
      <c r="Q28" s="30">
        <f>Q27/P27</f>
        <v>0.95038167938931295</v>
      </c>
      <c r="R28" s="30">
        <f>R27/P27</f>
        <v>0</v>
      </c>
      <c r="S28" s="30">
        <f>S27/P27</f>
        <v>3.8167938931297708E-3</v>
      </c>
      <c r="T28" s="31">
        <f>T27/P27</f>
        <v>4.5801526717557252E-2</v>
      </c>
      <c r="U28" s="36"/>
      <c r="V28" s="36"/>
      <c r="W28" s="36"/>
      <c r="X28" s="36"/>
      <c r="Y28" s="36"/>
      <c r="Z28" s="36"/>
      <c r="AA28" s="36"/>
      <c r="AB28" s="36"/>
      <c r="AC28" s="36"/>
      <c r="AD28" s="36"/>
      <c r="AE28" s="36"/>
    </row>
    <row r="29" spans="1:31" ht="11.25" customHeight="1"/>
    <row r="30" spans="1:31" ht="11.25" customHeight="1"/>
    <row r="31" spans="1:31" ht="11.25" customHeight="1"/>
    <row r="32" spans="1:31"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sheetData>
  <phoneticPr fontId="2"/>
  <pageMargins left="0.78740157480314965" right="0.78740157480314965" top="0.78740157480314965" bottom="0.78740157480314965" header="0.31496062992125984" footer="0.31496062992125984"/>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5" width="5" style="1" customWidth="1"/>
    <col min="6" max="7" width="5" style="1"/>
    <col min="8" max="10" width="5" style="1" customWidth="1"/>
    <col min="11" max="12" width="5" style="1"/>
    <col min="13" max="18" width="5" style="1" customWidth="1"/>
    <col min="19" max="16384" width="5" style="1"/>
  </cols>
  <sheetData>
    <row r="1" spans="1:22">
      <c r="A1" s="1" t="s">
        <v>217</v>
      </c>
    </row>
    <row r="2" spans="1:22" s="20" customFormat="1" ht="10.5">
      <c r="A2" s="20" t="s">
        <v>389</v>
      </c>
      <c r="G2" s="20" t="s">
        <v>298</v>
      </c>
      <c r="L2" s="20" t="s">
        <v>391</v>
      </c>
    </row>
    <row r="3" spans="1:22" s="15" customFormat="1" ht="10.5">
      <c r="G3" s="15" t="s">
        <v>390</v>
      </c>
    </row>
    <row r="4" spans="1:22">
      <c r="A4" s="1" t="s">
        <v>0</v>
      </c>
    </row>
    <row r="5" spans="1:22" s="2" customFormat="1" ht="127.5" customHeight="1">
      <c r="A5" s="12" t="s">
        <v>3</v>
      </c>
      <c r="B5" s="7" t="s">
        <v>4</v>
      </c>
      <c r="C5" s="7" t="s">
        <v>228</v>
      </c>
      <c r="D5" s="7" t="s">
        <v>229</v>
      </c>
      <c r="E5" s="8" t="s">
        <v>8</v>
      </c>
      <c r="G5" s="6" t="s">
        <v>240</v>
      </c>
      <c r="H5" s="7" t="s">
        <v>230</v>
      </c>
      <c r="I5" s="7" t="s">
        <v>231</v>
      </c>
      <c r="J5" s="8" t="s">
        <v>8</v>
      </c>
      <c r="L5" s="6" t="s">
        <v>4</v>
      </c>
      <c r="M5" s="7" t="s">
        <v>232</v>
      </c>
      <c r="N5" s="7" t="s">
        <v>233</v>
      </c>
      <c r="O5" s="7" t="s">
        <v>234</v>
      </c>
      <c r="P5" s="7" t="s">
        <v>235</v>
      </c>
      <c r="Q5" s="7" t="s">
        <v>236</v>
      </c>
      <c r="R5" s="8" t="s">
        <v>8</v>
      </c>
    </row>
    <row r="6" spans="1:22">
      <c r="A6" s="13" t="s">
        <v>18</v>
      </c>
      <c r="B6" s="5">
        <v>1170</v>
      </c>
      <c r="C6" s="5">
        <v>996</v>
      </c>
      <c r="D6" s="5">
        <v>139</v>
      </c>
      <c r="E6" s="3">
        <f>B6-SUM(C6:D6)</f>
        <v>35</v>
      </c>
      <c r="G6" s="4">
        <v>1170</v>
      </c>
      <c r="H6" s="5">
        <v>1033</v>
      </c>
      <c r="I6" s="5">
        <v>101</v>
      </c>
      <c r="J6" s="3">
        <f>G6-SUM(H6:I6)</f>
        <v>36</v>
      </c>
      <c r="L6" s="4">
        <v>1170</v>
      </c>
      <c r="M6" s="5">
        <v>349</v>
      </c>
      <c r="N6" s="5">
        <v>268</v>
      </c>
      <c r="O6" s="5">
        <v>62</v>
      </c>
      <c r="P6" s="5">
        <v>209</v>
      </c>
      <c r="Q6" s="5">
        <v>95</v>
      </c>
      <c r="R6" s="3">
        <f>L6-SUM(M6:Q6)</f>
        <v>187</v>
      </c>
    </row>
    <row r="7" spans="1:22" s="28" customFormat="1">
      <c r="A7" s="35" t="s">
        <v>3</v>
      </c>
      <c r="B7" s="26"/>
      <c r="C7" s="26">
        <f>C6/$B$6</f>
        <v>0.85128205128205126</v>
      </c>
      <c r="D7" s="26">
        <f t="shared" ref="D7" si="0">D6/$B$6</f>
        <v>0.1188034188034188</v>
      </c>
      <c r="E7" s="27">
        <f>E6/B6</f>
        <v>2.9914529914529916E-2</v>
      </c>
      <c r="G7" s="25"/>
      <c r="H7" s="26">
        <f>H6/G6</f>
        <v>0.88290598290598288</v>
      </c>
      <c r="I7" s="26">
        <f>I6/G6</f>
        <v>8.6324786324786323E-2</v>
      </c>
      <c r="J7" s="27">
        <f>J6/G6</f>
        <v>3.0769230769230771E-2</v>
      </c>
      <c r="L7" s="25"/>
      <c r="M7" s="26">
        <f>M6/L6</f>
        <v>0.29829059829059829</v>
      </c>
      <c r="N7" s="26">
        <f>N6/L6</f>
        <v>0.22905982905982905</v>
      </c>
      <c r="O7" s="26">
        <f>O6/L6</f>
        <v>5.2991452991452991E-2</v>
      </c>
      <c r="P7" s="26">
        <f>P6/L6</f>
        <v>0.17863247863247864</v>
      </c>
      <c r="Q7" s="26">
        <f>Q6/L6</f>
        <v>8.11965811965812E-2</v>
      </c>
      <c r="R7" s="27">
        <f>R6/L6</f>
        <v>0.15982905982905982</v>
      </c>
    </row>
    <row r="8" spans="1:22">
      <c r="A8" s="13" t="s">
        <v>19</v>
      </c>
      <c r="B8" s="5">
        <v>551</v>
      </c>
      <c r="C8" s="5">
        <v>487</v>
      </c>
      <c r="D8" s="5">
        <v>45</v>
      </c>
      <c r="E8" s="3">
        <f>B8-SUM(C8:D8)</f>
        <v>19</v>
      </c>
      <c r="G8" s="4">
        <v>551</v>
      </c>
      <c r="H8" s="5">
        <v>484</v>
      </c>
      <c r="I8" s="5">
        <v>48</v>
      </c>
      <c r="J8" s="3">
        <f>G8-SUM(H8:I8)</f>
        <v>19</v>
      </c>
      <c r="L8" s="4">
        <v>551</v>
      </c>
      <c r="M8" s="5">
        <v>176</v>
      </c>
      <c r="N8" s="5">
        <v>119</v>
      </c>
      <c r="O8" s="5">
        <v>31</v>
      </c>
      <c r="P8" s="5">
        <v>92</v>
      </c>
      <c r="Q8" s="5">
        <v>54</v>
      </c>
      <c r="R8" s="3">
        <f>L8-SUM(M8:Q8)</f>
        <v>79</v>
      </c>
    </row>
    <row r="9" spans="1:22" s="28" customFormat="1">
      <c r="A9" s="35" t="s">
        <v>3</v>
      </c>
      <c r="B9" s="26"/>
      <c r="C9" s="26">
        <f>C8/$B$8</f>
        <v>0.88384754990925585</v>
      </c>
      <c r="D9" s="26">
        <f t="shared" ref="D9" si="1">D8/$B$8</f>
        <v>8.1669691470054442E-2</v>
      </c>
      <c r="E9" s="27">
        <f>E8/B8</f>
        <v>3.4482758620689655E-2</v>
      </c>
      <c r="G9" s="25"/>
      <c r="H9" s="26">
        <f>H8/G8</f>
        <v>0.8784029038112523</v>
      </c>
      <c r="I9" s="26">
        <f>I8/G8</f>
        <v>8.7114337568058073E-2</v>
      </c>
      <c r="J9" s="27">
        <f>J8/G8</f>
        <v>3.4482758620689655E-2</v>
      </c>
      <c r="L9" s="25"/>
      <c r="M9" s="26">
        <f>M8/L8</f>
        <v>0.31941923774954628</v>
      </c>
      <c r="N9" s="26">
        <f>N8/L8</f>
        <v>0.2159709618874773</v>
      </c>
      <c r="O9" s="26">
        <f>O8/L8</f>
        <v>5.6261343012704176E-2</v>
      </c>
      <c r="P9" s="26">
        <f>P8/L8</f>
        <v>0.16696914700544466</v>
      </c>
      <c r="Q9" s="26">
        <f>Q8/L8</f>
        <v>9.8003629764065334E-2</v>
      </c>
      <c r="R9" s="27">
        <f>R8/L8</f>
        <v>0.14337568058076225</v>
      </c>
    </row>
    <row r="10" spans="1:22">
      <c r="A10" s="13" t="s">
        <v>20</v>
      </c>
      <c r="B10" s="5">
        <v>611</v>
      </c>
      <c r="C10" s="5">
        <v>503</v>
      </c>
      <c r="D10" s="5">
        <v>94</v>
      </c>
      <c r="E10" s="3">
        <f>B10-SUM(C10:D10)</f>
        <v>14</v>
      </c>
      <c r="G10" s="4">
        <v>611</v>
      </c>
      <c r="H10" s="5">
        <v>545</v>
      </c>
      <c r="I10" s="5">
        <v>51</v>
      </c>
      <c r="J10" s="3">
        <f>G10-SUM(H10:I10)</f>
        <v>15</v>
      </c>
      <c r="L10" s="4">
        <v>611</v>
      </c>
      <c r="M10" s="5">
        <v>171</v>
      </c>
      <c r="N10" s="5">
        <v>149</v>
      </c>
      <c r="O10" s="5">
        <v>29</v>
      </c>
      <c r="P10" s="5">
        <v>116</v>
      </c>
      <c r="Q10" s="5">
        <v>41</v>
      </c>
      <c r="R10" s="3">
        <f>L10-SUM(M10:Q10)</f>
        <v>105</v>
      </c>
    </row>
    <row r="11" spans="1:22" s="28" customFormat="1">
      <c r="A11" s="35" t="s">
        <v>3</v>
      </c>
      <c r="B11" s="26"/>
      <c r="C11" s="26">
        <f>C10/$B$10</f>
        <v>0.823240589198036</v>
      </c>
      <c r="D11" s="26">
        <f t="shared" ref="D11" si="2">D10/$B$10</f>
        <v>0.15384615384615385</v>
      </c>
      <c r="E11" s="27">
        <f>E10/B10</f>
        <v>2.2913256955810146E-2</v>
      </c>
      <c r="G11" s="25"/>
      <c r="H11" s="26">
        <f>H10/$B$10</f>
        <v>0.89198036006546644</v>
      </c>
      <c r="I11" s="26">
        <f t="shared" ref="I11" si="3">I10/$B$10</f>
        <v>8.346972176759411E-2</v>
      </c>
      <c r="J11" s="27">
        <f>J10/G10</f>
        <v>2.4549918166939442E-2</v>
      </c>
      <c r="L11" s="25"/>
      <c r="M11" s="26">
        <f>M10/L10</f>
        <v>0.27986906710310966</v>
      </c>
      <c r="N11" s="26">
        <f>N10/L10</f>
        <v>0.24386252045826515</v>
      </c>
      <c r="O11" s="26">
        <f>O10/L10</f>
        <v>4.7463175122749592E-2</v>
      </c>
      <c r="P11" s="26">
        <f>P10/L10</f>
        <v>0.18985270049099837</v>
      </c>
      <c r="Q11" s="26">
        <f>Q10/L10</f>
        <v>6.7103109656301146E-2</v>
      </c>
      <c r="R11" s="27">
        <f>R10/L10</f>
        <v>0.1718494271685761</v>
      </c>
    </row>
    <row r="12" spans="1:22">
      <c r="A12" s="13" t="s">
        <v>21</v>
      </c>
      <c r="B12" s="5">
        <v>2</v>
      </c>
      <c r="C12" s="5">
        <v>2</v>
      </c>
      <c r="D12" s="57" t="s">
        <v>395</v>
      </c>
      <c r="E12" s="60" t="s">
        <v>395</v>
      </c>
      <c r="G12" s="4">
        <v>2</v>
      </c>
      <c r="H12" s="5">
        <v>2</v>
      </c>
      <c r="I12" s="57" t="s">
        <v>395</v>
      </c>
      <c r="J12" s="60" t="s">
        <v>395</v>
      </c>
      <c r="L12" s="4">
        <v>2</v>
      </c>
      <c r="M12" s="57" t="s">
        <v>395</v>
      </c>
      <c r="N12" s="57" t="s">
        <v>395</v>
      </c>
      <c r="O12" s="57" t="s">
        <v>395</v>
      </c>
      <c r="P12" s="5">
        <v>1</v>
      </c>
      <c r="Q12" s="57" t="s">
        <v>395</v>
      </c>
      <c r="R12" s="3">
        <f>L12-SUM(M12:Q12)</f>
        <v>1</v>
      </c>
      <c r="V12" s="19"/>
    </row>
    <row r="13" spans="1:22" s="28" customFormat="1">
      <c r="A13" s="37" t="s">
        <v>3</v>
      </c>
      <c r="B13" s="30"/>
      <c r="C13" s="85">
        <v>1</v>
      </c>
      <c r="D13" s="59" t="s">
        <v>395</v>
      </c>
      <c r="E13" s="62" t="s">
        <v>395</v>
      </c>
      <c r="G13" s="29"/>
      <c r="H13" s="85">
        <v>1</v>
      </c>
      <c r="I13" s="59" t="s">
        <v>395</v>
      </c>
      <c r="J13" s="62" t="s">
        <v>395</v>
      </c>
      <c r="L13" s="29"/>
      <c r="M13" s="59" t="s">
        <v>395</v>
      </c>
      <c r="N13" s="59" t="s">
        <v>395</v>
      </c>
      <c r="O13" s="59" t="s">
        <v>395</v>
      </c>
      <c r="P13" s="30">
        <f>P12/L12</f>
        <v>0.5</v>
      </c>
      <c r="Q13" s="59" t="s">
        <v>395</v>
      </c>
      <c r="R13" s="31">
        <f>R12/L12</f>
        <v>0.5</v>
      </c>
    </row>
    <row r="14" spans="1:22">
      <c r="A14" s="1" t="s">
        <v>2</v>
      </c>
    </row>
    <row r="15" spans="1:22">
      <c r="A15" s="14" t="s">
        <v>22</v>
      </c>
      <c r="B15" s="10">
        <v>17</v>
      </c>
      <c r="C15" s="10">
        <v>14</v>
      </c>
      <c r="D15" s="10">
        <v>3</v>
      </c>
      <c r="E15" s="64" t="s">
        <v>395</v>
      </c>
      <c r="G15" s="9">
        <v>17</v>
      </c>
      <c r="H15" s="10">
        <v>17</v>
      </c>
      <c r="I15" s="82" t="s">
        <v>395</v>
      </c>
      <c r="J15" s="64" t="s">
        <v>395</v>
      </c>
      <c r="L15" s="9">
        <v>17</v>
      </c>
      <c r="M15" s="10">
        <v>2</v>
      </c>
      <c r="N15" s="10">
        <v>3</v>
      </c>
      <c r="O15" s="82" t="s">
        <v>395</v>
      </c>
      <c r="P15" s="10">
        <v>8</v>
      </c>
      <c r="Q15" s="10">
        <v>2</v>
      </c>
      <c r="R15" s="11">
        <f>L15-SUM(M15:Q15)</f>
        <v>2</v>
      </c>
    </row>
    <row r="16" spans="1:22" s="28" customFormat="1">
      <c r="A16" s="35" t="s">
        <v>3</v>
      </c>
      <c r="B16" s="26"/>
      <c r="C16" s="26">
        <f>C15/$B$15</f>
        <v>0.82352941176470584</v>
      </c>
      <c r="D16" s="26">
        <f t="shared" ref="D16" si="4">D15/$B$15</f>
        <v>0.17647058823529413</v>
      </c>
      <c r="E16" s="63" t="s">
        <v>395</v>
      </c>
      <c r="G16" s="25"/>
      <c r="H16" s="85">
        <v>1</v>
      </c>
      <c r="I16" s="58" t="s">
        <v>395</v>
      </c>
      <c r="J16" s="63" t="s">
        <v>395</v>
      </c>
      <c r="L16" s="25"/>
      <c r="M16" s="26">
        <f>M15/L15</f>
        <v>0.11764705882352941</v>
      </c>
      <c r="N16" s="26">
        <f>N15/L15</f>
        <v>0.17647058823529413</v>
      </c>
      <c r="O16" s="58" t="s">
        <v>395</v>
      </c>
      <c r="P16" s="26">
        <f>P15/L15</f>
        <v>0.47058823529411764</v>
      </c>
      <c r="Q16" s="26">
        <f>Q15/L15</f>
        <v>0.11764705882352941</v>
      </c>
      <c r="R16" s="27">
        <f>R15/L15</f>
        <v>0.11764705882352941</v>
      </c>
    </row>
    <row r="17" spans="1:18">
      <c r="A17" s="13" t="s">
        <v>23</v>
      </c>
      <c r="B17" s="5">
        <v>122</v>
      </c>
      <c r="C17" s="5">
        <v>94</v>
      </c>
      <c r="D17" s="5">
        <v>25</v>
      </c>
      <c r="E17" s="3">
        <f>B17-SUM(C17:D17)</f>
        <v>3</v>
      </c>
      <c r="G17" s="4">
        <v>122</v>
      </c>
      <c r="H17" s="5">
        <v>118</v>
      </c>
      <c r="I17" s="5">
        <v>2</v>
      </c>
      <c r="J17" s="3">
        <f>G17-SUM(H17:I17)</f>
        <v>2</v>
      </c>
      <c r="L17" s="4">
        <v>122</v>
      </c>
      <c r="M17" s="5">
        <v>21</v>
      </c>
      <c r="N17" s="5">
        <v>9</v>
      </c>
      <c r="O17" s="5">
        <v>7</v>
      </c>
      <c r="P17" s="5">
        <v>60</v>
      </c>
      <c r="Q17" s="5">
        <v>6</v>
      </c>
      <c r="R17" s="3">
        <f>L17-SUM(M17:Q17)</f>
        <v>19</v>
      </c>
    </row>
    <row r="18" spans="1:18" s="28" customFormat="1">
      <c r="A18" s="35" t="s">
        <v>3</v>
      </c>
      <c r="B18" s="26"/>
      <c r="C18" s="26">
        <f>C17/$B$17</f>
        <v>0.77049180327868849</v>
      </c>
      <c r="D18" s="26">
        <f t="shared" ref="D18" si="5">D17/$B$17</f>
        <v>0.20491803278688525</v>
      </c>
      <c r="E18" s="27">
        <f>E17/B17</f>
        <v>2.4590163934426229E-2</v>
      </c>
      <c r="G18" s="25"/>
      <c r="H18" s="26">
        <f>H17/$B$17</f>
        <v>0.96721311475409832</v>
      </c>
      <c r="I18" s="26">
        <f t="shared" ref="I18" si="6">I17/$B$17</f>
        <v>1.6393442622950821E-2</v>
      </c>
      <c r="J18" s="27">
        <f>J17/G17</f>
        <v>1.6393442622950821E-2</v>
      </c>
      <c r="L18" s="25"/>
      <c r="M18" s="26">
        <f>M17/L17</f>
        <v>0.1721311475409836</v>
      </c>
      <c r="N18" s="26">
        <f>N17/L17</f>
        <v>7.3770491803278687E-2</v>
      </c>
      <c r="O18" s="26">
        <f>O17/L17</f>
        <v>5.737704918032787E-2</v>
      </c>
      <c r="P18" s="26">
        <f>P17/L17</f>
        <v>0.49180327868852458</v>
      </c>
      <c r="Q18" s="26">
        <f>Q17/L17</f>
        <v>4.9180327868852458E-2</v>
      </c>
      <c r="R18" s="27">
        <f>R17/L17</f>
        <v>0.15573770491803279</v>
      </c>
    </row>
    <row r="19" spans="1:18">
      <c r="A19" s="13" t="s">
        <v>24</v>
      </c>
      <c r="B19" s="5">
        <v>169</v>
      </c>
      <c r="C19" s="5">
        <v>135</v>
      </c>
      <c r="D19" s="5">
        <v>32</v>
      </c>
      <c r="E19" s="3">
        <f>B19-SUM(C19:D19)</f>
        <v>2</v>
      </c>
      <c r="G19" s="4">
        <v>169</v>
      </c>
      <c r="H19" s="5">
        <v>167</v>
      </c>
      <c r="I19" s="5">
        <v>0</v>
      </c>
      <c r="J19" s="3">
        <f>G19-SUM(H19:I19)</f>
        <v>2</v>
      </c>
      <c r="L19" s="4">
        <v>169</v>
      </c>
      <c r="M19" s="5">
        <v>39</v>
      </c>
      <c r="N19" s="5">
        <v>22</v>
      </c>
      <c r="O19" s="5">
        <v>3</v>
      </c>
      <c r="P19" s="5">
        <v>58</v>
      </c>
      <c r="Q19" s="5">
        <v>15</v>
      </c>
      <c r="R19" s="3">
        <f>L19-SUM(M19:Q19)</f>
        <v>32</v>
      </c>
    </row>
    <row r="20" spans="1:18" s="28" customFormat="1">
      <c r="A20" s="35" t="s">
        <v>3</v>
      </c>
      <c r="B20" s="26"/>
      <c r="C20" s="26">
        <f>C19/$B$19</f>
        <v>0.79881656804733725</v>
      </c>
      <c r="D20" s="26">
        <f t="shared" ref="D20" si="7">D19/$B$19</f>
        <v>0.1893491124260355</v>
      </c>
      <c r="E20" s="27">
        <f>E19/B19</f>
        <v>1.1834319526627219E-2</v>
      </c>
      <c r="G20" s="25"/>
      <c r="H20" s="26">
        <f>H19/$B$19</f>
        <v>0.98816568047337283</v>
      </c>
      <c r="I20" s="26">
        <f t="shared" ref="I20" si="8">I19/$B$19</f>
        <v>0</v>
      </c>
      <c r="J20" s="27">
        <f>J19/G19</f>
        <v>1.1834319526627219E-2</v>
      </c>
      <c r="L20" s="25"/>
      <c r="M20" s="26">
        <f>M19/L19</f>
        <v>0.23076923076923078</v>
      </c>
      <c r="N20" s="26">
        <f>N19/L19</f>
        <v>0.13017751479289941</v>
      </c>
      <c r="O20" s="26">
        <f>O19/L19</f>
        <v>1.7751479289940829E-2</v>
      </c>
      <c r="P20" s="26">
        <f>P19/L19</f>
        <v>0.34319526627218933</v>
      </c>
      <c r="Q20" s="26">
        <f>Q19/L19</f>
        <v>8.8757396449704137E-2</v>
      </c>
      <c r="R20" s="27">
        <f>R19/L19</f>
        <v>0.1893491124260355</v>
      </c>
    </row>
    <row r="21" spans="1:18">
      <c r="A21" s="13" t="s">
        <v>25</v>
      </c>
      <c r="B21" s="5">
        <v>160</v>
      </c>
      <c r="C21" s="5">
        <v>141</v>
      </c>
      <c r="D21" s="5">
        <v>15</v>
      </c>
      <c r="E21" s="3">
        <f>B21-SUM(C21:D21)</f>
        <v>4</v>
      </c>
      <c r="G21" s="4">
        <v>160</v>
      </c>
      <c r="H21" s="5">
        <v>153</v>
      </c>
      <c r="I21" s="5">
        <v>3</v>
      </c>
      <c r="J21" s="3">
        <f>G21-SUM(H21:I21)</f>
        <v>4</v>
      </c>
      <c r="L21" s="4">
        <v>160</v>
      </c>
      <c r="M21" s="5">
        <v>42</v>
      </c>
      <c r="N21" s="5">
        <v>36</v>
      </c>
      <c r="O21" s="5">
        <v>9</v>
      </c>
      <c r="P21" s="5">
        <v>34</v>
      </c>
      <c r="Q21" s="5">
        <v>16</v>
      </c>
      <c r="R21" s="3">
        <f>L21-SUM(M21:Q21)</f>
        <v>23</v>
      </c>
    </row>
    <row r="22" spans="1:18" s="28" customFormat="1">
      <c r="A22" s="35" t="s">
        <v>3</v>
      </c>
      <c r="B22" s="26"/>
      <c r="C22" s="26">
        <f>C21/$B$21</f>
        <v>0.88124999999999998</v>
      </c>
      <c r="D22" s="26">
        <f t="shared" ref="D22" si="9">D21/$B$21</f>
        <v>9.375E-2</v>
      </c>
      <c r="E22" s="27">
        <f>E21/B21</f>
        <v>2.5000000000000001E-2</v>
      </c>
      <c r="G22" s="25"/>
      <c r="H22" s="26">
        <f>H21/$B$21</f>
        <v>0.95625000000000004</v>
      </c>
      <c r="I22" s="26">
        <f t="shared" ref="I22" si="10">I21/$B$21</f>
        <v>1.8749999999999999E-2</v>
      </c>
      <c r="J22" s="27">
        <f>J21/G21</f>
        <v>2.5000000000000001E-2</v>
      </c>
      <c r="L22" s="25"/>
      <c r="M22" s="26">
        <f>M21/L21</f>
        <v>0.26250000000000001</v>
      </c>
      <c r="N22" s="26">
        <f>N21/L21</f>
        <v>0.22500000000000001</v>
      </c>
      <c r="O22" s="26">
        <f>O21/L21</f>
        <v>5.6250000000000001E-2</v>
      </c>
      <c r="P22" s="26">
        <f>P21/L21</f>
        <v>0.21249999999999999</v>
      </c>
      <c r="Q22" s="26">
        <f>Q21/L21</f>
        <v>0.1</v>
      </c>
      <c r="R22" s="27">
        <f>R21/L21</f>
        <v>0.14374999999999999</v>
      </c>
    </row>
    <row r="23" spans="1:18">
      <c r="A23" s="13" t="s">
        <v>26</v>
      </c>
      <c r="B23" s="5">
        <v>181</v>
      </c>
      <c r="C23" s="5">
        <v>164</v>
      </c>
      <c r="D23" s="5">
        <v>15</v>
      </c>
      <c r="E23" s="3">
        <f>B23-SUM(C23:D23)</f>
        <v>2</v>
      </c>
      <c r="G23" s="4">
        <v>181</v>
      </c>
      <c r="H23" s="5">
        <v>175</v>
      </c>
      <c r="I23" s="5">
        <v>4</v>
      </c>
      <c r="J23" s="3">
        <f>G23-SUM(H23:I23)</f>
        <v>2</v>
      </c>
      <c r="L23" s="4">
        <v>181</v>
      </c>
      <c r="M23" s="5">
        <v>52</v>
      </c>
      <c r="N23" s="5">
        <v>50</v>
      </c>
      <c r="O23" s="5">
        <v>13</v>
      </c>
      <c r="P23" s="5">
        <v>30</v>
      </c>
      <c r="Q23" s="5">
        <v>14</v>
      </c>
      <c r="R23" s="3">
        <f>L23-SUM(M23:Q23)</f>
        <v>22</v>
      </c>
    </row>
    <row r="24" spans="1:18" s="28" customFormat="1">
      <c r="A24" s="35" t="s">
        <v>3</v>
      </c>
      <c r="B24" s="26"/>
      <c r="C24" s="26">
        <f>C23/$B$23</f>
        <v>0.90607734806629836</v>
      </c>
      <c r="D24" s="26">
        <f t="shared" ref="D24" si="11">D23/$B$23</f>
        <v>8.2872928176795577E-2</v>
      </c>
      <c r="E24" s="27">
        <f>E23/B23</f>
        <v>1.1049723756906077E-2</v>
      </c>
      <c r="G24" s="25"/>
      <c r="H24" s="26">
        <f>H23/$B$23</f>
        <v>0.96685082872928174</v>
      </c>
      <c r="I24" s="26">
        <f t="shared" ref="I24" si="12">I23/$B$23</f>
        <v>2.2099447513812154E-2</v>
      </c>
      <c r="J24" s="27">
        <f>J23/G23</f>
        <v>1.1049723756906077E-2</v>
      </c>
      <c r="L24" s="25"/>
      <c r="M24" s="26">
        <f>M23/L23</f>
        <v>0.287292817679558</v>
      </c>
      <c r="N24" s="26">
        <f>N23/L23</f>
        <v>0.27624309392265195</v>
      </c>
      <c r="O24" s="26">
        <f>O23/L23</f>
        <v>7.18232044198895E-2</v>
      </c>
      <c r="P24" s="26">
        <f>P23/L23</f>
        <v>0.16574585635359115</v>
      </c>
      <c r="Q24" s="26">
        <f>Q23/L23</f>
        <v>7.7348066298342538E-2</v>
      </c>
      <c r="R24" s="27">
        <f>R23/L23</f>
        <v>0.12154696132596685</v>
      </c>
    </row>
    <row r="25" spans="1:18">
      <c r="A25" s="13" t="s">
        <v>27</v>
      </c>
      <c r="B25" s="5">
        <v>244</v>
      </c>
      <c r="C25" s="5">
        <v>213</v>
      </c>
      <c r="D25" s="5">
        <v>21</v>
      </c>
      <c r="E25" s="3">
        <f>B25-SUM(C25:D25)</f>
        <v>10</v>
      </c>
      <c r="G25" s="4">
        <v>244</v>
      </c>
      <c r="H25" s="5">
        <v>216</v>
      </c>
      <c r="I25" s="5">
        <v>19</v>
      </c>
      <c r="J25" s="3">
        <f>G25-SUM(H25:I25)</f>
        <v>9</v>
      </c>
      <c r="L25" s="4">
        <v>244</v>
      </c>
      <c r="M25" s="5">
        <v>103</v>
      </c>
      <c r="N25" s="5">
        <v>60</v>
      </c>
      <c r="O25" s="5">
        <v>16</v>
      </c>
      <c r="P25" s="5">
        <v>13</v>
      </c>
      <c r="Q25" s="5">
        <v>12</v>
      </c>
      <c r="R25" s="3">
        <f>L25-SUM(M25:Q25)</f>
        <v>40</v>
      </c>
    </row>
    <row r="26" spans="1:18" s="28" customFormat="1">
      <c r="A26" s="35" t="s">
        <v>3</v>
      </c>
      <c r="B26" s="26"/>
      <c r="C26" s="26">
        <f>C25/$B$25</f>
        <v>0.87295081967213117</v>
      </c>
      <c r="D26" s="26">
        <f t="shared" ref="D26" si="13">D25/$B$25</f>
        <v>8.6065573770491802E-2</v>
      </c>
      <c r="E26" s="27">
        <f>E25/B25</f>
        <v>4.0983606557377046E-2</v>
      </c>
      <c r="G26" s="25"/>
      <c r="H26" s="26">
        <f>H25/$B$25</f>
        <v>0.88524590163934425</v>
      </c>
      <c r="I26" s="26">
        <f t="shared" ref="I26" si="14">I25/$B$25</f>
        <v>7.7868852459016397E-2</v>
      </c>
      <c r="J26" s="27">
        <f>J25/G25</f>
        <v>3.6885245901639344E-2</v>
      </c>
      <c r="L26" s="25"/>
      <c r="M26" s="26">
        <f>M25/L25</f>
        <v>0.42213114754098363</v>
      </c>
      <c r="N26" s="26">
        <f>N25/L25</f>
        <v>0.24590163934426229</v>
      </c>
      <c r="O26" s="26">
        <f>O25/L25</f>
        <v>6.5573770491803282E-2</v>
      </c>
      <c r="P26" s="26">
        <f>P25/L25</f>
        <v>5.3278688524590161E-2</v>
      </c>
      <c r="Q26" s="26">
        <f>Q25/L25</f>
        <v>4.9180327868852458E-2</v>
      </c>
      <c r="R26" s="27">
        <f>R25/L25</f>
        <v>0.16393442622950818</v>
      </c>
    </row>
    <row r="27" spans="1:18">
      <c r="A27" s="13" t="s">
        <v>28</v>
      </c>
      <c r="B27" s="5">
        <v>262</v>
      </c>
      <c r="C27" s="5">
        <v>222</v>
      </c>
      <c r="D27" s="5">
        <v>28</v>
      </c>
      <c r="E27" s="3">
        <f>B27-SUM(C27:D27)</f>
        <v>12</v>
      </c>
      <c r="G27" s="4">
        <v>262</v>
      </c>
      <c r="H27" s="5">
        <v>178</v>
      </c>
      <c r="I27" s="5">
        <v>69</v>
      </c>
      <c r="J27" s="3">
        <f>G27-SUM(H27:I27)</f>
        <v>15</v>
      </c>
      <c r="L27" s="4">
        <v>262</v>
      </c>
      <c r="M27" s="5">
        <v>85</v>
      </c>
      <c r="N27" s="5">
        <v>87</v>
      </c>
      <c r="O27" s="5">
        <v>12</v>
      </c>
      <c r="P27" s="5">
        <v>5</v>
      </c>
      <c r="Q27" s="5">
        <v>27</v>
      </c>
      <c r="R27" s="3">
        <f>L27-SUM(M27:Q27)</f>
        <v>46</v>
      </c>
    </row>
    <row r="28" spans="1:18" s="28" customFormat="1">
      <c r="A28" s="37" t="s">
        <v>3</v>
      </c>
      <c r="B28" s="30"/>
      <c r="C28" s="30">
        <f>C27/$B$27</f>
        <v>0.84732824427480913</v>
      </c>
      <c r="D28" s="30">
        <f t="shared" ref="D28:E28" si="15">D27/$B$27</f>
        <v>0.10687022900763359</v>
      </c>
      <c r="E28" s="31">
        <f t="shared" si="15"/>
        <v>4.5801526717557252E-2</v>
      </c>
      <c r="G28" s="29"/>
      <c r="H28" s="30">
        <f>H27/$B$27</f>
        <v>0.67938931297709926</v>
      </c>
      <c r="I28" s="30">
        <f t="shared" ref="I28" si="16">I27/$B$27</f>
        <v>0.26335877862595419</v>
      </c>
      <c r="J28" s="31">
        <f>J27/G27</f>
        <v>5.7251908396946563E-2</v>
      </c>
      <c r="L28" s="29"/>
      <c r="M28" s="30">
        <f>M27/L27</f>
        <v>0.32442748091603052</v>
      </c>
      <c r="N28" s="30">
        <f>N27/L27</f>
        <v>0.33206106870229007</v>
      </c>
      <c r="O28" s="30">
        <f>O27/L27</f>
        <v>4.5801526717557252E-2</v>
      </c>
      <c r="P28" s="30">
        <f>P27/L27</f>
        <v>1.9083969465648856E-2</v>
      </c>
      <c r="Q28" s="30">
        <f>Q27/L27</f>
        <v>0.10305343511450382</v>
      </c>
      <c r="R28" s="31">
        <f>R27/L27</f>
        <v>0.17557251908396945</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dimension ref="A1:V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7" width="5" style="1" customWidth="1"/>
    <col min="8" max="9" width="5" style="1"/>
    <col min="10" max="12" width="5" style="1" customWidth="1"/>
    <col min="13" max="16384" width="5" style="1"/>
  </cols>
  <sheetData>
    <row r="1" spans="1:22">
      <c r="A1" s="1" t="s">
        <v>217</v>
      </c>
    </row>
    <row r="2" spans="1:22" s="20" customFormat="1" ht="10.5">
      <c r="A2" s="20" t="s">
        <v>385</v>
      </c>
      <c r="I2" s="20" t="s">
        <v>392</v>
      </c>
    </row>
    <row r="3" spans="1:22" s="15" customFormat="1" ht="10.5"/>
    <row r="4" spans="1:22">
      <c r="A4" s="1" t="s">
        <v>0</v>
      </c>
    </row>
    <row r="5" spans="1:22" s="2" customFormat="1" ht="127.5" customHeight="1">
      <c r="A5" s="6" t="s">
        <v>3</v>
      </c>
      <c r="B5" s="7" t="s">
        <v>4</v>
      </c>
      <c r="C5" s="7" t="s">
        <v>237</v>
      </c>
      <c r="D5" s="7" t="s">
        <v>238</v>
      </c>
      <c r="E5" s="7" t="s">
        <v>239</v>
      </c>
      <c r="F5" s="7" t="s">
        <v>236</v>
      </c>
      <c r="G5" s="8" t="s">
        <v>8</v>
      </c>
      <c r="I5" s="6" t="s">
        <v>240</v>
      </c>
      <c r="J5" s="7" t="s">
        <v>241</v>
      </c>
      <c r="K5" s="7" t="s">
        <v>242</v>
      </c>
      <c r="L5" s="8" t="s">
        <v>8</v>
      </c>
    </row>
    <row r="6" spans="1:22">
      <c r="A6" s="4" t="s">
        <v>18</v>
      </c>
      <c r="B6" s="5">
        <v>1170</v>
      </c>
      <c r="C6" s="5">
        <v>130</v>
      </c>
      <c r="D6" s="5">
        <v>378</v>
      </c>
      <c r="E6" s="5">
        <v>414</v>
      </c>
      <c r="F6" s="5">
        <v>119</v>
      </c>
      <c r="G6" s="3">
        <f>B6-SUM(C6:F6)</f>
        <v>129</v>
      </c>
      <c r="I6" s="4">
        <v>1170</v>
      </c>
      <c r="J6" s="5">
        <v>855</v>
      </c>
      <c r="K6" s="5">
        <v>249</v>
      </c>
      <c r="L6" s="3">
        <f>I6-SUM(J6:K6)</f>
        <v>66</v>
      </c>
    </row>
    <row r="7" spans="1:22" s="28" customFormat="1">
      <c r="A7" s="25" t="s">
        <v>3</v>
      </c>
      <c r="B7" s="26"/>
      <c r="C7" s="26">
        <f>C6/$B$6</f>
        <v>0.1111111111111111</v>
      </c>
      <c r="D7" s="26">
        <f t="shared" ref="D7:F7" si="0">D6/$B$6</f>
        <v>0.32307692307692309</v>
      </c>
      <c r="E7" s="26">
        <f t="shared" si="0"/>
        <v>0.35384615384615387</v>
      </c>
      <c r="F7" s="26">
        <f t="shared" si="0"/>
        <v>0.10170940170940171</v>
      </c>
      <c r="G7" s="27">
        <f>G6/B6</f>
        <v>0.11025641025641025</v>
      </c>
      <c r="I7" s="25"/>
      <c r="J7" s="26">
        <f>J6/I6</f>
        <v>0.73076923076923073</v>
      </c>
      <c r="K7" s="26">
        <f>K6/I6</f>
        <v>0.21282051282051281</v>
      </c>
      <c r="L7" s="27">
        <f>L6/I6</f>
        <v>5.6410256410256411E-2</v>
      </c>
    </row>
    <row r="8" spans="1:22">
      <c r="A8" s="4" t="s">
        <v>19</v>
      </c>
      <c r="B8" s="5">
        <v>551</v>
      </c>
      <c r="C8" s="5">
        <v>60</v>
      </c>
      <c r="D8" s="5">
        <v>181</v>
      </c>
      <c r="E8" s="5">
        <v>192</v>
      </c>
      <c r="F8" s="5">
        <v>58</v>
      </c>
      <c r="G8" s="3">
        <f>B8-SUM(C8:F8)</f>
        <v>60</v>
      </c>
      <c r="I8" s="4">
        <v>551</v>
      </c>
      <c r="J8" s="5">
        <v>394</v>
      </c>
      <c r="K8" s="5">
        <v>123</v>
      </c>
      <c r="L8" s="3">
        <f>I8-SUM(J8:K8)</f>
        <v>34</v>
      </c>
    </row>
    <row r="9" spans="1:22" s="28" customFormat="1">
      <c r="A9" s="25" t="s">
        <v>3</v>
      </c>
      <c r="B9" s="26"/>
      <c r="C9" s="26">
        <f>C8/$B$8</f>
        <v>0.10889292196007259</v>
      </c>
      <c r="D9" s="26">
        <f t="shared" ref="D9:F9" si="1">D8/$B$8</f>
        <v>0.32849364791288566</v>
      </c>
      <c r="E9" s="26">
        <f t="shared" si="1"/>
        <v>0.34845735027223229</v>
      </c>
      <c r="F9" s="26">
        <f t="shared" si="1"/>
        <v>0.10526315789473684</v>
      </c>
      <c r="G9" s="27">
        <f>G8/B8</f>
        <v>0.10889292196007259</v>
      </c>
      <c r="I9" s="25"/>
      <c r="J9" s="26">
        <f>J8/I8</f>
        <v>0.71506352087114333</v>
      </c>
      <c r="K9" s="26">
        <f>K8/I8</f>
        <v>0.22323049001814882</v>
      </c>
      <c r="L9" s="27">
        <f>L8/I8</f>
        <v>6.1705989110707807E-2</v>
      </c>
    </row>
    <row r="10" spans="1:22">
      <c r="A10" s="4" t="s">
        <v>20</v>
      </c>
      <c r="B10" s="5">
        <v>611</v>
      </c>
      <c r="C10" s="5">
        <v>69</v>
      </c>
      <c r="D10" s="5">
        <v>196</v>
      </c>
      <c r="E10" s="5">
        <v>219</v>
      </c>
      <c r="F10" s="5">
        <v>60</v>
      </c>
      <c r="G10" s="3">
        <f>B10-SUM(C10:F10)</f>
        <v>67</v>
      </c>
      <c r="I10" s="4">
        <v>611</v>
      </c>
      <c r="J10" s="5">
        <v>456</v>
      </c>
      <c r="K10" s="5">
        <v>125</v>
      </c>
      <c r="L10" s="3">
        <f>I10-SUM(J10:K10)</f>
        <v>30</v>
      </c>
    </row>
    <row r="11" spans="1:22" s="28" customFormat="1">
      <c r="A11" s="25" t="s">
        <v>3</v>
      </c>
      <c r="B11" s="26"/>
      <c r="C11" s="26">
        <f>C10/$B$10</f>
        <v>0.11292962356792144</v>
      </c>
      <c r="D11" s="26">
        <f t="shared" ref="D11:F11" si="2">D10/$B$10</f>
        <v>0.32078559738134205</v>
      </c>
      <c r="E11" s="26">
        <f t="shared" si="2"/>
        <v>0.35842880523731585</v>
      </c>
      <c r="F11" s="26">
        <f t="shared" si="2"/>
        <v>9.8199672667757767E-2</v>
      </c>
      <c r="G11" s="27">
        <f>G10/B10</f>
        <v>0.10965630114566285</v>
      </c>
      <c r="I11" s="25"/>
      <c r="J11" s="26">
        <f>J10/I10</f>
        <v>0.74631751227495913</v>
      </c>
      <c r="K11" s="26">
        <f>K10/I10</f>
        <v>0.20458265139116202</v>
      </c>
      <c r="L11" s="27">
        <f>L10/I10</f>
        <v>4.9099836333878884E-2</v>
      </c>
    </row>
    <row r="12" spans="1:22">
      <c r="A12" s="4" t="s">
        <v>21</v>
      </c>
      <c r="B12" s="5">
        <v>2</v>
      </c>
      <c r="C12" s="57" t="s">
        <v>395</v>
      </c>
      <c r="D12" s="57" t="s">
        <v>395</v>
      </c>
      <c r="E12" s="5">
        <v>2</v>
      </c>
      <c r="F12" s="57" t="s">
        <v>395</v>
      </c>
      <c r="G12" s="60" t="s">
        <v>395</v>
      </c>
      <c r="I12" s="4">
        <v>2</v>
      </c>
      <c r="J12" s="5">
        <v>2</v>
      </c>
      <c r="K12" s="57" t="s">
        <v>395</v>
      </c>
      <c r="L12" s="60" t="s">
        <v>395</v>
      </c>
      <c r="V12" s="19"/>
    </row>
    <row r="13" spans="1:22" s="28" customFormat="1">
      <c r="A13" s="29" t="s">
        <v>3</v>
      </c>
      <c r="B13" s="30"/>
      <c r="C13" s="59" t="s">
        <v>395</v>
      </c>
      <c r="D13" s="59" t="s">
        <v>395</v>
      </c>
      <c r="E13" s="85">
        <v>1</v>
      </c>
      <c r="F13" s="59" t="s">
        <v>395</v>
      </c>
      <c r="G13" s="62" t="s">
        <v>395</v>
      </c>
      <c r="I13" s="29"/>
      <c r="J13" s="85">
        <v>1</v>
      </c>
      <c r="K13" s="59" t="s">
        <v>395</v>
      </c>
      <c r="L13" s="62" t="s">
        <v>395</v>
      </c>
    </row>
    <row r="14" spans="1:22">
      <c r="A14" s="1" t="s">
        <v>2</v>
      </c>
    </row>
    <row r="15" spans="1:22">
      <c r="A15" s="9" t="s">
        <v>22</v>
      </c>
      <c r="B15" s="10">
        <v>17</v>
      </c>
      <c r="C15" s="10">
        <v>4</v>
      </c>
      <c r="D15" s="10">
        <v>5</v>
      </c>
      <c r="E15" s="10">
        <v>4</v>
      </c>
      <c r="F15" s="10">
        <v>3</v>
      </c>
      <c r="G15" s="11">
        <f>B15-SUM(C15:F15)</f>
        <v>1</v>
      </c>
      <c r="I15" s="9">
        <v>17</v>
      </c>
      <c r="J15" s="10">
        <v>10</v>
      </c>
      <c r="K15" s="10">
        <v>6</v>
      </c>
      <c r="L15" s="11">
        <f>I15-SUM(J15:K15)</f>
        <v>1</v>
      </c>
    </row>
    <row r="16" spans="1:22" s="28" customFormat="1">
      <c r="A16" s="25" t="s">
        <v>3</v>
      </c>
      <c r="B16" s="26"/>
      <c r="C16" s="26">
        <f>C15/$B$15</f>
        <v>0.23529411764705882</v>
      </c>
      <c r="D16" s="26">
        <f t="shared" ref="D16:F16" si="3">D15/$B$15</f>
        <v>0.29411764705882354</v>
      </c>
      <c r="E16" s="26">
        <f t="shared" si="3"/>
        <v>0.23529411764705882</v>
      </c>
      <c r="F16" s="26">
        <f t="shared" si="3"/>
        <v>0.17647058823529413</v>
      </c>
      <c r="G16" s="27">
        <f>G15/B15</f>
        <v>5.8823529411764705E-2</v>
      </c>
      <c r="I16" s="25"/>
      <c r="J16" s="26">
        <f>J15/I15</f>
        <v>0.58823529411764708</v>
      </c>
      <c r="K16" s="26">
        <f>K15/I15</f>
        <v>0.35294117647058826</v>
      </c>
      <c r="L16" s="27">
        <f>L15/I15</f>
        <v>5.8823529411764705E-2</v>
      </c>
    </row>
    <row r="17" spans="1:12">
      <c r="A17" s="4" t="s">
        <v>23</v>
      </c>
      <c r="B17" s="5">
        <v>122</v>
      </c>
      <c r="C17" s="5">
        <v>31</v>
      </c>
      <c r="D17" s="5">
        <v>26</v>
      </c>
      <c r="E17" s="5">
        <v>41</v>
      </c>
      <c r="F17" s="5">
        <v>15</v>
      </c>
      <c r="G17" s="3">
        <f>B17-SUM(C17:F17)</f>
        <v>9</v>
      </c>
      <c r="I17" s="4">
        <v>122</v>
      </c>
      <c r="J17" s="5">
        <v>56</v>
      </c>
      <c r="K17" s="5">
        <v>59</v>
      </c>
      <c r="L17" s="3">
        <f>I17-SUM(J17:K17)</f>
        <v>7</v>
      </c>
    </row>
    <row r="18" spans="1:12" s="28" customFormat="1">
      <c r="A18" s="25" t="s">
        <v>3</v>
      </c>
      <c r="B18" s="26"/>
      <c r="C18" s="26">
        <f>C17/$B$17</f>
        <v>0.25409836065573771</v>
      </c>
      <c r="D18" s="26">
        <f t="shared" ref="D18:F18" si="4">D17/$B$17</f>
        <v>0.21311475409836064</v>
      </c>
      <c r="E18" s="26">
        <f t="shared" si="4"/>
        <v>0.33606557377049179</v>
      </c>
      <c r="F18" s="26">
        <f t="shared" si="4"/>
        <v>0.12295081967213115</v>
      </c>
      <c r="G18" s="27">
        <f>G17/B17</f>
        <v>7.3770491803278687E-2</v>
      </c>
      <c r="I18" s="25"/>
      <c r="J18" s="26">
        <f>J17/I17</f>
        <v>0.45901639344262296</v>
      </c>
      <c r="K18" s="26">
        <f>K17/I17</f>
        <v>0.48360655737704916</v>
      </c>
      <c r="L18" s="27">
        <f>L17/I17</f>
        <v>5.737704918032787E-2</v>
      </c>
    </row>
    <row r="19" spans="1:12">
      <c r="A19" s="4" t="s">
        <v>24</v>
      </c>
      <c r="B19" s="5">
        <v>169</v>
      </c>
      <c r="C19" s="5">
        <v>27</v>
      </c>
      <c r="D19" s="5">
        <v>43</v>
      </c>
      <c r="E19" s="5">
        <v>67</v>
      </c>
      <c r="F19" s="5">
        <v>19</v>
      </c>
      <c r="G19" s="3">
        <f>B19-SUM(C19:F19)</f>
        <v>13</v>
      </c>
      <c r="I19" s="4">
        <v>169</v>
      </c>
      <c r="J19" s="5">
        <v>107</v>
      </c>
      <c r="K19" s="5">
        <v>59</v>
      </c>
      <c r="L19" s="3">
        <f>I19-SUM(J19:K19)</f>
        <v>3</v>
      </c>
    </row>
    <row r="20" spans="1:12" s="28" customFormat="1">
      <c r="A20" s="25" t="s">
        <v>3</v>
      </c>
      <c r="B20" s="26"/>
      <c r="C20" s="26">
        <f>C19/$B$19</f>
        <v>0.15976331360946747</v>
      </c>
      <c r="D20" s="26">
        <f t="shared" ref="D20:F20" si="5">D19/$B$19</f>
        <v>0.25443786982248523</v>
      </c>
      <c r="E20" s="26">
        <f t="shared" si="5"/>
        <v>0.39644970414201186</v>
      </c>
      <c r="F20" s="26">
        <f t="shared" si="5"/>
        <v>0.11242603550295859</v>
      </c>
      <c r="G20" s="27">
        <f>G19/B19</f>
        <v>7.6923076923076927E-2</v>
      </c>
      <c r="I20" s="25"/>
      <c r="J20" s="26">
        <f>J19/I19</f>
        <v>0.63313609467455623</v>
      </c>
      <c r="K20" s="26">
        <f>K19/I19</f>
        <v>0.34911242603550297</v>
      </c>
      <c r="L20" s="27">
        <f>L19/I19</f>
        <v>1.7751479289940829E-2</v>
      </c>
    </row>
    <row r="21" spans="1:12">
      <c r="A21" s="4" t="s">
        <v>25</v>
      </c>
      <c r="B21" s="5">
        <v>160</v>
      </c>
      <c r="C21" s="5">
        <v>22</v>
      </c>
      <c r="D21" s="5">
        <v>51</v>
      </c>
      <c r="E21" s="5">
        <v>50</v>
      </c>
      <c r="F21" s="5">
        <v>25</v>
      </c>
      <c r="G21" s="3">
        <f>B21-SUM(C21:F21)</f>
        <v>12</v>
      </c>
      <c r="I21" s="4">
        <v>160</v>
      </c>
      <c r="J21" s="5">
        <v>108</v>
      </c>
      <c r="K21" s="5">
        <v>45</v>
      </c>
      <c r="L21" s="3">
        <f>I21-SUM(J21:K21)</f>
        <v>7</v>
      </c>
    </row>
    <row r="22" spans="1:12" s="28" customFormat="1">
      <c r="A22" s="25" t="s">
        <v>3</v>
      </c>
      <c r="B22" s="26"/>
      <c r="C22" s="26">
        <f>C21/$B$21</f>
        <v>0.13750000000000001</v>
      </c>
      <c r="D22" s="26">
        <f t="shared" ref="D22:F22" si="6">D21/$B$21</f>
        <v>0.31874999999999998</v>
      </c>
      <c r="E22" s="26">
        <f t="shared" si="6"/>
        <v>0.3125</v>
      </c>
      <c r="F22" s="26">
        <f t="shared" si="6"/>
        <v>0.15625</v>
      </c>
      <c r="G22" s="27">
        <f>G21/B21</f>
        <v>7.4999999999999997E-2</v>
      </c>
      <c r="I22" s="25"/>
      <c r="J22" s="26">
        <f>J21/I21</f>
        <v>0.67500000000000004</v>
      </c>
      <c r="K22" s="26">
        <f>K21/I21</f>
        <v>0.28125</v>
      </c>
      <c r="L22" s="27">
        <f>L21/I21</f>
        <v>4.3749999999999997E-2</v>
      </c>
    </row>
    <row r="23" spans="1:12">
      <c r="A23" s="4" t="s">
        <v>26</v>
      </c>
      <c r="B23" s="5">
        <v>181</v>
      </c>
      <c r="C23" s="5">
        <v>15</v>
      </c>
      <c r="D23" s="5">
        <v>70</v>
      </c>
      <c r="E23" s="5">
        <v>59</v>
      </c>
      <c r="F23" s="5">
        <v>23</v>
      </c>
      <c r="G23" s="3">
        <f>B23-SUM(C23:F23)</f>
        <v>14</v>
      </c>
      <c r="I23" s="4">
        <v>181</v>
      </c>
      <c r="J23" s="5">
        <v>141</v>
      </c>
      <c r="K23" s="5">
        <v>34</v>
      </c>
      <c r="L23" s="3">
        <f>I23-SUM(J23:K23)</f>
        <v>6</v>
      </c>
    </row>
    <row r="24" spans="1:12" s="28" customFormat="1">
      <c r="A24" s="25" t="s">
        <v>3</v>
      </c>
      <c r="B24" s="26"/>
      <c r="C24" s="26">
        <f>C23/$B$23</f>
        <v>8.2872928176795577E-2</v>
      </c>
      <c r="D24" s="26">
        <f t="shared" ref="D24:F24" si="7">D23/$B$23</f>
        <v>0.38674033149171272</v>
      </c>
      <c r="E24" s="26">
        <f t="shared" si="7"/>
        <v>0.32596685082872928</v>
      </c>
      <c r="F24" s="26">
        <f t="shared" si="7"/>
        <v>0.1270718232044199</v>
      </c>
      <c r="G24" s="27">
        <f>G23/B23</f>
        <v>7.7348066298342538E-2</v>
      </c>
      <c r="I24" s="25"/>
      <c r="J24" s="26">
        <f>J23/I23</f>
        <v>0.77900552486187846</v>
      </c>
      <c r="K24" s="26">
        <f>K23/I23</f>
        <v>0.18784530386740331</v>
      </c>
      <c r="L24" s="27">
        <f>L23/I23</f>
        <v>3.3149171270718231E-2</v>
      </c>
    </row>
    <row r="25" spans="1:12">
      <c r="A25" s="4" t="s">
        <v>27</v>
      </c>
      <c r="B25" s="5">
        <v>244</v>
      </c>
      <c r="C25" s="5">
        <v>12</v>
      </c>
      <c r="D25" s="5">
        <v>86</v>
      </c>
      <c r="E25" s="5">
        <v>92</v>
      </c>
      <c r="F25" s="5">
        <v>13</v>
      </c>
      <c r="G25" s="3">
        <f>B25-SUM(C25:F25)</f>
        <v>41</v>
      </c>
      <c r="I25" s="4">
        <v>244</v>
      </c>
      <c r="J25" s="5">
        <v>198</v>
      </c>
      <c r="K25" s="5">
        <v>29</v>
      </c>
      <c r="L25" s="3">
        <f>I25-SUM(J25:K25)</f>
        <v>17</v>
      </c>
    </row>
    <row r="26" spans="1:12" s="28" customFormat="1">
      <c r="A26" s="25" t="s">
        <v>3</v>
      </c>
      <c r="B26" s="26"/>
      <c r="C26" s="26">
        <f>C25/$B$25</f>
        <v>4.9180327868852458E-2</v>
      </c>
      <c r="D26" s="26">
        <f t="shared" ref="D26:F26" si="8">D25/$B$25</f>
        <v>0.35245901639344263</v>
      </c>
      <c r="E26" s="26">
        <f t="shared" si="8"/>
        <v>0.37704918032786883</v>
      </c>
      <c r="F26" s="26">
        <f t="shared" si="8"/>
        <v>5.3278688524590161E-2</v>
      </c>
      <c r="G26" s="27">
        <f>G25/B25</f>
        <v>0.16803278688524589</v>
      </c>
      <c r="I26" s="25"/>
      <c r="J26" s="26">
        <f>J25/I25</f>
        <v>0.81147540983606559</v>
      </c>
      <c r="K26" s="26">
        <f>K25/I25</f>
        <v>0.11885245901639344</v>
      </c>
      <c r="L26" s="27">
        <f>L25/I25</f>
        <v>6.9672131147540978E-2</v>
      </c>
    </row>
    <row r="27" spans="1:12">
      <c r="A27" s="4" t="s">
        <v>28</v>
      </c>
      <c r="B27" s="5">
        <v>262</v>
      </c>
      <c r="C27" s="5">
        <v>17</v>
      </c>
      <c r="D27" s="5">
        <v>94</v>
      </c>
      <c r="E27" s="5">
        <v>97</v>
      </c>
      <c r="F27" s="5">
        <v>20</v>
      </c>
      <c r="G27" s="3">
        <f>B27-SUM(C27:F27)</f>
        <v>34</v>
      </c>
      <c r="I27" s="4">
        <v>262</v>
      </c>
      <c r="J27" s="5">
        <v>229</v>
      </c>
      <c r="K27" s="5">
        <v>13</v>
      </c>
      <c r="L27" s="3">
        <f>I27-SUM(J27:K27)</f>
        <v>20</v>
      </c>
    </row>
    <row r="28" spans="1:12" s="28" customFormat="1">
      <c r="A28" s="29" t="s">
        <v>3</v>
      </c>
      <c r="B28" s="30"/>
      <c r="C28" s="30">
        <f>C27/$B$27</f>
        <v>6.4885496183206104E-2</v>
      </c>
      <c r="D28" s="30">
        <f t="shared" ref="D28:F28" si="9">D27/$B$27</f>
        <v>0.35877862595419846</v>
      </c>
      <c r="E28" s="30">
        <f t="shared" si="9"/>
        <v>0.37022900763358779</v>
      </c>
      <c r="F28" s="30">
        <f t="shared" si="9"/>
        <v>7.6335877862595422E-2</v>
      </c>
      <c r="G28" s="31">
        <f>G27/B27</f>
        <v>0.12977099236641221</v>
      </c>
      <c r="I28" s="29"/>
      <c r="J28" s="30">
        <f>J27/I27</f>
        <v>0.87404580152671751</v>
      </c>
      <c r="K28" s="30">
        <f>K27/I27</f>
        <v>4.9618320610687022E-2</v>
      </c>
      <c r="L28" s="31">
        <f>L27/I27</f>
        <v>7.6335877862595422E-2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A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5" width="5" style="1" customWidth="1"/>
    <col min="6" max="7" width="5" style="1"/>
    <col min="8" max="15" width="5" style="1" customWidth="1"/>
    <col min="16" max="17" width="5" style="1"/>
    <col min="18" max="21" width="5" style="1" customWidth="1"/>
    <col min="22" max="16384" width="5" style="1"/>
  </cols>
  <sheetData>
    <row r="1" spans="1:27">
      <c r="A1" s="100" t="s">
        <v>382</v>
      </c>
      <c r="G1" s="1" t="s">
        <v>197</v>
      </c>
      <c r="Q1" s="1" t="s">
        <v>198</v>
      </c>
    </row>
    <row r="2" spans="1:27">
      <c r="A2" s="1" t="s">
        <v>0</v>
      </c>
    </row>
    <row r="3" spans="1:27" s="2" customFormat="1" ht="127.5" customHeight="1">
      <c r="A3" s="6" t="s">
        <v>3</v>
      </c>
      <c r="B3" s="7" t="s">
        <v>4</v>
      </c>
      <c r="C3" s="7" t="s">
        <v>78</v>
      </c>
      <c r="D3" s="7" t="s">
        <v>79</v>
      </c>
      <c r="E3" s="8" t="s">
        <v>8</v>
      </c>
      <c r="G3" s="53" t="s">
        <v>4</v>
      </c>
      <c r="H3" s="54" t="s">
        <v>80</v>
      </c>
      <c r="I3" s="54" t="s">
        <v>81</v>
      </c>
      <c r="J3" s="54" t="s">
        <v>82</v>
      </c>
      <c r="K3" s="54" t="s">
        <v>83</v>
      </c>
      <c r="L3" s="54" t="s">
        <v>84</v>
      </c>
      <c r="M3" s="54" t="s">
        <v>85</v>
      </c>
      <c r="N3" s="54" t="s">
        <v>7</v>
      </c>
      <c r="O3" s="8" t="s">
        <v>8</v>
      </c>
      <c r="Q3" s="6" t="s">
        <v>4</v>
      </c>
      <c r="R3" s="7" t="s">
        <v>86</v>
      </c>
      <c r="S3" s="7" t="s">
        <v>87</v>
      </c>
      <c r="T3" s="7" t="s">
        <v>88</v>
      </c>
      <c r="U3" s="8" t="s">
        <v>8</v>
      </c>
    </row>
    <row r="4" spans="1:27">
      <c r="A4" s="4" t="s">
        <v>18</v>
      </c>
      <c r="B4" s="5">
        <v>1170</v>
      </c>
      <c r="C4" s="5">
        <v>619</v>
      </c>
      <c r="D4" s="5">
        <v>537</v>
      </c>
      <c r="E4" s="3">
        <f>B4-C4-D4</f>
        <v>14</v>
      </c>
      <c r="G4" s="4">
        <v>1170</v>
      </c>
      <c r="H4" s="5">
        <v>989</v>
      </c>
      <c r="I4" s="5">
        <v>12</v>
      </c>
      <c r="J4" s="5">
        <v>4</v>
      </c>
      <c r="K4" s="5">
        <v>141</v>
      </c>
      <c r="L4" s="5">
        <v>9</v>
      </c>
      <c r="M4" s="5">
        <v>1</v>
      </c>
      <c r="N4" s="5">
        <v>6</v>
      </c>
      <c r="O4" s="3">
        <f>G4-SUM(H4:N4)</f>
        <v>8</v>
      </c>
      <c r="Q4" s="4">
        <v>1170</v>
      </c>
      <c r="R4" s="5">
        <v>411</v>
      </c>
      <c r="S4" s="5">
        <v>196</v>
      </c>
      <c r="T4" s="5">
        <v>556</v>
      </c>
      <c r="U4" s="3">
        <f>Q4-SUM(R4:T4)</f>
        <v>7</v>
      </c>
    </row>
    <row r="5" spans="1:27" s="28" customFormat="1">
      <c r="A5" s="25" t="s">
        <v>3</v>
      </c>
      <c r="B5" s="26"/>
      <c r="C5" s="26">
        <f>C4/$B$4</f>
        <v>0.52905982905982907</v>
      </c>
      <c r="D5" s="26">
        <f t="shared" ref="D5:E5" si="0">D4/$B$4</f>
        <v>0.45897435897435895</v>
      </c>
      <c r="E5" s="27">
        <f t="shared" si="0"/>
        <v>1.1965811965811967E-2</v>
      </c>
      <c r="G5" s="25"/>
      <c r="H5" s="26">
        <f>H4/$G$4</f>
        <v>0.84529914529914529</v>
      </c>
      <c r="I5" s="26">
        <f t="shared" ref="I5:O5" si="1">I4/$G$4</f>
        <v>1.0256410256410256E-2</v>
      </c>
      <c r="J5" s="26">
        <f t="shared" si="1"/>
        <v>3.4188034188034188E-3</v>
      </c>
      <c r="K5" s="26">
        <f t="shared" si="1"/>
        <v>0.12051282051282051</v>
      </c>
      <c r="L5" s="26">
        <f t="shared" si="1"/>
        <v>7.6923076923076927E-3</v>
      </c>
      <c r="M5" s="26">
        <f t="shared" si="1"/>
        <v>8.547008547008547E-4</v>
      </c>
      <c r="N5" s="26">
        <f t="shared" si="1"/>
        <v>5.1282051282051282E-3</v>
      </c>
      <c r="O5" s="27">
        <f t="shared" si="1"/>
        <v>6.8376068376068376E-3</v>
      </c>
      <c r="Q5" s="25"/>
      <c r="R5" s="26">
        <f>R4/$Q$4</f>
        <v>0.35128205128205126</v>
      </c>
      <c r="S5" s="26">
        <f t="shared" ref="S5:U5" si="2">S4/$Q$4</f>
        <v>0.16752136752136751</v>
      </c>
      <c r="T5" s="26">
        <f t="shared" si="2"/>
        <v>0.47521367521367519</v>
      </c>
      <c r="U5" s="27">
        <f t="shared" si="2"/>
        <v>5.9829059829059833E-3</v>
      </c>
    </row>
    <row r="6" spans="1:27">
      <c r="A6" s="4" t="s">
        <v>19</v>
      </c>
      <c r="B6" s="5">
        <v>551</v>
      </c>
      <c r="C6" s="5">
        <v>296</v>
      </c>
      <c r="D6" s="5">
        <v>250</v>
      </c>
      <c r="E6" s="3">
        <f>B6-C6-D6</f>
        <v>5</v>
      </c>
      <c r="G6" s="4">
        <v>551</v>
      </c>
      <c r="H6" s="5">
        <v>464</v>
      </c>
      <c r="I6" s="5">
        <v>6</v>
      </c>
      <c r="J6" s="5">
        <v>1</v>
      </c>
      <c r="K6" s="5">
        <v>71</v>
      </c>
      <c r="L6" s="5">
        <v>4</v>
      </c>
      <c r="M6" s="5">
        <v>1</v>
      </c>
      <c r="N6" s="5">
        <v>2</v>
      </c>
      <c r="O6" s="3">
        <f>G6-SUM(H6:N6)</f>
        <v>2</v>
      </c>
      <c r="Q6" s="4">
        <v>551</v>
      </c>
      <c r="R6" s="5">
        <v>218</v>
      </c>
      <c r="S6" s="5">
        <v>115</v>
      </c>
      <c r="T6" s="5">
        <v>216</v>
      </c>
      <c r="U6" s="3">
        <f>Q6-SUM(R6:T6)</f>
        <v>2</v>
      </c>
    </row>
    <row r="7" spans="1:27" s="28" customFormat="1">
      <c r="A7" s="25" t="s">
        <v>3</v>
      </c>
      <c r="B7" s="26"/>
      <c r="C7" s="26">
        <f>C6/$B$6</f>
        <v>0.5372050816696915</v>
      </c>
      <c r="D7" s="26">
        <f t="shared" ref="D7:E7" si="3">D6/$B$6</f>
        <v>0.45372050816696913</v>
      </c>
      <c r="E7" s="27">
        <f t="shared" si="3"/>
        <v>9.0744101633393835E-3</v>
      </c>
      <c r="G7" s="25"/>
      <c r="H7" s="26">
        <f>H6/$G$6</f>
        <v>0.84210526315789469</v>
      </c>
      <c r="I7" s="26">
        <f t="shared" ref="I7:O7" si="4">I6/$G$6</f>
        <v>1.0889292196007259E-2</v>
      </c>
      <c r="J7" s="26">
        <f t="shared" si="4"/>
        <v>1.8148820326678765E-3</v>
      </c>
      <c r="K7" s="26">
        <f t="shared" si="4"/>
        <v>0.12885662431941924</v>
      </c>
      <c r="L7" s="26">
        <f t="shared" si="4"/>
        <v>7.2595281306715061E-3</v>
      </c>
      <c r="M7" s="26">
        <f t="shared" si="4"/>
        <v>1.8148820326678765E-3</v>
      </c>
      <c r="N7" s="26">
        <f t="shared" si="4"/>
        <v>3.629764065335753E-3</v>
      </c>
      <c r="O7" s="27">
        <f t="shared" si="4"/>
        <v>3.629764065335753E-3</v>
      </c>
      <c r="Q7" s="25"/>
      <c r="R7" s="26">
        <f>R6/$Q$6</f>
        <v>0.39564428312159711</v>
      </c>
      <c r="S7" s="26">
        <f t="shared" ref="S7:U7" si="5">S6/$Q$6</f>
        <v>0.20871143375680581</v>
      </c>
      <c r="T7" s="26">
        <f t="shared" si="5"/>
        <v>0.39201451905626133</v>
      </c>
      <c r="U7" s="27">
        <f t="shared" si="5"/>
        <v>3.629764065335753E-3</v>
      </c>
    </row>
    <row r="8" spans="1:27">
      <c r="A8" s="4" t="s">
        <v>20</v>
      </c>
      <c r="B8" s="5">
        <v>611</v>
      </c>
      <c r="C8" s="5">
        <v>320</v>
      </c>
      <c r="D8" s="5">
        <v>287</v>
      </c>
      <c r="E8" s="3">
        <f>B8-C8-D8</f>
        <v>4</v>
      </c>
      <c r="G8" s="4">
        <v>611</v>
      </c>
      <c r="H8" s="5">
        <v>522</v>
      </c>
      <c r="I8" s="5">
        <v>6</v>
      </c>
      <c r="J8" s="5">
        <v>3</v>
      </c>
      <c r="K8" s="5">
        <v>70</v>
      </c>
      <c r="L8" s="5">
        <v>5</v>
      </c>
      <c r="M8" s="57" t="s">
        <v>395</v>
      </c>
      <c r="N8" s="5">
        <v>4</v>
      </c>
      <c r="O8" s="3">
        <f>G8-SUM(H8:N8)</f>
        <v>1</v>
      </c>
      <c r="Q8" s="4">
        <v>611</v>
      </c>
      <c r="R8" s="5">
        <v>191</v>
      </c>
      <c r="S8" s="5">
        <v>81</v>
      </c>
      <c r="T8" s="5">
        <v>339</v>
      </c>
      <c r="U8" s="60" t="s">
        <v>395</v>
      </c>
    </row>
    <row r="9" spans="1:27" s="28" customFormat="1">
      <c r="A9" s="25" t="s">
        <v>3</v>
      </c>
      <c r="B9" s="26"/>
      <c r="C9" s="26">
        <f>C8/$B$8</f>
        <v>0.52373158756137483</v>
      </c>
      <c r="D9" s="26">
        <f t="shared" ref="D9:E9" si="6">D8/$B$8</f>
        <v>0.469721767594108</v>
      </c>
      <c r="E9" s="27">
        <f t="shared" si="6"/>
        <v>6.5466448445171853E-3</v>
      </c>
      <c r="G9" s="25"/>
      <c r="H9" s="26">
        <f>H8/$G$8</f>
        <v>0.85433715220949269</v>
      </c>
      <c r="I9" s="26">
        <f t="shared" ref="I9:O9" si="7">I8/$G$8</f>
        <v>9.8199672667757774E-3</v>
      </c>
      <c r="J9" s="26">
        <f t="shared" si="7"/>
        <v>4.9099836333878887E-3</v>
      </c>
      <c r="K9" s="26">
        <f t="shared" si="7"/>
        <v>0.11456628477905073</v>
      </c>
      <c r="L9" s="26">
        <f t="shared" si="7"/>
        <v>8.1833060556464818E-3</v>
      </c>
      <c r="M9" s="58" t="s">
        <v>395</v>
      </c>
      <c r="N9" s="26">
        <f t="shared" si="7"/>
        <v>6.5466448445171853E-3</v>
      </c>
      <c r="O9" s="27">
        <f t="shared" si="7"/>
        <v>1.6366612111292963E-3</v>
      </c>
      <c r="Q9" s="25"/>
      <c r="R9" s="26">
        <f>R8/$Q$8</f>
        <v>0.31260229132569556</v>
      </c>
      <c r="S9" s="26">
        <f t="shared" ref="S9:T9" si="8">S8/$Q$8</f>
        <v>0.132569558101473</v>
      </c>
      <c r="T9" s="26">
        <f t="shared" si="8"/>
        <v>0.55482815057283141</v>
      </c>
      <c r="U9" s="63" t="s">
        <v>395</v>
      </c>
    </row>
    <row r="10" spans="1:27">
      <c r="A10" s="4" t="s">
        <v>21</v>
      </c>
      <c r="B10" s="5">
        <v>2</v>
      </c>
      <c r="C10" s="5">
        <v>2</v>
      </c>
      <c r="D10" s="57" t="s">
        <v>395</v>
      </c>
      <c r="E10" s="60" t="s">
        <v>395</v>
      </c>
      <c r="G10" s="4">
        <v>2</v>
      </c>
      <c r="H10" s="5">
        <v>2</v>
      </c>
      <c r="I10" s="57" t="s">
        <v>395</v>
      </c>
      <c r="J10" s="57" t="s">
        <v>395</v>
      </c>
      <c r="K10" s="57" t="s">
        <v>395</v>
      </c>
      <c r="L10" s="57" t="s">
        <v>395</v>
      </c>
      <c r="M10" s="57" t="s">
        <v>395</v>
      </c>
      <c r="N10" s="57" t="s">
        <v>395</v>
      </c>
      <c r="O10" s="60" t="s">
        <v>395</v>
      </c>
      <c r="Q10" s="4">
        <v>2</v>
      </c>
      <c r="R10" s="5">
        <v>2</v>
      </c>
      <c r="S10" s="57" t="s">
        <v>395</v>
      </c>
      <c r="T10" s="57" t="s">
        <v>395</v>
      </c>
      <c r="U10" s="60" t="s">
        <v>395</v>
      </c>
    </row>
    <row r="11" spans="1:27" s="28" customFormat="1">
      <c r="A11" s="29" t="s">
        <v>3</v>
      </c>
      <c r="B11" s="30"/>
      <c r="C11" s="65">
        <f>C10/$B$10</f>
        <v>1</v>
      </c>
      <c r="D11" s="59" t="s">
        <v>395</v>
      </c>
      <c r="E11" s="62" t="s">
        <v>395</v>
      </c>
      <c r="G11" s="29"/>
      <c r="H11" s="65">
        <f>H10/$G$10</f>
        <v>1</v>
      </c>
      <c r="I11" s="59" t="s">
        <v>395</v>
      </c>
      <c r="J11" s="59" t="s">
        <v>395</v>
      </c>
      <c r="K11" s="59" t="s">
        <v>395</v>
      </c>
      <c r="L11" s="59" t="s">
        <v>395</v>
      </c>
      <c r="M11" s="59" t="s">
        <v>395</v>
      </c>
      <c r="N11" s="59" t="s">
        <v>395</v>
      </c>
      <c r="O11" s="62" t="s">
        <v>395</v>
      </c>
      <c r="Q11" s="29"/>
      <c r="R11" s="65">
        <f>R10/$Q$10</f>
        <v>1</v>
      </c>
      <c r="S11" s="59" t="s">
        <v>395</v>
      </c>
      <c r="T11" s="59" t="s">
        <v>395</v>
      </c>
      <c r="U11" s="62" t="s">
        <v>395</v>
      </c>
    </row>
    <row r="12" spans="1:27">
      <c r="A12" s="1" t="s">
        <v>2</v>
      </c>
    </row>
    <row r="13" spans="1:27" s="52" customFormat="1">
      <c r="A13" s="50" t="s">
        <v>22</v>
      </c>
      <c r="B13" s="51">
        <v>17</v>
      </c>
      <c r="C13" s="51">
        <v>5</v>
      </c>
      <c r="D13" s="51">
        <v>12</v>
      </c>
      <c r="E13" s="64" t="s">
        <v>395</v>
      </c>
      <c r="G13" s="50">
        <v>17</v>
      </c>
      <c r="H13" s="51">
        <v>15</v>
      </c>
      <c r="I13" s="82" t="s">
        <v>395</v>
      </c>
      <c r="J13" s="82" t="s">
        <v>395</v>
      </c>
      <c r="K13" s="51">
        <v>2</v>
      </c>
      <c r="L13" s="82" t="s">
        <v>395</v>
      </c>
      <c r="M13" s="82" t="s">
        <v>395</v>
      </c>
      <c r="N13" s="82" t="s">
        <v>395</v>
      </c>
      <c r="O13" s="64" t="s">
        <v>395</v>
      </c>
      <c r="Q13" s="50">
        <v>17</v>
      </c>
      <c r="R13" s="51">
        <v>12</v>
      </c>
      <c r="S13" s="82" t="s">
        <v>395</v>
      </c>
      <c r="T13" s="51">
        <v>5</v>
      </c>
      <c r="U13" s="64" t="s">
        <v>395</v>
      </c>
    </row>
    <row r="14" spans="1:27" s="28" customFormat="1">
      <c r="A14" s="25" t="s">
        <v>3</v>
      </c>
      <c r="B14" s="26"/>
      <c r="C14" s="26">
        <f>C13/$B$13</f>
        <v>0.29411764705882354</v>
      </c>
      <c r="D14" s="26">
        <f t="shared" ref="D14" si="9">D13/$B$13</f>
        <v>0.70588235294117652</v>
      </c>
      <c r="E14" s="63" t="s">
        <v>395</v>
      </c>
      <c r="G14" s="25"/>
      <c r="H14" s="26">
        <f>H13/$G$13</f>
        <v>0.88235294117647056</v>
      </c>
      <c r="I14" s="58" t="s">
        <v>395</v>
      </c>
      <c r="J14" s="58" t="s">
        <v>395</v>
      </c>
      <c r="K14" s="26">
        <f t="shared" ref="K14" si="10">K13/$G$13</f>
        <v>0.11764705882352941</v>
      </c>
      <c r="L14" s="58" t="s">
        <v>395</v>
      </c>
      <c r="M14" s="58" t="s">
        <v>395</v>
      </c>
      <c r="N14" s="58" t="s">
        <v>395</v>
      </c>
      <c r="O14" s="63" t="s">
        <v>395</v>
      </c>
      <c r="Q14" s="25"/>
      <c r="R14" s="26">
        <f>R13/$Q$13</f>
        <v>0.70588235294117652</v>
      </c>
      <c r="S14" s="58" t="s">
        <v>395</v>
      </c>
      <c r="T14" s="26">
        <f t="shared" ref="T14" si="11">T13/$Q$13</f>
        <v>0.29411764705882354</v>
      </c>
      <c r="U14" s="63" t="s">
        <v>395</v>
      </c>
    </row>
    <row r="15" spans="1:27">
      <c r="A15" s="4" t="s">
        <v>23</v>
      </c>
      <c r="B15" s="5">
        <v>122</v>
      </c>
      <c r="C15" s="5">
        <v>32</v>
      </c>
      <c r="D15" s="5">
        <v>90</v>
      </c>
      <c r="E15" s="60" t="s">
        <v>395</v>
      </c>
      <c r="G15" s="4">
        <v>122</v>
      </c>
      <c r="H15" s="5">
        <v>76</v>
      </c>
      <c r="I15" s="5">
        <v>1</v>
      </c>
      <c r="J15" s="57" t="s">
        <v>395</v>
      </c>
      <c r="K15" s="5">
        <v>42</v>
      </c>
      <c r="L15" s="5">
        <v>2</v>
      </c>
      <c r="M15" s="5">
        <v>1</v>
      </c>
      <c r="N15" s="57" t="s">
        <v>395</v>
      </c>
      <c r="O15" s="60" t="s">
        <v>395</v>
      </c>
      <c r="Q15" s="4">
        <v>122</v>
      </c>
      <c r="R15" s="5">
        <v>60</v>
      </c>
      <c r="S15" s="5">
        <v>18</v>
      </c>
      <c r="T15" s="5">
        <v>44</v>
      </c>
      <c r="U15" s="60" t="s">
        <v>395</v>
      </c>
      <c r="X15" s="28"/>
      <c r="Y15" s="28"/>
      <c r="Z15" s="28"/>
      <c r="AA15" s="28"/>
    </row>
    <row r="16" spans="1:27" s="28" customFormat="1">
      <c r="A16" s="25" t="s">
        <v>3</v>
      </c>
      <c r="B16" s="26"/>
      <c r="C16" s="26">
        <f>C15/$B$15</f>
        <v>0.26229508196721313</v>
      </c>
      <c r="D16" s="26">
        <f t="shared" ref="D16" si="12">D15/$B$15</f>
        <v>0.73770491803278693</v>
      </c>
      <c r="E16" s="63" t="s">
        <v>395</v>
      </c>
      <c r="G16" s="25"/>
      <c r="H16" s="26">
        <f>H15/$G$15</f>
        <v>0.62295081967213117</v>
      </c>
      <c r="I16" s="26">
        <f t="shared" ref="I16:M16" si="13">I15/$G$15</f>
        <v>8.1967213114754103E-3</v>
      </c>
      <c r="J16" s="58" t="s">
        <v>395</v>
      </c>
      <c r="K16" s="26">
        <f t="shared" si="13"/>
        <v>0.34426229508196721</v>
      </c>
      <c r="L16" s="26">
        <f t="shared" si="13"/>
        <v>1.6393442622950821E-2</v>
      </c>
      <c r="M16" s="26">
        <f t="shared" si="13"/>
        <v>8.1967213114754103E-3</v>
      </c>
      <c r="N16" s="58" t="s">
        <v>395</v>
      </c>
      <c r="O16" s="63" t="s">
        <v>395</v>
      </c>
      <c r="Q16" s="25"/>
      <c r="R16" s="26">
        <f>R15/$Q$15</f>
        <v>0.49180327868852458</v>
      </c>
      <c r="S16" s="26">
        <f t="shared" ref="S16:T16" si="14">S15/$Q$15</f>
        <v>0.14754098360655737</v>
      </c>
      <c r="T16" s="26">
        <f t="shared" si="14"/>
        <v>0.36065573770491804</v>
      </c>
      <c r="U16" s="63" t="s">
        <v>395</v>
      </c>
    </row>
    <row r="17" spans="1:27">
      <c r="A17" s="4" t="s">
        <v>24</v>
      </c>
      <c r="B17" s="5">
        <v>169</v>
      </c>
      <c r="C17" s="5">
        <v>32</v>
      </c>
      <c r="D17" s="5">
        <v>136</v>
      </c>
      <c r="E17" s="3">
        <f>B17-C17-D17</f>
        <v>1</v>
      </c>
      <c r="G17" s="4">
        <v>169</v>
      </c>
      <c r="H17" s="5">
        <v>115</v>
      </c>
      <c r="I17" s="5">
        <v>3</v>
      </c>
      <c r="J17" s="57" t="s">
        <v>395</v>
      </c>
      <c r="K17" s="5">
        <v>48</v>
      </c>
      <c r="L17" s="5">
        <v>3</v>
      </c>
      <c r="M17" s="57" t="s">
        <v>395</v>
      </c>
      <c r="N17" s="57" t="s">
        <v>395</v>
      </c>
      <c r="O17" s="60" t="s">
        <v>395</v>
      </c>
      <c r="Q17" s="4">
        <v>169</v>
      </c>
      <c r="R17" s="5">
        <v>39</v>
      </c>
      <c r="S17" s="5">
        <v>30</v>
      </c>
      <c r="T17" s="5">
        <v>100</v>
      </c>
      <c r="U17" s="60" t="s">
        <v>395</v>
      </c>
      <c r="X17" s="28"/>
      <c r="Y17" s="28"/>
      <c r="Z17" s="28"/>
      <c r="AA17" s="28"/>
    </row>
    <row r="18" spans="1:27" s="28" customFormat="1">
      <c r="A18" s="25" t="s">
        <v>3</v>
      </c>
      <c r="B18" s="26"/>
      <c r="C18" s="26">
        <f>C17/$B$17</f>
        <v>0.1893491124260355</v>
      </c>
      <c r="D18" s="26">
        <f t="shared" ref="D18:E18" si="15">D17/$B$17</f>
        <v>0.80473372781065089</v>
      </c>
      <c r="E18" s="27">
        <f t="shared" si="15"/>
        <v>5.9171597633136093E-3</v>
      </c>
      <c r="G18" s="25"/>
      <c r="H18" s="26">
        <f>H17/$G$17</f>
        <v>0.68047337278106512</v>
      </c>
      <c r="I18" s="26">
        <f t="shared" ref="I18:L18" si="16">I17/$G$17</f>
        <v>1.7751479289940829E-2</v>
      </c>
      <c r="J18" s="58" t="s">
        <v>395</v>
      </c>
      <c r="K18" s="26">
        <f t="shared" si="16"/>
        <v>0.28402366863905326</v>
      </c>
      <c r="L18" s="26">
        <f t="shared" si="16"/>
        <v>1.7751479289940829E-2</v>
      </c>
      <c r="M18" s="58" t="s">
        <v>395</v>
      </c>
      <c r="N18" s="58" t="s">
        <v>395</v>
      </c>
      <c r="O18" s="63" t="s">
        <v>395</v>
      </c>
      <c r="Q18" s="25"/>
      <c r="R18" s="26">
        <f>R17/$Q$17</f>
        <v>0.23076923076923078</v>
      </c>
      <c r="S18" s="26">
        <f t="shared" ref="S18:T18" si="17">S17/$Q$17</f>
        <v>0.17751479289940827</v>
      </c>
      <c r="T18" s="26">
        <f t="shared" si="17"/>
        <v>0.59171597633136097</v>
      </c>
      <c r="U18" s="63" t="s">
        <v>395</v>
      </c>
    </row>
    <row r="19" spans="1:27">
      <c r="A19" s="4" t="s">
        <v>25</v>
      </c>
      <c r="B19" s="5">
        <v>160</v>
      </c>
      <c r="C19" s="5">
        <v>46</v>
      </c>
      <c r="D19" s="5">
        <v>111</v>
      </c>
      <c r="E19" s="3">
        <f>B19-C19-D19</f>
        <v>3</v>
      </c>
      <c r="G19" s="4">
        <v>160</v>
      </c>
      <c r="H19" s="5">
        <v>139</v>
      </c>
      <c r="I19" s="5">
        <v>2</v>
      </c>
      <c r="J19" s="57" t="s">
        <v>395</v>
      </c>
      <c r="K19" s="5">
        <v>14</v>
      </c>
      <c r="L19" s="5">
        <v>1</v>
      </c>
      <c r="M19" s="57" t="s">
        <v>395</v>
      </c>
      <c r="N19" s="5">
        <v>2</v>
      </c>
      <c r="O19" s="3">
        <f>G19-SUM(H19:N19)</f>
        <v>2</v>
      </c>
      <c r="Q19" s="4">
        <v>160</v>
      </c>
      <c r="R19" s="5">
        <v>52</v>
      </c>
      <c r="S19" s="5">
        <v>37</v>
      </c>
      <c r="T19" s="5">
        <v>71</v>
      </c>
      <c r="U19" s="60" t="s">
        <v>395</v>
      </c>
      <c r="W19" s="28"/>
      <c r="X19" s="28"/>
      <c r="Y19" s="28"/>
      <c r="Z19" s="28"/>
      <c r="AA19" s="28"/>
    </row>
    <row r="20" spans="1:27" s="28" customFormat="1">
      <c r="A20" s="25" t="s">
        <v>3</v>
      </c>
      <c r="B20" s="26"/>
      <c r="C20" s="26">
        <f>C19/$B$19</f>
        <v>0.28749999999999998</v>
      </c>
      <c r="D20" s="26">
        <f t="shared" ref="D20:E20" si="18">D19/$B$19</f>
        <v>0.69374999999999998</v>
      </c>
      <c r="E20" s="27">
        <f t="shared" si="18"/>
        <v>1.8749999999999999E-2</v>
      </c>
      <c r="G20" s="25"/>
      <c r="H20" s="26">
        <f>H19/$G$19</f>
        <v>0.86875000000000002</v>
      </c>
      <c r="I20" s="26">
        <f t="shared" ref="I20:O20" si="19">I19/$G$19</f>
        <v>1.2500000000000001E-2</v>
      </c>
      <c r="J20" s="58" t="s">
        <v>395</v>
      </c>
      <c r="K20" s="26">
        <f t="shared" si="19"/>
        <v>8.7499999999999994E-2</v>
      </c>
      <c r="L20" s="26">
        <f t="shared" si="19"/>
        <v>6.2500000000000003E-3</v>
      </c>
      <c r="M20" s="58" t="s">
        <v>395</v>
      </c>
      <c r="N20" s="26">
        <f t="shared" si="19"/>
        <v>1.2500000000000001E-2</v>
      </c>
      <c r="O20" s="27">
        <f t="shared" si="19"/>
        <v>1.2500000000000001E-2</v>
      </c>
      <c r="Q20" s="25"/>
      <c r="R20" s="26">
        <f>R19/$Q$19</f>
        <v>0.32500000000000001</v>
      </c>
      <c r="S20" s="26">
        <f t="shared" ref="S20:T20" si="20">S19/$Q$19</f>
        <v>0.23125000000000001</v>
      </c>
      <c r="T20" s="26">
        <f t="shared" si="20"/>
        <v>0.44374999999999998</v>
      </c>
      <c r="U20" s="63" t="s">
        <v>395</v>
      </c>
    </row>
    <row r="21" spans="1:27">
      <c r="A21" s="4" t="s">
        <v>26</v>
      </c>
      <c r="B21" s="5">
        <v>181</v>
      </c>
      <c r="C21" s="5">
        <v>75</v>
      </c>
      <c r="D21" s="5">
        <v>106</v>
      </c>
      <c r="E21" s="60" t="s">
        <v>395</v>
      </c>
      <c r="G21" s="4">
        <v>181</v>
      </c>
      <c r="H21" s="5">
        <v>159</v>
      </c>
      <c r="I21" s="5">
        <v>2</v>
      </c>
      <c r="J21" s="5">
        <v>2</v>
      </c>
      <c r="K21" s="5">
        <v>17</v>
      </c>
      <c r="L21" s="5">
        <v>1</v>
      </c>
      <c r="M21" s="57" t="s">
        <v>395</v>
      </c>
      <c r="N21" s="57" t="s">
        <v>395</v>
      </c>
      <c r="O21" s="60" t="s">
        <v>395</v>
      </c>
      <c r="Q21" s="4">
        <v>181</v>
      </c>
      <c r="R21" s="5">
        <v>42</v>
      </c>
      <c r="S21" s="5">
        <v>34</v>
      </c>
      <c r="T21" s="5">
        <v>104</v>
      </c>
      <c r="U21" s="3">
        <f>Q21-SUM(R21:T21)</f>
        <v>1</v>
      </c>
      <c r="W21" s="28"/>
      <c r="X21" s="28"/>
      <c r="Y21" s="28"/>
      <c r="Z21" s="28"/>
      <c r="AA21" s="28"/>
    </row>
    <row r="22" spans="1:27" s="28" customFormat="1">
      <c r="A22" s="25" t="s">
        <v>3</v>
      </c>
      <c r="B22" s="26"/>
      <c r="C22" s="26">
        <f>C21/$B$21</f>
        <v>0.4143646408839779</v>
      </c>
      <c r="D22" s="26">
        <f t="shared" ref="D22" si="21">D21/$B$21</f>
        <v>0.58563535911602205</v>
      </c>
      <c r="E22" s="63" t="s">
        <v>395</v>
      </c>
      <c r="G22" s="25"/>
      <c r="H22" s="26">
        <f>H21/$G$21</f>
        <v>0.87845303867403313</v>
      </c>
      <c r="I22" s="26">
        <f t="shared" ref="I22:L22" si="22">I21/$G$21</f>
        <v>1.1049723756906077E-2</v>
      </c>
      <c r="J22" s="26">
        <f t="shared" si="22"/>
        <v>1.1049723756906077E-2</v>
      </c>
      <c r="K22" s="26">
        <f t="shared" si="22"/>
        <v>9.3922651933701654E-2</v>
      </c>
      <c r="L22" s="26">
        <f t="shared" si="22"/>
        <v>5.5248618784530384E-3</v>
      </c>
      <c r="M22" s="58" t="s">
        <v>395</v>
      </c>
      <c r="N22" s="58" t="s">
        <v>395</v>
      </c>
      <c r="O22" s="63" t="s">
        <v>395</v>
      </c>
      <c r="Q22" s="25"/>
      <c r="R22" s="26">
        <f>R21/$Q$21</f>
        <v>0.23204419889502761</v>
      </c>
      <c r="S22" s="26">
        <f t="shared" ref="S22:U22" si="23">S21/$Q$21</f>
        <v>0.18784530386740331</v>
      </c>
      <c r="T22" s="26">
        <f t="shared" si="23"/>
        <v>0.574585635359116</v>
      </c>
      <c r="U22" s="27">
        <f t="shared" si="23"/>
        <v>5.5248618784530384E-3</v>
      </c>
    </row>
    <row r="23" spans="1:27">
      <c r="A23" s="4" t="s">
        <v>27</v>
      </c>
      <c r="B23" s="5">
        <v>244</v>
      </c>
      <c r="C23" s="5">
        <v>181</v>
      </c>
      <c r="D23" s="5">
        <v>63</v>
      </c>
      <c r="E23" s="60" t="s">
        <v>395</v>
      </c>
      <c r="G23" s="4">
        <v>244</v>
      </c>
      <c r="H23" s="5">
        <v>227</v>
      </c>
      <c r="I23" s="5">
        <v>1</v>
      </c>
      <c r="J23" s="5">
        <v>1</v>
      </c>
      <c r="K23" s="5">
        <v>10</v>
      </c>
      <c r="L23" s="5">
        <v>2</v>
      </c>
      <c r="M23" s="57" t="s">
        <v>395</v>
      </c>
      <c r="N23" s="5">
        <v>2</v>
      </c>
      <c r="O23" s="3">
        <f>G23-SUM(H23:N23)</f>
        <v>1</v>
      </c>
      <c r="Q23" s="4">
        <v>244</v>
      </c>
      <c r="R23" s="5">
        <v>104</v>
      </c>
      <c r="S23" s="5">
        <v>31</v>
      </c>
      <c r="T23" s="5">
        <v>109</v>
      </c>
      <c r="U23" s="60" t="s">
        <v>395</v>
      </c>
      <c r="W23" s="28"/>
      <c r="X23" s="28"/>
      <c r="Y23" s="28"/>
      <c r="Z23" s="28"/>
      <c r="AA23" s="28"/>
    </row>
    <row r="24" spans="1:27" s="28" customFormat="1">
      <c r="A24" s="25" t="s">
        <v>3</v>
      </c>
      <c r="B24" s="26"/>
      <c r="C24" s="26">
        <f>C23/$B$23</f>
        <v>0.74180327868852458</v>
      </c>
      <c r="D24" s="26">
        <f t="shared" ref="D24" si="24">D23/$B$23</f>
        <v>0.25819672131147542</v>
      </c>
      <c r="E24" s="63" t="s">
        <v>395</v>
      </c>
      <c r="G24" s="25"/>
      <c r="H24" s="26">
        <f>H23/$G$23</f>
        <v>0.93032786885245899</v>
      </c>
      <c r="I24" s="26">
        <f t="shared" ref="I24:O24" si="25">I23/$G$23</f>
        <v>4.0983606557377051E-3</v>
      </c>
      <c r="J24" s="26">
        <f t="shared" si="25"/>
        <v>4.0983606557377051E-3</v>
      </c>
      <c r="K24" s="26">
        <f t="shared" si="25"/>
        <v>4.0983606557377046E-2</v>
      </c>
      <c r="L24" s="26">
        <f t="shared" si="25"/>
        <v>8.1967213114754103E-3</v>
      </c>
      <c r="M24" s="58" t="s">
        <v>395</v>
      </c>
      <c r="N24" s="26">
        <f t="shared" si="25"/>
        <v>8.1967213114754103E-3</v>
      </c>
      <c r="O24" s="27">
        <f t="shared" si="25"/>
        <v>4.0983606557377051E-3</v>
      </c>
      <c r="Q24" s="25"/>
      <c r="R24" s="26">
        <f>R23/$Q$23</f>
        <v>0.42622950819672129</v>
      </c>
      <c r="S24" s="26">
        <f t="shared" ref="S24:T24" si="26">S23/$Q$23</f>
        <v>0.12704918032786885</v>
      </c>
      <c r="T24" s="26">
        <f t="shared" si="26"/>
        <v>0.44672131147540983</v>
      </c>
      <c r="U24" s="63" t="s">
        <v>395</v>
      </c>
    </row>
    <row r="25" spans="1:27">
      <c r="A25" s="4" t="s">
        <v>28</v>
      </c>
      <c r="B25" s="5">
        <v>262</v>
      </c>
      <c r="C25" s="5">
        <v>240</v>
      </c>
      <c r="D25" s="5">
        <v>17</v>
      </c>
      <c r="E25" s="3">
        <f>B25-C25-D25</f>
        <v>5</v>
      </c>
      <c r="G25" s="4">
        <v>262</v>
      </c>
      <c r="H25" s="5">
        <v>249</v>
      </c>
      <c r="I25" s="5">
        <v>3</v>
      </c>
      <c r="J25" s="5">
        <v>1</v>
      </c>
      <c r="K25" s="5">
        <v>7</v>
      </c>
      <c r="L25" s="57" t="s">
        <v>395</v>
      </c>
      <c r="M25" s="57" t="s">
        <v>395</v>
      </c>
      <c r="N25" s="5">
        <v>2</v>
      </c>
      <c r="O25" s="60" t="s">
        <v>395</v>
      </c>
      <c r="Q25" s="4">
        <v>262</v>
      </c>
      <c r="R25" s="5">
        <v>100</v>
      </c>
      <c r="S25" s="5">
        <v>45</v>
      </c>
      <c r="T25" s="5">
        <v>116</v>
      </c>
      <c r="U25" s="3">
        <f>Q25-SUM(R25:T25)</f>
        <v>1</v>
      </c>
      <c r="W25" s="28"/>
      <c r="X25" s="28"/>
      <c r="Y25" s="28"/>
      <c r="Z25" s="28"/>
      <c r="AA25" s="28"/>
    </row>
    <row r="26" spans="1:27" s="28" customFormat="1">
      <c r="A26" s="29" t="s">
        <v>3</v>
      </c>
      <c r="B26" s="30"/>
      <c r="C26" s="30">
        <f>C25/$B$25</f>
        <v>0.91603053435114501</v>
      </c>
      <c r="D26" s="30">
        <f t="shared" ref="D26:E26" si="27">D25/$B$25</f>
        <v>6.4885496183206104E-2</v>
      </c>
      <c r="E26" s="31">
        <f t="shared" si="27"/>
        <v>1.9083969465648856E-2</v>
      </c>
      <c r="G26" s="29"/>
      <c r="H26" s="30">
        <f>H25/$G$25</f>
        <v>0.95038167938931295</v>
      </c>
      <c r="I26" s="30">
        <f t="shared" ref="I26:N26" si="28">I25/$G$25</f>
        <v>1.1450381679389313E-2</v>
      </c>
      <c r="J26" s="30">
        <f t="shared" si="28"/>
        <v>3.8167938931297708E-3</v>
      </c>
      <c r="K26" s="30">
        <f t="shared" si="28"/>
        <v>2.6717557251908396E-2</v>
      </c>
      <c r="L26" s="59" t="s">
        <v>395</v>
      </c>
      <c r="M26" s="59" t="s">
        <v>395</v>
      </c>
      <c r="N26" s="30">
        <f t="shared" si="28"/>
        <v>7.6335877862595417E-3</v>
      </c>
      <c r="O26" s="62" t="s">
        <v>395</v>
      </c>
      <c r="Q26" s="29"/>
      <c r="R26" s="30">
        <f>R25/$Q$25</f>
        <v>0.38167938931297712</v>
      </c>
      <c r="S26" s="30">
        <f t="shared" ref="S26:U26" si="29">S25/$Q$25</f>
        <v>0.1717557251908397</v>
      </c>
      <c r="T26" s="30">
        <f t="shared" si="29"/>
        <v>0.44274809160305345</v>
      </c>
      <c r="U26" s="31">
        <f t="shared" si="29"/>
        <v>3.8167938931297708E-3</v>
      </c>
    </row>
    <row r="27" spans="1:27">
      <c r="W27" s="28"/>
      <c r="X27" s="28"/>
      <c r="Y27" s="28"/>
      <c r="Z27" s="28"/>
      <c r="AA27" s="28"/>
    </row>
    <row r="28" spans="1:27" s="28" customFormat="1"/>
  </sheetData>
  <phoneticPr fontId="2"/>
  <pageMargins left="0.78740157480314965" right="0.78740157480314965"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U28"/>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7" width="5" style="1" customWidth="1"/>
    <col min="8" max="9" width="5" style="1"/>
    <col min="10" max="14" width="5" style="1" customWidth="1"/>
    <col min="15" max="16" width="5" style="1"/>
    <col min="17" max="21" width="5" style="1" customWidth="1"/>
    <col min="22" max="16384" width="5" style="1"/>
  </cols>
  <sheetData>
    <row r="1" spans="1:21">
      <c r="A1" s="1" t="s">
        <v>199</v>
      </c>
      <c r="I1" s="1" t="s">
        <v>200</v>
      </c>
      <c r="P1" s="1" t="s">
        <v>201</v>
      </c>
    </row>
    <row r="2" spans="1:21">
      <c r="A2" s="1" t="s">
        <v>0</v>
      </c>
    </row>
    <row r="3" spans="1:21" s="2" customFormat="1" ht="127.5" customHeight="1">
      <c r="A3" s="6" t="s">
        <v>3</v>
      </c>
      <c r="B3" s="7" t="s">
        <v>4</v>
      </c>
      <c r="C3" s="7" t="s">
        <v>89</v>
      </c>
      <c r="D3" s="7" t="s">
        <v>90</v>
      </c>
      <c r="E3" s="7" t="s">
        <v>91</v>
      </c>
      <c r="F3" s="7" t="s">
        <v>92</v>
      </c>
      <c r="G3" s="8" t="s">
        <v>8</v>
      </c>
      <c r="I3" s="6" t="s">
        <v>4</v>
      </c>
      <c r="J3" s="7" t="s">
        <v>93</v>
      </c>
      <c r="K3" s="7" t="s">
        <v>94</v>
      </c>
      <c r="L3" s="7" t="s">
        <v>95</v>
      </c>
      <c r="M3" s="7" t="s">
        <v>43</v>
      </c>
      <c r="N3" s="8" t="s">
        <v>8</v>
      </c>
      <c r="P3" s="6" t="s">
        <v>4</v>
      </c>
      <c r="Q3" s="7" t="s">
        <v>96</v>
      </c>
      <c r="R3" s="7" t="s">
        <v>97</v>
      </c>
      <c r="S3" s="7" t="s">
        <v>98</v>
      </c>
      <c r="T3" s="7" t="s">
        <v>99</v>
      </c>
      <c r="U3" s="8" t="s">
        <v>8</v>
      </c>
    </row>
    <row r="4" spans="1:21">
      <c r="A4" s="4" t="s">
        <v>18</v>
      </c>
      <c r="B4" s="5">
        <v>1170</v>
      </c>
      <c r="C4" s="5">
        <v>978</v>
      </c>
      <c r="D4" s="5">
        <v>87</v>
      </c>
      <c r="E4" s="5">
        <v>46</v>
      </c>
      <c r="F4" s="5">
        <v>52</v>
      </c>
      <c r="G4" s="3">
        <f>B4-SUM(C4:F4)</f>
        <v>7</v>
      </c>
      <c r="I4" s="4">
        <v>1170</v>
      </c>
      <c r="J4" s="5">
        <v>400</v>
      </c>
      <c r="K4" s="5">
        <v>98</v>
      </c>
      <c r="L4" s="5">
        <v>625</v>
      </c>
      <c r="M4" s="5">
        <v>32</v>
      </c>
      <c r="N4" s="3">
        <f>I4-SUM(J4:M4)</f>
        <v>15</v>
      </c>
      <c r="P4" s="4">
        <v>1170</v>
      </c>
      <c r="Q4" s="5">
        <v>226</v>
      </c>
      <c r="R4" s="5">
        <v>675</v>
      </c>
      <c r="S4" s="5">
        <v>204</v>
      </c>
      <c r="T4" s="5">
        <v>23</v>
      </c>
      <c r="U4" s="3">
        <f>P4-SUM(Q4:T4)</f>
        <v>42</v>
      </c>
    </row>
    <row r="5" spans="1:21" s="28" customFormat="1">
      <c r="A5" s="25" t="s">
        <v>3</v>
      </c>
      <c r="B5" s="26"/>
      <c r="C5" s="26">
        <f>C4/$B$4</f>
        <v>0.83589743589743593</v>
      </c>
      <c r="D5" s="26">
        <f t="shared" ref="D5:G5" si="0">D4/$B$4</f>
        <v>7.4358974358974358E-2</v>
      </c>
      <c r="E5" s="26">
        <f t="shared" si="0"/>
        <v>3.9316239316239315E-2</v>
      </c>
      <c r="F5" s="26">
        <f t="shared" si="0"/>
        <v>4.4444444444444446E-2</v>
      </c>
      <c r="G5" s="27">
        <f t="shared" si="0"/>
        <v>5.9829059829059833E-3</v>
      </c>
      <c r="I5" s="25"/>
      <c r="J5" s="26">
        <f>J4/$I$4</f>
        <v>0.34188034188034189</v>
      </c>
      <c r="K5" s="26">
        <f t="shared" ref="K5:N5" si="1">K4/$I$4</f>
        <v>8.3760683760683755E-2</v>
      </c>
      <c r="L5" s="26">
        <f t="shared" si="1"/>
        <v>0.53418803418803418</v>
      </c>
      <c r="M5" s="26">
        <f t="shared" si="1"/>
        <v>2.735042735042735E-2</v>
      </c>
      <c r="N5" s="27">
        <f t="shared" si="1"/>
        <v>1.282051282051282E-2</v>
      </c>
      <c r="P5" s="25"/>
      <c r="Q5" s="26">
        <f>Q4/$P$4</f>
        <v>0.19316239316239317</v>
      </c>
      <c r="R5" s="26">
        <f t="shared" ref="R5:U5" si="2">R4/$P$4</f>
        <v>0.57692307692307687</v>
      </c>
      <c r="S5" s="26">
        <f t="shared" si="2"/>
        <v>0.17435897435897435</v>
      </c>
      <c r="T5" s="26">
        <f t="shared" si="2"/>
        <v>1.9658119658119658E-2</v>
      </c>
      <c r="U5" s="27">
        <f t="shared" si="2"/>
        <v>3.5897435897435895E-2</v>
      </c>
    </row>
    <row r="6" spans="1:21">
      <c r="A6" s="4" t="s">
        <v>19</v>
      </c>
      <c r="B6" s="5">
        <v>551</v>
      </c>
      <c r="C6" s="5">
        <v>456</v>
      </c>
      <c r="D6" s="5">
        <v>41</v>
      </c>
      <c r="E6" s="5">
        <v>24</v>
      </c>
      <c r="F6" s="5">
        <v>29</v>
      </c>
      <c r="G6" s="3">
        <f>B6-SUM(C6:F6)</f>
        <v>1</v>
      </c>
      <c r="I6" s="4">
        <v>551</v>
      </c>
      <c r="J6" s="5">
        <v>204</v>
      </c>
      <c r="K6" s="5">
        <v>70</v>
      </c>
      <c r="L6" s="5">
        <v>258</v>
      </c>
      <c r="M6" s="5">
        <v>13</v>
      </c>
      <c r="N6" s="3">
        <f>I6-SUM(J6:M6)</f>
        <v>6</v>
      </c>
      <c r="P6" s="4">
        <v>551</v>
      </c>
      <c r="Q6" s="5">
        <v>118</v>
      </c>
      <c r="R6" s="5">
        <v>316</v>
      </c>
      <c r="S6" s="5">
        <v>93</v>
      </c>
      <c r="T6" s="5">
        <v>10</v>
      </c>
      <c r="U6" s="3">
        <f>P6-SUM(Q6:T6)</f>
        <v>14</v>
      </c>
    </row>
    <row r="7" spans="1:21" s="28" customFormat="1">
      <c r="A7" s="25" t="s">
        <v>3</v>
      </c>
      <c r="B7" s="26"/>
      <c r="C7" s="26">
        <f>C6/$B$6</f>
        <v>0.82758620689655171</v>
      </c>
      <c r="D7" s="26">
        <f t="shared" ref="D7:G7" si="3">D6/$B$6</f>
        <v>7.441016333938294E-2</v>
      </c>
      <c r="E7" s="26">
        <f t="shared" si="3"/>
        <v>4.3557168784029036E-2</v>
      </c>
      <c r="F7" s="26">
        <f t="shared" si="3"/>
        <v>5.2631578947368418E-2</v>
      </c>
      <c r="G7" s="27">
        <f t="shared" si="3"/>
        <v>1.8148820326678765E-3</v>
      </c>
      <c r="I7" s="25"/>
      <c r="J7" s="26">
        <f>J6/$I$6</f>
        <v>0.37023593466424681</v>
      </c>
      <c r="K7" s="26">
        <f t="shared" ref="K7:N7" si="4">K6/$I$6</f>
        <v>0.12704174228675136</v>
      </c>
      <c r="L7" s="26">
        <f t="shared" si="4"/>
        <v>0.46823956442831216</v>
      </c>
      <c r="M7" s="26">
        <f t="shared" si="4"/>
        <v>2.3593466424682397E-2</v>
      </c>
      <c r="N7" s="27">
        <f t="shared" si="4"/>
        <v>1.0889292196007259E-2</v>
      </c>
      <c r="P7" s="25"/>
      <c r="Q7" s="26">
        <f>Q6/$P$6</f>
        <v>0.21415607985480944</v>
      </c>
      <c r="R7" s="26">
        <f t="shared" ref="R7:U7" si="5">R6/$P$6</f>
        <v>0.573502722323049</v>
      </c>
      <c r="S7" s="26">
        <f t="shared" si="5"/>
        <v>0.16878402903811252</v>
      </c>
      <c r="T7" s="26">
        <f t="shared" si="5"/>
        <v>1.8148820326678767E-2</v>
      </c>
      <c r="U7" s="27">
        <f t="shared" si="5"/>
        <v>2.5408348457350273E-2</v>
      </c>
    </row>
    <row r="8" spans="1:21">
      <c r="A8" s="4" t="s">
        <v>20</v>
      </c>
      <c r="B8" s="5">
        <v>611</v>
      </c>
      <c r="C8" s="5">
        <v>519</v>
      </c>
      <c r="D8" s="5">
        <v>46</v>
      </c>
      <c r="E8" s="5">
        <v>22</v>
      </c>
      <c r="F8" s="5">
        <v>23</v>
      </c>
      <c r="G8" s="3">
        <f>B8-SUM(C8:F8)</f>
        <v>1</v>
      </c>
      <c r="I8" s="4">
        <v>611</v>
      </c>
      <c r="J8" s="5">
        <v>195</v>
      </c>
      <c r="K8" s="5">
        <v>27</v>
      </c>
      <c r="L8" s="5">
        <v>366</v>
      </c>
      <c r="M8" s="5">
        <v>19</v>
      </c>
      <c r="N8" s="3">
        <f>I8-SUM(J8:M8)</f>
        <v>4</v>
      </c>
      <c r="P8" s="4">
        <v>611</v>
      </c>
      <c r="Q8" s="5">
        <v>108</v>
      </c>
      <c r="R8" s="5">
        <v>357</v>
      </c>
      <c r="S8" s="5">
        <v>109</v>
      </c>
      <c r="T8" s="5">
        <v>12</v>
      </c>
      <c r="U8" s="3">
        <f>P8-SUM(Q8:T8)</f>
        <v>25</v>
      </c>
    </row>
    <row r="9" spans="1:21" s="28" customFormat="1">
      <c r="A9" s="25" t="s">
        <v>3</v>
      </c>
      <c r="B9" s="26"/>
      <c r="C9" s="26">
        <f>C8/$B$8</f>
        <v>0.84942716857610479</v>
      </c>
      <c r="D9" s="26">
        <f t="shared" ref="D9:G9" si="6">D8/$B$8</f>
        <v>7.5286415711947621E-2</v>
      </c>
      <c r="E9" s="26">
        <f t="shared" si="6"/>
        <v>3.6006546644844518E-2</v>
      </c>
      <c r="F9" s="26">
        <f t="shared" si="6"/>
        <v>3.7643207855973811E-2</v>
      </c>
      <c r="G9" s="27">
        <f t="shared" si="6"/>
        <v>1.6366612111292963E-3</v>
      </c>
      <c r="I9" s="25"/>
      <c r="J9" s="26">
        <f>J8/$I$8</f>
        <v>0.31914893617021278</v>
      </c>
      <c r="K9" s="26">
        <f t="shared" ref="K9:N9" si="7">K8/$I$8</f>
        <v>4.4189852700491E-2</v>
      </c>
      <c r="L9" s="26">
        <f t="shared" si="7"/>
        <v>0.59901800327332244</v>
      </c>
      <c r="M9" s="26">
        <f t="shared" si="7"/>
        <v>3.1096563011456628E-2</v>
      </c>
      <c r="N9" s="27">
        <f t="shared" si="7"/>
        <v>6.5466448445171853E-3</v>
      </c>
      <c r="P9" s="25"/>
      <c r="Q9" s="26">
        <f>Q8/$P$8</f>
        <v>0.176759410801964</v>
      </c>
      <c r="R9" s="26">
        <f t="shared" ref="R9:U9" si="8">R8/$P$8</f>
        <v>0.58428805237315873</v>
      </c>
      <c r="S9" s="26">
        <f t="shared" si="8"/>
        <v>0.17839607201309329</v>
      </c>
      <c r="T9" s="26">
        <f t="shared" si="8"/>
        <v>1.9639934533551555E-2</v>
      </c>
      <c r="U9" s="27">
        <f t="shared" si="8"/>
        <v>4.0916530278232409E-2</v>
      </c>
    </row>
    <row r="10" spans="1:21">
      <c r="A10" s="4" t="s">
        <v>21</v>
      </c>
      <c r="B10" s="5">
        <v>2</v>
      </c>
      <c r="C10" s="5">
        <v>2</v>
      </c>
      <c r="D10" s="57" t="s">
        <v>395</v>
      </c>
      <c r="E10" s="57" t="s">
        <v>395</v>
      </c>
      <c r="F10" s="57" t="s">
        <v>395</v>
      </c>
      <c r="G10" s="60" t="s">
        <v>395</v>
      </c>
      <c r="I10" s="4">
        <v>2</v>
      </c>
      <c r="J10" s="57" t="s">
        <v>395</v>
      </c>
      <c r="K10" s="5">
        <v>1</v>
      </c>
      <c r="L10" s="5">
        <v>1</v>
      </c>
      <c r="M10" s="57" t="s">
        <v>395</v>
      </c>
      <c r="N10" s="60" t="s">
        <v>395</v>
      </c>
      <c r="P10" s="4">
        <v>2</v>
      </c>
      <c r="Q10" s="57" t="s">
        <v>395</v>
      </c>
      <c r="R10" s="57" t="s">
        <v>395</v>
      </c>
      <c r="S10" s="5">
        <v>1</v>
      </c>
      <c r="T10" s="5">
        <v>1</v>
      </c>
      <c r="U10" s="60" t="s">
        <v>395</v>
      </c>
    </row>
    <row r="11" spans="1:21" s="28" customFormat="1">
      <c r="A11" s="29" t="s">
        <v>3</v>
      </c>
      <c r="B11" s="30"/>
      <c r="C11" s="65">
        <v>1</v>
      </c>
      <c r="D11" s="59" t="s">
        <v>395</v>
      </c>
      <c r="E11" s="59" t="s">
        <v>395</v>
      </c>
      <c r="F11" s="59" t="s">
        <v>395</v>
      </c>
      <c r="G11" s="62" t="s">
        <v>395</v>
      </c>
      <c r="I11" s="29"/>
      <c r="J11" s="59" t="s">
        <v>395</v>
      </c>
      <c r="K11" s="30">
        <f>K10/$I$10</f>
        <v>0.5</v>
      </c>
      <c r="L11" s="30">
        <f t="shared" ref="L11" si="9">L10/$I$10</f>
        <v>0.5</v>
      </c>
      <c r="M11" s="59" t="s">
        <v>395</v>
      </c>
      <c r="N11" s="62" t="s">
        <v>395</v>
      </c>
      <c r="P11" s="29"/>
      <c r="Q11" s="59" t="s">
        <v>395</v>
      </c>
      <c r="R11" s="59" t="s">
        <v>395</v>
      </c>
      <c r="S11" s="30">
        <f t="shared" ref="S11:T11" si="10">S10/$P$10</f>
        <v>0.5</v>
      </c>
      <c r="T11" s="30">
        <f t="shared" si="10"/>
        <v>0.5</v>
      </c>
      <c r="U11" s="62" t="s">
        <v>395</v>
      </c>
    </row>
    <row r="12" spans="1:21">
      <c r="A12" s="1" t="s">
        <v>2</v>
      </c>
    </row>
    <row r="13" spans="1:21" s="52" customFormat="1">
      <c r="A13" s="50" t="s">
        <v>22</v>
      </c>
      <c r="B13" s="51">
        <v>17</v>
      </c>
      <c r="C13" s="51">
        <v>13</v>
      </c>
      <c r="D13" s="51">
        <v>1</v>
      </c>
      <c r="E13" s="51">
        <v>1</v>
      </c>
      <c r="F13" s="51">
        <v>2</v>
      </c>
      <c r="G13" s="64" t="s">
        <v>395</v>
      </c>
      <c r="I13" s="50">
        <v>17</v>
      </c>
      <c r="J13" s="51">
        <v>12</v>
      </c>
      <c r="K13" s="82" t="s">
        <v>395</v>
      </c>
      <c r="L13" s="51">
        <v>3</v>
      </c>
      <c r="M13" s="51">
        <v>2</v>
      </c>
      <c r="N13" s="64" t="s">
        <v>395</v>
      </c>
      <c r="P13" s="50">
        <v>17</v>
      </c>
      <c r="Q13" s="51">
        <v>8</v>
      </c>
      <c r="R13" s="51">
        <v>4</v>
      </c>
      <c r="S13" s="51">
        <v>3</v>
      </c>
      <c r="T13" s="51">
        <v>2</v>
      </c>
      <c r="U13" s="64" t="s">
        <v>395</v>
      </c>
    </row>
    <row r="14" spans="1:21" s="28" customFormat="1">
      <c r="A14" s="25" t="s">
        <v>3</v>
      </c>
      <c r="B14" s="26"/>
      <c r="C14" s="26">
        <f>C13/$B$13</f>
        <v>0.76470588235294112</v>
      </c>
      <c r="D14" s="26">
        <f t="shared" ref="D14:F14" si="11">D13/$B$13</f>
        <v>5.8823529411764705E-2</v>
      </c>
      <c r="E14" s="26">
        <f t="shared" si="11"/>
        <v>5.8823529411764705E-2</v>
      </c>
      <c r="F14" s="26">
        <f t="shared" si="11"/>
        <v>0.11764705882352941</v>
      </c>
      <c r="G14" s="63" t="s">
        <v>395</v>
      </c>
      <c r="I14" s="25"/>
      <c r="J14" s="26">
        <f>J13/$I$13</f>
        <v>0.70588235294117652</v>
      </c>
      <c r="K14" s="58" t="s">
        <v>395</v>
      </c>
      <c r="L14" s="26">
        <f t="shared" ref="L14:M14" si="12">L13/$I$13</f>
        <v>0.17647058823529413</v>
      </c>
      <c r="M14" s="26">
        <f t="shared" si="12"/>
        <v>0.11764705882352941</v>
      </c>
      <c r="N14" s="63" t="s">
        <v>395</v>
      </c>
      <c r="P14" s="25"/>
      <c r="Q14" s="26">
        <f>Q13/$P$13</f>
        <v>0.47058823529411764</v>
      </c>
      <c r="R14" s="26">
        <f t="shared" ref="R14:T14" si="13">R13/$P$13</f>
        <v>0.23529411764705882</v>
      </c>
      <c r="S14" s="26">
        <f t="shared" si="13"/>
        <v>0.17647058823529413</v>
      </c>
      <c r="T14" s="26">
        <f t="shared" si="13"/>
        <v>0.11764705882352941</v>
      </c>
      <c r="U14" s="63" t="s">
        <v>395</v>
      </c>
    </row>
    <row r="15" spans="1:21">
      <c r="A15" s="4" t="s">
        <v>23</v>
      </c>
      <c r="B15" s="5">
        <v>122</v>
      </c>
      <c r="C15" s="5">
        <v>70</v>
      </c>
      <c r="D15" s="5">
        <v>14</v>
      </c>
      <c r="E15" s="5">
        <v>13</v>
      </c>
      <c r="F15" s="5">
        <v>24</v>
      </c>
      <c r="G15" s="3">
        <f>B15-SUM(C15:F15)</f>
        <v>1</v>
      </c>
      <c r="I15" s="4">
        <v>122</v>
      </c>
      <c r="J15" s="5">
        <v>40</v>
      </c>
      <c r="K15" s="5">
        <v>3</v>
      </c>
      <c r="L15" s="5">
        <v>72</v>
      </c>
      <c r="M15" s="5">
        <v>7</v>
      </c>
      <c r="N15" s="60" t="s">
        <v>395</v>
      </c>
      <c r="P15" s="4">
        <v>122</v>
      </c>
      <c r="Q15" s="5">
        <v>24</v>
      </c>
      <c r="R15" s="5">
        <v>73</v>
      </c>
      <c r="S15" s="5">
        <v>21</v>
      </c>
      <c r="T15" s="5">
        <v>1</v>
      </c>
      <c r="U15" s="3">
        <f>P15-SUM(Q15:T15)</f>
        <v>3</v>
      </c>
    </row>
    <row r="16" spans="1:21" s="28" customFormat="1">
      <c r="A16" s="25" t="s">
        <v>3</v>
      </c>
      <c r="B16" s="26"/>
      <c r="C16" s="26">
        <f>C15/$B$15</f>
        <v>0.57377049180327866</v>
      </c>
      <c r="D16" s="26">
        <f t="shared" ref="D16:G16" si="14">D15/$B$15</f>
        <v>0.11475409836065574</v>
      </c>
      <c r="E16" s="26">
        <f t="shared" si="14"/>
        <v>0.10655737704918032</v>
      </c>
      <c r="F16" s="26">
        <f t="shared" si="14"/>
        <v>0.19672131147540983</v>
      </c>
      <c r="G16" s="27">
        <f t="shared" si="14"/>
        <v>8.1967213114754103E-3</v>
      </c>
      <c r="I16" s="25"/>
      <c r="J16" s="26">
        <f>J15/$I$15</f>
        <v>0.32786885245901637</v>
      </c>
      <c r="K16" s="26">
        <f t="shared" ref="K16:M16" si="15">K15/$I$15</f>
        <v>2.4590163934426229E-2</v>
      </c>
      <c r="L16" s="26">
        <f t="shared" si="15"/>
        <v>0.5901639344262295</v>
      </c>
      <c r="M16" s="26">
        <f t="shared" si="15"/>
        <v>5.737704918032787E-2</v>
      </c>
      <c r="N16" s="63" t="s">
        <v>395</v>
      </c>
      <c r="P16" s="25"/>
      <c r="Q16" s="26">
        <f>Q15/$P$15</f>
        <v>0.19672131147540983</v>
      </c>
      <c r="R16" s="26">
        <f t="shared" ref="R16:U16" si="16">R15/$P$15</f>
        <v>0.59836065573770492</v>
      </c>
      <c r="S16" s="26">
        <f t="shared" si="16"/>
        <v>0.1721311475409836</v>
      </c>
      <c r="T16" s="26">
        <f t="shared" si="16"/>
        <v>8.1967213114754103E-3</v>
      </c>
      <c r="U16" s="27">
        <f t="shared" si="16"/>
        <v>2.4590163934426229E-2</v>
      </c>
    </row>
    <row r="17" spans="1:21">
      <c r="A17" s="4" t="s">
        <v>24</v>
      </c>
      <c r="B17" s="5">
        <v>169</v>
      </c>
      <c r="C17" s="5">
        <v>114</v>
      </c>
      <c r="D17" s="5">
        <v>36</v>
      </c>
      <c r="E17" s="5">
        <v>8</v>
      </c>
      <c r="F17" s="5">
        <v>11</v>
      </c>
      <c r="G17" s="60" t="s">
        <v>395</v>
      </c>
      <c r="I17" s="4">
        <v>169</v>
      </c>
      <c r="J17" s="5">
        <v>68</v>
      </c>
      <c r="K17" s="5">
        <v>8</v>
      </c>
      <c r="L17" s="5">
        <v>83</v>
      </c>
      <c r="M17" s="5">
        <v>9</v>
      </c>
      <c r="N17" s="3">
        <f>I17-SUM(J17:M17)</f>
        <v>1</v>
      </c>
      <c r="P17" s="4">
        <v>169</v>
      </c>
      <c r="Q17" s="5">
        <v>23</v>
      </c>
      <c r="R17" s="5">
        <v>110</v>
      </c>
      <c r="S17" s="5">
        <v>31</v>
      </c>
      <c r="T17" s="57" t="s">
        <v>395</v>
      </c>
      <c r="U17" s="3">
        <f>P17-SUM(Q17:T17)</f>
        <v>5</v>
      </c>
    </row>
    <row r="18" spans="1:21" s="28" customFormat="1">
      <c r="A18" s="25" t="s">
        <v>3</v>
      </c>
      <c r="B18" s="26"/>
      <c r="C18" s="26">
        <f>C17/$B$17</f>
        <v>0.67455621301775148</v>
      </c>
      <c r="D18" s="26">
        <f t="shared" ref="D18:F18" si="17">D17/$B$17</f>
        <v>0.21301775147928995</v>
      </c>
      <c r="E18" s="26">
        <f t="shared" si="17"/>
        <v>4.7337278106508875E-2</v>
      </c>
      <c r="F18" s="26">
        <f t="shared" si="17"/>
        <v>6.5088757396449703E-2</v>
      </c>
      <c r="G18" s="63" t="s">
        <v>395</v>
      </c>
      <c r="I18" s="25"/>
      <c r="J18" s="26">
        <f>J17/$I$17</f>
        <v>0.40236686390532544</v>
      </c>
      <c r="K18" s="26">
        <f t="shared" ref="K18:N18" si="18">K17/$I$17</f>
        <v>4.7337278106508875E-2</v>
      </c>
      <c r="L18" s="26">
        <f t="shared" si="18"/>
        <v>0.4911242603550296</v>
      </c>
      <c r="M18" s="26">
        <f t="shared" si="18"/>
        <v>5.3254437869822487E-2</v>
      </c>
      <c r="N18" s="27">
        <f t="shared" si="18"/>
        <v>5.9171597633136093E-3</v>
      </c>
      <c r="P18" s="25"/>
      <c r="Q18" s="26">
        <f>Q17/$P$17</f>
        <v>0.13609467455621302</v>
      </c>
      <c r="R18" s="26">
        <f t="shared" ref="R18:U18" si="19">R17/$P$17</f>
        <v>0.65088757396449703</v>
      </c>
      <c r="S18" s="26">
        <f t="shared" si="19"/>
        <v>0.18343195266272189</v>
      </c>
      <c r="T18" s="58" t="s">
        <v>395</v>
      </c>
      <c r="U18" s="27">
        <f t="shared" si="19"/>
        <v>2.9585798816568046E-2</v>
      </c>
    </row>
    <row r="19" spans="1:21">
      <c r="A19" s="4" t="s">
        <v>25</v>
      </c>
      <c r="B19" s="5">
        <v>160</v>
      </c>
      <c r="C19" s="5">
        <v>140</v>
      </c>
      <c r="D19" s="5">
        <v>11</v>
      </c>
      <c r="E19" s="5">
        <v>4</v>
      </c>
      <c r="F19" s="5">
        <v>5</v>
      </c>
      <c r="G19" s="60" t="s">
        <v>395</v>
      </c>
      <c r="I19" s="4">
        <v>160</v>
      </c>
      <c r="J19" s="5">
        <v>85</v>
      </c>
      <c r="K19" s="5">
        <v>9</v>
      </c>
      <c r="L19" s="5">
        <v>62</v>
      </c>
      <c r="M19" s="5">
        <v>2</v>
      </c>
      <c r="N19" s="3">
        <f>I19-SUM(J19:M19)</f>
        <v>2</v>
      </c>
      <c r="P19" s="4">
        <v>160</v>
      </c>
      <c r="Q19" s="5">
        <v>29</v>
      </c>
      <c r="R19" s="5">
        <v>84</v>
      </c>
      <c r="S19" s="5">
        <v>33</v>
      </c>
      <c r="T19" s="5">
        <v>4</v>
      </c>
      <c r="U19" s="3">
        <f>P19-SUM(Q19:T19)</f>
        <v>10</v>
      </c>
    </row>
    <row r="20" spans="1:21" s="28" customFormat="1">
      <c r="A20" s="25" t="s">
        <v>3</v>
      </c>
      <c r="B20" s="26"/>
      <c r="C20" s="26">
        <f>C19/$B$19</f>
        <v>0.875</v>
      </c>
      <c r="D20" s="26">
        <f t="shared" ref="D20:F20" si="20">D19/$B$19</f>
        <v>6.8750000000000006E-2</v>
      </c>
      <c r="E20" s="26">
        <f t="shared" si="20"/>
        <v>2.5000000000000001E-2</v>
      </c>
      <c r="F20" s="26">
        <f t="shared" si="20"/>
        <v>3.125E-2</v>
      </c>
      <c r="G20" s="63" t="s">
        <v>395</v>
      </c>
      <c r="I20" s="25"/>
      <c r="J20" s="26">
        <f>J19/$I$19</f>
        <v>0.53125</v>
      </c>
      <c r="K20" s="26">
        <f t="shared" ref="K20:N20" si="21">K19/$I$19</f>
        <v>5.6250000000000001E-2</v>
      </c>
      <c r="L20" s="26">
        <f t="shared" si="21"/>
        <v>0.38750000000000001</v>
      </c>
      <c r="M20" s="26">
        <f t="shared" si="21"/>
        <v>1.2500000000000001E-2</v>
      </c>
      <c r="N20" s="27">
        <f t="shared" si="21"/>
        <v>1.2500000000000001E-2</v>
      </c>
      <c r="P20" s="25"/>
      <c r="Q20" s="26">
        <f>Q19/$P$19</f>
        <v>0.18124999999999999</v>
      </c>
      <c r="R20" s="26">
        <f t="shared" ref="R20:U20" si="22">R19/$P$19</f>
        <v>0.52500000000000002</v>
      </c>
      <c r="S20" s="26">
        <f t="shared" si="22"/>
        <v>0.20624999999999999</v>
      </c>
      <c r="T20" s="26">
        <f t="shared" si="22"/>
        <v>2.5000000000000001E-2</v>
      </c>
      <c r="U20" s="27">
        <f t="shared" si="22"/>
        <v>6.25E-2</v>
      </c>
    </row>
    <row r="21" spans="1:21">
      <c r="A21" s="4" t="s">
        <v>26</v>
      </c>
      <c r="B21" s="5">
        <v>181</v>
      </c>
      <c r="C21" s="5">
        <v>163</v>
      </c>
      <c r="D21" s="5">
        <v>13</v>
      </c>
      <c r="E21" s="5">
        <v>2</v>
      </c>
      <c r="F21" s="5">
        <v>3</v>
      </c>
      <c r="G21" s="60" t="s">
        <v>395</v>
      </c>
      <c r="I21" s="4">
        <v>181</v>
      </c>
      <c r="J21" s="5">
        <v>67</v>
      </c>
      <c r="K21" s="5">
        <v>11</v>
      </c>
      <c r="L21" s="5">
        <v>95</v>
      </c>
      <c r="M21" s="5">
        <v>7</v>
      </c>
      <c r="N21" s="3">
        <f>I21-SUM(J21:M21)</f>
        <v>1</v>
      </c>
      <c r="P21" s="4">
        <v>181</v>
      </c>
      <c r="Q21" s="5">
        <v>31</v>
      </c>
      <c r="R21" s="5">
        <v>112</v>
      </c>
      <c r="S21" s="5">
        <v>31</v>
      </c>
      <c r="T21" s="5">
        <v>4</v>
      </c>
      <c r="U21" s="3">
        <f>P21-SUM(Q21:T21)</f>
        <v>3</v>
      </c>
    </row>
    <row r="22" spans="1:21" s="28" customFormat="1">
      <c r="A22" s="25" t="s">
        <v>3</v>
      </c>
      <c r="B22" s="26"/>
      <c r="C22" s="26">
        <f>C21/$B$21</f>
        <v>0.90055248618784534</v>
      </c>
      <c r="D22" s="26">
        <f t="shared" ref="D22:F22" si="23">D21/$B$21</f>
        <v>7.18232044198895E-2</v>
      </c>
      <c r="E22" s="26">
        <f t="shared" si="23"/>
        <v>1.1049723756906077E-2</v>
      </c>
      <c r="F22" s="26">
        <f t="shared" si="23"/>
        <v>1.6574585635359115E-2</v>
      </c>
      <c r="G22" s="63" t="s">
        <v>395</v>
      </c>
      <c r="I22" s="25"/>
      <c r="J22" s="26">
        <f>J21/$I$21</f>
        <v>0.37016574585635359</v>
      </c>
      <c r="K22" s="26">
        <f t="shared" ref="K22:N22" si="24">K21/$I$21</f>
        <v>6.0773480662983423E-2</v>
      </c>
      <c r="L22" s="26">
        <f t="shared" si="24"/>
        <v>0.52486187845303867</v>
      </c>
      <c r="M22" s="26">
        <f t="shared" si="24"/>
        <v>3.8674033149171269E-2</v>
      </c>
      <c r="N22" s="27">
        <f t="shared" si="24"/>
        <v>5.5248618784530384E-3</v>
      </c>
      <c r="P22" s="25"/>
      <c r="Q22" s="26">
        <f>Q21/$P$21</f>
        <v>0.17127071823204421</v>
      </c>
      <c r="R22" s="26">
        <f t="shared" ref="R22:U22" si="25">R21/$P$21</f>
        <v>0.61878453038674031</v>
      </c>
      <c r="S22" s="26">
        <f t="shared" si="25"/>
        <v>0.17127071823204421</v>
      </c>
      <c r="T22" s="26">
        <f t="shared" si="25"/>
        <v>2.2099447513812154E-2</v>
      </c>
      <c r="U22" s="27">
        <f t="shared" si="25"/>
        <v>1.6574585635359115E-2</v>
      </c>
    </row>
    <row r="23" spans="1:21">
      <c r="A23" s="4" t="s">
        <v>27</v>
      </c>
      <c r="B23" s="5">
        <v>244</v>
      </c>
      <c r="C23" s="5">
        <v>229</v>
      </c>
      <c r="D23" s="5">
        <v>3</v>
      </c>
      <c r="E23" s="5">
        <v>11</v>
      </c>
      <c r="F23" s="5">
        <v>1</v>
      </c>
      <c r="G23" s="60" t="s">
        <v>395</v>
      </c>
      <c r="I23" s="4">
        <v>244</v>
      </c>
      <c r="J23" s="5">
        <v>64</v>
      </c>
      <c r="K23" s="5">
        <v>25</v>
      </c>
      <c r="L23" s="5">
        <v>148</v>
      </c>
      <c r="M23" s="5">
        <v>4</v>
      </c>
      <c r="N23" s="3">
        <f>I23-SUM(J23:M23)</f>
        <v>3</v>
      </c>
      <c r="P23" s="4">
        <v>244</v>
      </c>
      <c r="Q23" s="5">
        <v>48</v>
      </c>
      <c r="R23" s="5">
        <v>142</v>
      </c>
      <c r="S23" s="5">
        <v>41</v>
      </c>
      <c r="T23" s="5">
        <v>6</v>
      </c>
      <c r="U23" s="3">
        <f>P23-SUM(Q23:T23)</f>
        <v>7</v>
      </c>
    </row>
    <row r="24" spans="1:21" s="28" customFormat="1">
      <c r="A24" s="25" t="s">
        <v>3</v>
      </c>
      <c r="B24" s="26"/>
      <c r="C24" s="26">
        <f>C23/$B$23</f>
        <v>0.93852459016393441</v>
      </c>
      <c r="D24" s="26">
        <f t="shared" ref="D24:F24" si="26">D23/$B$23</f>
        <v>1.2295081967213115E-2</v>
      </c>
      <c r="E24" s="26">
        <f t="shared" si="26"/>
        <v>4.5081967213114756E-2</v>
      </c>
      <c r="F24" s="26">
        <f t="shared" si="26"/>
        <v>4.0983606557377051E-3</v>
      </c>
      <c r="G24" s="63" t="s">
        <v>395</v>
      </c>
      <c r="I24" s="25"/>
      <c r="J24" s="26">
        <f>J23/$I$23</f>
        <v>0.26229508196721313</v>
      </c>
      <c r="K24" s="26">
        <f t="shared" ref="K24:N24" si="27">K23/$I$23</f>
        <v>0.10245901639344263</v>
      </c>
      <c r="L24" s="26">
        <f t="shared" si="27"/>
        <v>0.60655737704918034</v>
      </c>
      <c r="M24" s="26">
        <f t="shared" si="27"/>
        <v>1.6393442622950821E-2</v>
      </c>
      <c r="N24" s="27">
        <f t="shared" si="27"/>
        <v>1.2295081967213115E-2</v>
      </c>
      <c r="P24" s="25"/>
      <c r="Q24" s="26">
        <f>Q23/$P$23</f>
        <v>0.19672131147540983</v>
      </c>
      <c r="R24" s="26">
        <f t="shared" ref="R24:U24" si="28">R23/$P$23</f>
        <v>0.58196721311475408</v>
      </c>
      <c r="S24" s="26">
        <f t="shared" si="28"/>
        <v>0.16803278688524589</v>
      </c>
      <c r="T24" s="26">
        <f t="shared" si="28"/>
        <v>2.4590163934426229E-2</v>
      </c>
      <c r="U24" s="27">
        <f t="shared" si="28"/>
        <v>2.8688524590163935E-2</v>
      </c>
    </row>
    <row r="25" spans="1:21">
      <c r="A25" s="4" t="s">
        <v>28</v>
      </c>
      <c r="B25" s="5">
        <v>262</v>
      </c>
      <c r="C25" s="5">
        <v>240</v>
      </c>
      <c r="D25" s="5">
        <v>9</v>
      </c>
      <c r="E25" s="5">
        <v>7</v>
      </c>
      <c r="F25" s="5">
        <v>5</v>
      </c>
      <c r="G25" s="3">
        <f>B25-SUM(C25:F25)</f>
        <v>1</v>
      </c>
      <c r="I25" s="4">
        <v>262</v>
      </c>
      <c r="J25" s="5">
        <v>61</v>
      </c>
      <c r="K25" s="5">
        <v>41</v>
      </c>
      <c r="L25" s="5">
        <v>156</v>
      </c>
      <c r="M25" s="5">
        <v>1</v>
      </c>
      <c r="N25" s="3">
        <f>I25-SUM(J25:M25)</f>
        <v>3</v>
      </c>
      <c r="P25" s="4">
        <v>262</v>
      </c>
      <c r="Q25" s="5">
        <v>60</v>
      </c>
      <c r="R25" s="5">
        <v>142</v>
      </c>
      <c r="S25" s="5">
        <v>43</v>
      </c>
      <c r="T25" s="5">
        <v>6</v>
      </c>
      <c r="U25" s="3">
        <f>P25-SUM(Q25:T25)</f>
        <v>11</v>
      </c>
    </row>
    <row r="26" spans="1:21" s="28" customFormat="1">
      <c r="A26" s="29" t="s">
        <v>3</v>
      </c>
      <c r="B26" s="30"/>
      <c r="C26" s="30">
        <f>C25/$B$25</f>
        <v>0.91603053435114501</v>
      </c>
      <c r="D26" s="30">
        <f t="shared" ref="D26:G26" si="29">D25/$B$25</f>
        <v>3.4351145038167941E-2</v>
      </c>
      <c r="E26" s="30">
        <f t="shared" si="29"/>
        <v>2.6717557251908396E-2</v>
      </c>
      <c r="F26" s="30">
        <f t="shared" si="29"/>
        <v>1.9083969465648856E-2</v>
      </c>
      <c r="G26" s="31">
        <f t="shared" si="29"/>
        <v>3.8167938931297708E-3</v>
      </c>
      <c r="I26" s="29"/>
      <c r="J26" s="30">
        <f>J25/$I$25</f>
        <v>0.23282442748091603</v>
      </c>
      <c r="K26" s="30">
        <f t="shared" ref="K26:N26" si="30">K25/$I$25</f>
        <v>0.15648854961832062</v>
      </c>
      <c r="L26" s="30">
        <f t="shared" si="30"/>
        <v>0.59541984732824427</v>
      </c>
      <c r="M26" s="30">
        <f t="shared" si="30"/>
        <v>3.8167938931297708E-3</v>
      </c>
      <c r="N26" s="31">
        <f t="shared" si="30"/>
        <v>1.1450381679389313E-2</v>
      </c>
      <c r="P26" s="29"/>
      <c r="Q26" s="30">
        <f>Q25/$P$25</f>
        <v>0.22900763358778625</v>
      </c>
      <c r="R26" s="30">
        <f t="shared" ref="R26:U26" si="31">R25/$P$25</f>
        <v>0.5419847328244275</v>
      </c>
      <c r="S26" s="30">
        <f t="shared" si="31"/>
        <v>0.16412213740458015</v>
      </c>
      <c r="T26" s="30">
        <f t="shared" si="31"/>
        <v>2.2900763358778626E-2</v>
      </c>
      <c r="U26" s="31">
        <f t="shared" si="31"/>
        <v>4.1984732824427481E-2</v>
      </c>
    </row>
    <row r="28" spans="1:21" s="28" customFormat="1"/>
  </sheetData>
  <phoneticPr fontId="2"/>
  <pageMargins left="0.78740157480314965" right="0.78740157480314965"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T29"/>
  <sheetViews>
    <sheetView tabSelected="1" view="pageBreakPreview" zoomScale="60" zoomScaleNormal="100" workbookViewId="0">
      <selection activeCell="B2" sqref="B2"/>
    </sheetView>
  </sheetViews>
  <sheetFormatPr defaultColWidth="5" defaultRowHeight="11.25"/>
  <cols>
    <col min="1" max="1" width="8.625" style="1" customWidth="1"/>
    <col min="2" max="2" width="5" style="1"/>
    <col min="3" max="5" width="5" style="1" customWidth="1"/>
    <col min="6" max="7" width="5" style="1"/>
    <col min="8" max="20" width="5" style="1" customWidth="1"/>
    <col min="21" max="16384" width="5" style="1"/>
  </cols>
  <sheetData>
    <row r="1" spans="1:20">
      <c r="A1" s="1" t="s">
        <v>202</v>
      </c>
      <c r="G1" s="1" t="s">
        <v>203</v>
      </c>
    </row>
    <row r="2" spans="1:20">
      <c r="A2" s="1" t="s">
        <v>0</v>
      </c>
    </row>
    <row r="3" spans="1:20" s="2" customFormat="1" ht="127.5" customHeight="1">
      <c r="A3" s="6" t="s">
        <v>3</v>
      </c>
      <c r="B3" s="7" t="s">
        <v>4</v>
      </c>
      <c r="C3" s="7" t="s">
        <v>100</v>
      </c>
      <c r="D3" s="7" t="s">
        <v>101</v>
      </c>
      <c r="E3" s="8" t="s">
        <v>8</v>
      </c>
      <c r="G3" s="6" t="s">
        <v>4</v>
      </c>
      <c r="H3" s="7" t="s">
        <v>102</v>
      </c>
      <c r="I3" s="7" t="s">
        <v>103</v>
      </c>
      <c r="J3" s="7" t="s">
        <v>104</v>
      </c>
      <c r="K3" s="7" t="s">
        <v>105</v>
      </c>
      <c r="L3" s="7" t="s">
        <v>106</v>
      </c>
      <c r="M3" s="7" t="s">
        <v>107</v>
      </c>
      <c r="N3" s="7" t="s">
        <v>108</v>
      </c>
      <c r="O3" s="7" t="s">
        <v>109</v>
      </c>
      <c r="P3" s="7" t="s">
        <v>110</v>
      </c>
      <c r="Q3" s="7" t="s">
        <v>111</v>
      </c>
      <c r="R3" s="7" t="s">
        <v>112</v>
      </c>
      <c r="S3" s="7" t="s">
        <v>7</v>
      </c>
      <c r="T3" s="8" t="s">
        <v>8</v>
      </c>
    </row>
    <row r="4" spans="1:20">
      <c r="A4" s="4" t="s">
        <v>18</v>
      </c>
      <c r="B4" s="5">
        <v>1170</v>
      </c>
      <c r="C4" s="5">
        <f>SUM('8'!Q4:R4)</f>
        <v>901</v>
      </c>
      <c r="D4" s="5">
        <f>SUM('8'!S4:T4)</f>
        <v>227</v>
      </c>
      <c r="E4" s="3">
        <f>B4-C4-D4</f>
        <v>42</v>
      </c>
      <c r="G4" s="4">
        <f>C4</f>
        <v>901</v>
      </c>
      <c r="H4" s="5">
        <v>456</v>
      </c>
      <c r="I4" s="5">
        <v>512</v>
      </c>
      <c r="J4" s="5">
        <v>28</v>
      </c>
      <c r="K4" s="5">
        <v>540</v>
      </c>
      <c r="L4" s="5">
        <v>160</v>
      </c>
      <c r="M4" s="5">
        <v>51</v>
      </c>
      <c r="N4" s="5">
        <v>55</v>
      </c>
      <c r="O4" s="5">
        <v>40</v>
      </c>
      <c r="P4" s="5">
        <v>92</v>
      </c>
      <c r="Q4" s="5">
        <v>32</v>
      </c>
      <c r="R4" s="5">
        <v>142</v>
      </c>
      <c r="S4" s="5">
        <v>31</v>
      </c>
      <c r="T4" s="3">
        <v>38</v>
      </c>
    </row>
    <row r="5" spans="1:20" s="28" customFormat="1">
      <c r="A5" s="25" t="s">
        <v>3</v>
      </c>
      <c r="B5" s="26"/>
      <c r="C5" s="26">
        <f>C4/$B$4</f>
        <v>0.77008547008547013</v>
      </c>
      <c r="D5" s="26">
        <f t="shared" ref="D5:E5" si="0">D4/$B$4</f>
        <v>0.19401709401709402</v>
      </c>
      <c r="E5" s="27">
        <f t="shared" si="0"/>
        <v>3.5897435897435895E-2</v>
      </c>
      <c r="G5" s="25"/>
      <c r="H5" s="26">
        <f>H4/$G$4</f>
        <v>0.50610432852386233</v>
      </c>
      <c r="I5" s="26">
        <f t="shared" ref="I5:S5" si="1">I4/$G$4</f>
        <v>0.56825749167591566</v>
      </c>
      <c r="J5" s="26">
        <f t="shared" si="1"/>
        <v>3.1076581576026639E-2</v>
      </c>
      <c r="K5" s="26">
        <f t="shared" si="1"/>
        <v>0.59933407325194232</v>
      </c>
      <c r="L5" s="26">
        <f t="shared" si="1"/>
        <v>0.17758046614872364</v>
      </c>
      <c r="M5" s="26">
        <f t="shared" si="1"/>
        <v>5.6603773584905662E-2</v>
      </c>
      <c r="N5" s="26">
        <f t="shared" si="1"/>
        <v>6.1043285238623748E-2</v>
      </c>
      <c r="O5" s="26">
        <f t="shared" si="1"/>
        <v>4.4395116537180909E-2</v>
      </c>
      <c r="P5" s="26">
        <f t="shared" si="1"/>
        <v>0.10210876803551609</v>
      </c>
      <c r="Q5" s="26">
        <f t="shared" si="1"/>
        <v>3.5516093229744729E-2</v>
      </c>
      <c r="R5" s="26">
        <f t="shared" si="1"/>
        <v>0.15760266370699222</v>
      </c>
      <c r="S5" s="26">
        <f t="shared" si="1"/>
        <v>3.4406215316315207E-2</v>
      </c>
      <c r="T5" s="27">
        <f>T4/$G$4</f>
        <v>4.2175360710321866E-2</v>
      </c>
    </row>
    <row r="6" spans="1:20">
      <c r="A6" s="4" t="s">
        <v>19</v>
      </c>
      <c r="B6" s="5">
        <v>551</v>
      </c>
      <c r="C6" s="5">
        <f>SUM('8'!Q6:R6)</f>
        <v>434</v>
      </c>
      <c r="D6" s="5">
        <f>SUM('8'!S6:T6)</f>
        <v>103</v>
      </c>
      <c r="E6" s="3">
        <f>B6-C6-D6</f>
        <v>14</v>
      </c>
      <c r="G6" s="4">
        <f>C6</f>
        <v>434</v>
      </c>
      <c r="H6" s="5">
        <v>200</v>
      </c>
      <c r="I6" s="5">
        <v>244</v>
      </c>
      <c r="J6" s="5">
        <v>13</v>
      </c>
      <c r="K6" s="5">
        <v>273</v>
      </c>
      <c r="L6" s="5">
        <v>80</v>
      </c>
      <c r="M6" s="5">
        <v>20</v>
      </c>
      <c r="N6" s="5">
        <v>31</v>
      </c>
      <c r="O6" s="5">
        <v>18</v>
      </c>
      <c r="P6" s="5">
        <v>52</v>
      </c>
      <c r="Q6" s="5">
        <v>15</v>
      </c>
      <c r="R6" s="5">
        <v>67</v>
      </c>
      <c r="S6" s="5">
        <v>16</v>
      </c>
      <c r="T6" s="3">
        <v>17</v>
      </c>
    </row>
    <row r="7" spans="1:20" s="28" customFormat="1">
      <c r="A7" s="25" t="s">
        <v>3</v>
      </c>
      <c r="B7" s="26"/>
      <c r="C7" s="26">
        <f>C6/$B$6</f>
        <v>0.78765880217785844</v>
      </c>
      <c r="D7" s="26">
        <f t="shared" ref="D7:E7" si="2">D6/$B$6</f>
        <v>0.18693284936479129</v>
      </c>
      <c r="E7" s="27">
        <f t="shared" si="2"/>
        <v>2.5408348457350273E-2</v>
      </c>
      <c r="G7" s="25"/>
      <c r="H7" s="26">
        <f>H6/$G$6</f>
        <v>0.46082949308755761</v>
      </c>
      <c r="I7" s="26">
        <f t="shared" ref="I7:T7" si="3">I6/$G$6</f>
        <v>0.56221198156682028</v>
      </c>
      <c r="J7" s="26">
        <f t="shared" si="3"/>
        <v>2.9953917050691243E-2</v>
      </c>
      <c r="K7" s="26">
        <f t="shared" si="3"/>
        <v>0.62903225806451613</v>
      </c>
      <c r="L7" s="26">
        <f t="shared" si="3"/>
        <v>0.18433179723502305</v>
      </c>
      <c r="M7" s="26">
        <f t="shared" si="3"/>
        <v>4.6082949308755762E-2</v>
      </c>
      <c r="N7" s="26">
        <f t="shared" si="3"/>
        <v>7.1428571428571425E-2</v>
      </c>
      <c r="O7" s="26">
        <f t="shared" si="3"/>
        <v>4.1474654377880185E-2</v>
      </c>
      <c r="P7" s="26">
        <f t="shared" si="3"/>
        <v>0.11981566820276497</v>
      </c>
      <c r="Q7" s="26">
        <f t="shared" si="3"/>
        <v>3.4562211981566823E-2</v>
      </c>
      <c r="R7" s="26">
        <f t="shared" si="3"/>
        <v>0.15437788018433179</v>
      </c>
      <c r="S7" s="26">
        <f t="shared" si="3"/>
        <v>3.6866359447004608E-2</v>
      </c>
      <c r="T7" s="27">
        <f t="shared" si="3"/>
        <v>3.9170506912442393E-2</v>
      </c>
    </row>
    <row r="8" spans="1:20">
      <c r="A8" s="4" t="s">
        <v>20</v>
      </c>
      <c r="B8" s="5">
        <v>611</v>
      </c>
      <c r="C8" s="5">
        <f>SUM('8'!Q8:R8)</f>
        <v>465</v>
      </c>
      <c r="D8" s="5">
        <f>SUM('8'!S8:T8)</f>
        <v>121</v>
      </c>
      <c r="E8" s="3">
        <f>B8-C8-D8</f>
        <v>25</v>
      </c>
      <c r="G8" s="4">
        <f>C8</f>
        <v>465</v>
      </c>
      <c r="H8" s="5">
        <v>255</v>
      </c>
      <c r="I8" s="5">
        <v>268</v>
      </c>
      <c r="J8" s="5">
        <v>14</v>
      </c>
      <c r="K8" s="5">
        <v>267</v>
      </c>
      <c r="L8" s="5">
        <v>79</v>
      </c>
      <c r="M8" s="5">
        <v>31</v>
      </c>
      <c r="N8" s="5">
        <v>24</v>
      </c>
      <c r="O8" s="5">
        <v>21</v>
      </c>
      <c r="P8" s="5">
        <v>40</v>
      </c>
      <c r="Q8" s="5">
        <v>17</v>
      </c>
      <c r="R8" s="5">
        <v>75</v>
      </c>
      <c r="S8" s="5">
        <v>15</v>
      </c>
      <c r="T8" s="3">
        <v>21</v>
      </c>
    </row>
    <row r="9" spans="1:20" s="28" customFormat="1">
      <c r="A9" s="25" t="s">
        <v>3</v>
      </c>
      <c r="B9" s="26"/>
      <c r="C9" s="26">
        <f>C8/$B$8</f>
        <v>0.76104746317512273</v>
      </c>
      <c r="D9" s="26">
        <f t="shared" ref="D9:E9" si="4">D8/$B$8</f>
        <v>0.19803600654664485</v>
      </c>
      <c r="E9" s="27">
        <f t="shared" si="4"/>
        <v>4.0916530278232409E-2</v>
      </c>
      <c r="G9" s="25"/>
      <c r="H9" s="26">
        <f>H8/$G$8</f>
        <v>0.54838709677419351</v>
      </c>
      <c r="I9" s="26">
        <f t="shared" ref="I9:T9" si="5">I8/$G$8</f>
        <v>0.57634408602150533</v>
      </c>
      <c r="J9" s="26">
        <f t="shared" si="5"/>
        <v>3.0107526881720432E-2</v>
      </c>
      <c r="K9" s="26">
        <f t="shared" si="5"/>
        <v>0.5741935483870968</v>
      </c>
      <c r="L9" s="26">
        <f t="shared" si="5"/>
        <v>0.16989247311827957</v>
      </c>
      <c r="M9" s="26">
        <f t="shared" si="5"/>
        <v>6.6666666666666666E-2</v>
      </c>
      <c r="N9" s="26">
        <f t="shared" si="5"/>
        <v>5.1612903225806452E-2</v>
      </c>
      <c r="O9" s="26">
        <f t="shared" si="5"/>
        <v>4.5161290322580643E-2</v>
      </c>
      <c r="P9" s="26">
        <f t="shared" si="5"/>
        <v>8.6021505376344093E-2</v>
      </c>
      <c r="Q9" s="26">
        <f t="shared" si="5"/>
        <v>3.6559139784946237E-2</v>
      </c>
      <c r="R9" s="26">
        <f t="shared" si="5"/>
        <v>0.16129032258064516</v>
      </c>
      <c r="S9" s="26">
        <f t="shared" si="5"/>
        <v>3.2258064516129031E-2</v>
      </c>
      <c r="T9" s="27">
        <f t="shared" si="5"/>
        <v>4.5161290322580643E-2</v>
      </c>
    </row>
    <row r="10" spans="1:20">
      <c r="A10" s="4" t="s">
        <v>21</v>
      </c>
      <c r="B10" s="5">
        <v>2</v>
      </c>
      <c r="C10" s="57" t="s">
        <v>395</v>
      </c>
      <c r="D10" s="5">
        <f>SUM('8'!S10:T10)</f>
        <v>2</v>
      </c>
      <c r="E10" s="60" t="s">
        <v>395</v>
      </c>
      <c r="G10" s="83" t="str">
        <f>C10</f>
        <v>-</v>
      </c>
      <c r="H10" s="57" t="s">
        <v>395</v>
      </c>
      <c r="I10" s="57" t="s">
        <v>395</v>
      </c>
      <c r="J10" s="57" t="s">
        <v>395</v>
      </c>
      <c r="K10" s="57" t="s">
        <v>395</v>
      </c>
      <c r="L10" s="57" t="s">
        <v>395</v>
      </c>
      <c r="M10" s="57" t="s">
        <v>395</v>
      </c>
      <c r="N10" s="57" t="s">
        <v>395</v>
      </c>
      <c r="O10" s="57" t="s">
        <v>395</v>
      </c>
      <c r="P10" s="57" t="s">
        <v>395</v>
      </c>
      <c r="Q10" s="57" t="s">
        <v>395</v>
      </c>
      <c r="R10" s="57" t="s">
        <v>395</v>
      </c>
      <c r="S10" s="57" t="s">
        <v>395</v>
      </c>
      <c r="T10" s="60" t="s">
        <v>395</v>
      </c>
    </row>
    <row r="11" spans="1:20" s="28" customFormat="1">
      <c r="A11" s="29" t="s">
        <v>3</v>
      </c>
      <c r="B11" s="30"/>
      <c r="C11" s="59" t="s">
        <v>395</v>
      </c>
      <c r="D11" s="65">
        <f t="shared" ref="D11" si="6">D10/$B$10</f>
        <v>1</v>
      </c>
      <c r="E11" s="62" t="s">
        <v>395</v>
      </c>
      <c r="G11" s="84" t="s">
        <v>395</v>
      </c>
      <c r="H11" s="59" t="s">
        <v>395</v>
      </c>
      <c r="I11" s="59" t="s">
        <v>395</v>
      </c>
      <c r="J11" s="59" t="s">
        <v>395</v>
      </c>
      <c r="K11" s="59" t="s">
        <v>395</v>
      </c>
      <c r="L11" s="59" t="s">
        <v>395</v>
      </c>
      <c r="M11" s="59" t="s">
        <v>395</v>
      </c>
      <c r="N11" s="59" t="s">
        <v>395</v>
      </c>
      <c r="O11" s="59" t="s">
        <v>395</v>
      </c>
      <c r="P11" s="59" t="s">
        <v>395</v>
      </c>
      <c r="Q11" s="59" t="s">
        <v>395</v>
      </c>
      <c r="R11" s="59" t="s">
        <v>395</v>
      </c>
      <c r="S11" s="59" t="s">
        <v>395</v>
      </c>
      <c r="T11" s="62" t="s">
        <v>395</v>
      </c>
    </row>
    <row r="12" spans="1:20">
      <c r="A12" s="1" t="s">
        <v>2</v>
      </c>
    </row>
    <row r="13" spans="1:20" s="42" customFormat="1">
      <c r="A13" s="39" t="s">
        <v>22</v>
      </c>
      <c r="B13" s="40">
        <v>17</v>
      </c>
      <c r="C13" s="10">
        <f>SUM('8'!Q13:R13)</f>
        <v>12</v>
      </c>
      <c r="D13" s="10">
        <f>SUM('8'!S13:T13)</f>
        <v>5</v>
      </c>
      <c r="E13" s="64" t="s">
        <v>395</v>
      </c>
      <c r="G13" s="9">
        <f>C13</f>
        <v>12</v>
      </c>
      <c r="H13" s="10">
        <v>6</v>
      </c>
      <c r="I13" s="10">
        <v>5</v>
      </c>
      <c r="J13" s="10">
        <v>2</v>
      </c>
      <c r="K13" s="10">
        <v>8</v>
      </c>
      <c r="L13" s="10">
        <v>1</v>
      </c>
      <c r="M13" s="10">
        <v>1</v>
      </c>
      <c r="N13" s="82" t="s">
        <v>395</v>
      </c>
      <c r="O13" s="82" t="s">
        <v>395</v>
      </c>
      <c r="P13" s="10">
        <v>1</v>
      </c>
      <c r="Q13" s="82" t="s">
        <v>395</v>
      </c>
      <c r="R13" s="10">
        <v>1</v>
      </c>
      <c r="S13" s="82" t="s">
        <v>395</v>
      </c>
      <c r="T13" s="101">
        <v>1</v>
      </c>
    </row>
    <row r="14" spans="1:20" s="28" customFormat="1">
      <c r="A14" s="25" t="s">
        <v>3</v>
      </c>
      <c r="B14" s="26"/>
      <c r="C14" s="26">
        <f>C13/$B$13</f>
        <v>0.70588235294117652</v>
      </c>
      <c r="D14" s="26">
        <f t="shared" ref="D14" si="7">D13/$B$13</f>
        <v>0.29411764705882354</v>
      </c>
      <c r="E14" s="63" t="s">
        <v>395</v>
      </c>
      <c r="G14" s="25"/>
      <c r="H14" s="49">
        <f>H13/$G$13</f>
        <v>0.5</v>
      </c>
      <c r="I14" s="49">
        <f t="shared" ref="I14:T14" si="8">I13/$G$13</f>
        <v>0.41666666666666669</v>
      </c>
      <c r="J14" s="49">
        <f t="shared" si="8"/>
        <v>0.16666666666666666</v>
      </c>
      <c r="K14" s="49">
        <f t="shared" si="8"/>
        <v>0.66666666666666663</v>
      </c>
      <c r="L14" s="49">
        <f t="shared" si="8"/>
        <v>8.3333333333333329E-2</v>
      </c>
      <c r="M14" s="49">
        <f t="shared" si="8"/>
        <v>8.3333333333333329E-2</v>
      </c>
      <c r="N14" s="58" t="s">
        <v>395</v>
      </c>
      <c r="O14" s="58" t="s">
        <v>395</v>
      </c>
      <c r="P14" s="49">
        <f t="shared" si="8"/>
        <v>8.3333333333333329E-2</v>
      </c>
      <c r="Q14" s="58" t="s">
        <v>395</v>
      </c>
      <c r="R14" s="49">
        <f t="shared" si="8"/>
        <v>8.3333333333333329E-2</v>
      </c>
      <c r="S14" s="58" t="s">
        <v>395</v>
      </c>
      <c r="T14" s="102">
        <f t="shared" si="8"/>
        <v>8.3333333333333329E-2</v>
      </c>
    </row>
    <row r="15" spans="1:20">
      <c r="A15" s="4" t="s">
        <v>23</v>
      </c>
      <c r="B15" s="5">
        <v>122</v>
      </c>
      <c r="C15" s="5">
        <f>SUM('8'!Q15:R15)</f>
        <v>97</v>
      </c>
      <c r="D15" s="5">
        <f>SUM('8'!S15:T15)</f>
        <v>22</v>
      </c>
      <c r="E15" s="3">
        <f>B15-C15-D15</f>
        <v>3</v>
      </c>
      <c r="G15" s="4">
        <f>C15</f>
        <v>97</v>
      </c>
      <c r="H15" s="5">
        <v>47</v>
      </c>
      <c r="I15" s="5">
        <v>40</v>
      </c>
      <c r="J15" s="5">
        <v>6</v>
      </c>
      <c r="K15" s="5">
        <v>56</v>
      </c>
      <c r="L15" s="5">
        <v>12</v>
      </c>
      <c r="M15" s="5">
        <v>6</v>
      </c>
      <c r="N15" s="5">
        <v>6</v>
      </c>
      <c r="O15" s="5">
        <v>7</v>
      </c>
      <c r="P15" s="5">
        <v>12</v>
      </c>
      <c r="Q15" s="5">
        <v>5</v>
      </c>
      <c r="R15" s="5">
        <v>13</v>
      </c>
      <c r="S15" s="5">
        <v>4</v>
      </c>
      <c r="T15" s="3">
        <v>3</v>
      </c>
    </row>
    <row r="16" spans="1:20" s="28" customFormat="1">
      <c r="A16" s="25" t="s">
        <v>3</v>
      </c>
      <c r="B16" s="26"/>
      <c r="C16" s="26">
        <f>C15/$B$15</f>
        <v>0.79508196721311475</v>
      </c>
      <c r="D16" s="26">
        <f t="shared" ref="D16:E16" si="9">D15/$B$15</f>
        <v>0.18032786885245902</v>
      </c>
      <c r="E16" s="27">
        <f t="shared" si="9"/>
        <v>2.4590163934426229E-2</v>
      </c>
      <c r="G16" s="25"/>
      <c r="H16" s="26">
        <f>H15/$G$15</f>
        <v>0.4845360824742268</v>
      </c>
      <c r="I16" s="26">
        <f t="shared" ref="I16:T16" si="10">I15/$G$15</f>
        <v>0.41237113402061853</v>
      </c>
      <c r="J16" s="26">
        <f t="shared" si="10"/>
        <v>6.1855670103092786E-2</v>
      </c>
      <c r="K16" s="26">
        <f t="shared" si="10"/>
        <v>0.57731958762886593</v>
      </c>
      <c r="L16" s="26">
        <f t="shared" si="10"/>
        <v>0.12371134020618557</v>
      </c>
      <c r="M16" s="26">
        <f t="shared" si="10"/>
        <v>6.1855670103092786E-2</v>
      </c>
      <c r="N16" s="26">
        <f t="shared" si="10"/>
        <v>6.1855670103092786E-2</v>
      </c>
      <c r="O16" s="26">
        <f t="shared" si="10"/>
        <v>7.2164948453608241E-2</v>
      </c>
      <c r="P16" s="26">
        <f t="shared" si="10"/>
        <v>0.12371134020618557</v>
      </c>
      <c r="Q16" s="26">
        <f t="shared" si="10"/>
        <v>5.1546391752577317E-2</v>
      </c>
      <c r="R16" s="26">
        <f t="shared" si="10"/>
        <v>0.13402061855670103</v>
      </c>
      <c r="S16" s="26">
        <f t="shared" si="10"/>
        <v>4.1237113402061855E-2</v>
      </c>
      <c r="T16" s="27">
        <f t="shared" si="10"/>
        <v>3.0927835051546393E-2</v>
      </c>
    </row>
    <row r="17" spans="1:20">
      <c r="A17" s="4" t="s">
        <v>24</v>
      </c>
      <c r="B17" s="5">
        <v>169</v>
      </c>
      <c r="C17" s="5">
        <f>SUM('8'!Q17:R17)</f>
        <v>133</v>
      </c>
      <c r="D17" s="5">
        <f>SUM('8'!S17:T17)</f>
        <v>31</v>
      </c>
      <c r="E17" s="3">
        <f>B17-C17-D17</f>
        <v>5</v>
      </c>
      <c r="G17" s="4">
        <f>C17</f>
        <v>133</v>
      </c>
      <c r="H17" s="5">
        <v>67</v>
      </c>
      <c r="I17" s="5">
        <v>63</v>
      </c>
      <c r="J17" s="5">
        <v>3</v>
      </c>
      <c r="K17" s="5">
        <v>78</v>
      </c>
      <c r="L17" s="5">
        <v>9</v>
      </c>
      <c r="M17" s="5">
        <v>13</v>
      </c>
      <c r="N17" s="5">
        <v>5</v>
      </c>
      <c r="O17" s="5">
        <v>3</v>
      </c>
      <c r="P17" s="5">
        <v>25</v>
      </c>
      <c r="Q17" s="5">
        <v>4</v>
      </c>
      <c r="R17" s="5">
        <v>13</v>
      </c>
      <c r="S17" s="5">
        <v>7</v>
      </c>
      <c r="T17" s="3">
        <v>7</v>
      </c>
    </row>
    <row r="18" spans="1:20" s="28" customFormat="1">
      <c r="A18" s="25" t="s">
        <v>3</v>
      </c>
      <c r="B18" s="26"/>
      <c r="C18" s="26">
        <f>C17/$B$17</f>
        <v>0.78698224852071008</v>
      </c>
      <c r="D18" s="26">
        <f t="shared" ref="D18:E18" si="11">D17/$B$17</f>
        <v>0.18343195266272189</v>
      </c>
      <c r="E18" s="27">
        <f t="shared" si="11"/>
        <v>2.9585798816568046E-2</v>
      </c>
      <c r="G18" s="25"/>
      <c r="H18" s="26">
        <f>H17/$G$17</f>
        <v>0.50375939849624063</v>
      </c>
      <c r="I18" s="26">
        <f t="shared" ref="I18:T18" si="12">I17/$G$17</f>
        <v>0.47368421052631576</v>
      </c>
      <c r="J18" s="26">
        <f t="shared" si="12"/>
        <v>2.2556390977443608E-2</v>
      </c>
      <c r="K18" s="26">
        <f t="shared" si="12"/>
        <v>0.5864661654135338</v>
      </c>
      <c r="L18" s="26">
        <f t="shared" si="12"/>
        <v>6.7669172932330823E-2</v>
      </c>
      <c r="M18" s="26">
        <f t="shared" si="12"/>
        <v>9.7744360902255634E-2</v>
      </c>
      <c r="N18" s="26">
        <f t="shared" si="12"/>
        <v>3.7593984962406013E-2</v>
      </c>
      <c r="O18" s="26">
        <f t="shared" si="12"/>
        <v>2.2556390977443608E-2</v>
      </c>
      <c r="P18" s="26">
        <f t="shared" si="12"/>
        <v>0.18796992481203006</v>
      </c>
      <c r="Q18" s="26">
        <f t="shared" si="12"/>
        <v>3.007518796992481E-2</v>
      </c>
      <c r="R18" s="26">
        <f t="shared" si="12"/>
        <v>9.7744360902255634E-2</v>
      </c>
      <c r="S18" s="26">
        <f t="shared" si="12"/>
        <v>5.2631578947368418E-2</v>
      </c>
      <c r="T18" s="27">
        <f t="shared" si="12"/>
        <v>5.2631578947368418E-2</v>
      </c>
    </row>
    <row r="19" spans="1:20">
      <c r="A19" s="4" t="s">
        <v>25</v>
      </c>
      <c r="B19" s="5">
        <v>160</v>
      </c>
      <c r="C19" s="5">
        <f>SUM('8'!Q19:R19)</f>
        <v>113</v>
      </c>
      <c r="D19" s="5">
        <f>SUM('8'!S19:T19)</f>
        <v>37</v>
      </c>
      <c r="E19" s="3">
        <f>B19-C19-D19</f>
        <v>10</v>
      </c>
      <c r="G19" s="4">
        <f>C19</f>
        <v>113</v>
      </c>
      <c r="H19" s="5">
        <v>50</v>
      </c>
      <c r="I19" s="5">
        <v>60</v>
      </c>
      <c r="J19" s="5">
        <v>2</v>
      </c>
      <c r="K19" s="5">
        <v>54</v>
      </c>
      <c r="L19" s="5">
        <v>21</v>
      </c>
      <c r="M19" s="5">
        <v>10</v>
      </c>
      <c r="N19" s="5">
        <v>7</v>
      </c>
      <c r="O19" s="5">
        <v>4</v>
      </c>
      <c r="P19" s="5">
        <v>6</v>
      </c>
      <c r="Q19" s="5">
        <v>2</v>
      </c>
      <c r="R19" s="5">
        <v>20</v>
      </c>
      <c r="S19" s="5">
        <v>5</v>
      </c>
      <c r="T19" s="3">
        <v>9</v>
      </c>
    </row>
    <row r="20" spans="1:20" s="28" customFormat="1">
      <c r="A20" s="25" t="s">
        <v>3</v>
      </c>
      <c r="B20" s="26"/>
      <c r="C20" s="26">
        <f>C19/$B$19</f>
        <v>0.70625000000000004</v>
      </c>
      <c r="D20" s="26">
        <f t="shared" ref="D20:E20" si="13">D19/$B$19</f>
        <v>0.23125000000000001</v>
      </c>
      <c r="E20" s="27">
        <f t="shared" si="13"/>
        <v>6.25E-2</v>
      </c>
      <c r="G20" s="25"/>
      <c r="H20" s="26">
        <f>H19/$G$19</f>
        <v>0.44247787610619471</v>
      </c>
      <c r="I20" s="26">
        <f t="shared" ref="I20:T20" si="14">I19/$G$19</f>
        <v>0.53097345132743368</v>
      </c>
      <c r="J20" s="26">
        <f t="shared" si="14"/>
        <v>1.7699115044247787E-2</v>
      </c>
      <c r="K20" s="26">
        <f t="shared" si="14"/>
        <v>0.47787610619469029</v>
      </c>
      <c r="L20" s="26">
        <f t="shared" si="14"/>
        <v>0.18584070796460178</v>
      </c>
      <c r="M20" s="26">
        <f t="shared" si="14"/>
        <v>8.8495575221238937E-2</v>
      </c>
      <c r="N20" s="26">
        <f t="shared" si="14"/>
        <v>6.1946902654867256E-2</v>
      </c>
      <c r="O20" s="26">
        <f t="shared" si="14"/>
        <v>3.5398230088495575E-2</v>
      </c>
      <c r="P20" s="26">
        <f t="shared" si="14"/>
        <v>5.3097345132743362E-2</v>
      </c>
      <c r="Q20" s="26">
        <f t="shared" si="14"/>
        <v>1.7699115044247787E-2</v>
      </c>
      <c r="R20" s="26">
        <f t="shared" si="14"/>
        <v>0.17699115044247787</v>
      </c>
      <c r="S20" s="26">
        <f t="shared" si="14"/>
        <v>4.4247787610619468E-2</v>
      </c>
      <c r="T20" s="27">
        <f t="shared" si="14"/>
        <v>7.9646017699115043E-2</v>
      </c>
    </row>
    <row r="21" spans="1:20">
      <c r="A21" s="4" t="s">
        <v>26</v>
      </c>
      <c r="B21" s="5">
        <v>181</v>
      </c>
      <c r="C21" s="5">
        <f>SUM('8'!Q21:R21)</f>
        <v>143</v>
      </c>
      <c r="D21" s="5">
        <f>SUM('8'!S21:T21)</f>
        <v>35</v>
      </c>
      <c r="E21" s="3">
        <f>B21-C21-D21</f>
        <v>3</v>
      </c>
      <c r="G21" s="4">
        <f>C21</f>
        <v>143</v>
      </c>
      <c r="H21" s="5">
        <v>67</v>
      </c>
      <c r="I21" s="5">
        <v>87</v>
      </c>
      <c r="J21" s="5">
        <v>3</v>
      </c>
      <c r="K21" s="5">
        <v>97</v>
      </c>
      <c r="L21" s="5">
        <v>15</v>
      </c>
      <c r="M21" s="5">
        <v>8</v>
      </c>
      <c r="N21" s="5">
        <v>10</v>
      </c>
      <c r="O21" s="5">
        <v>4</v>
      </c>
      <c r="P21" s="5">
        <v>11</v>
      </c>
      <c r="Q21" s="5">
        <v>12</v>
      </c>
      <c r="R21" s="5">
        <v>21</v>
      </c>
      <c r="S21" s="5">
        <v>5</v>
      </c>
      <c r="T21" s="3">
        <v>5</v>
      </c>
    </row>
    <row r="22" spans="1:20" s="28" customFormat="1">
      <c r="A22" s="25" t="s">
        <v>3</v>
      </c>
      <c r="B22" s="26"/>
      <c r="C22" s="26">
        <f>C21/$B$21</f>
        <v>0.79005524861878451</v>
      </c>
      <c r="D22" s="26">
        <f t="shared" ref="D22:E22" si="15">D21/$B$21</f>
        <v>0.19337016574585636</v>
      </c>
      <c r="E22" s="27">
        <f t="shared" si="15"/>
        <v>1.6574585635359115E-2</v>
      </c>
      <c r="G22" s="25"/>
      <c r="H22" s="26">
        <f>H21/$G$21</f>
        <v>0.46853146853146854</v>
      </c>
      <c r="I22" s="26">
        <f t="shared" ref="I22:T22" si="16">I21/$G$21</f>
        <v>0.60839160839160844</v>
      </c>
      <c r="J22" s="26">
        <f t="shared" si="16"/>
        <v>2.097902097902098E-2</v>
      </c>
      <c r="K22" s="26">
        <f t="shared" si="16"/>
        <v>0.67832167832167833</v>
      </c>
      <c r="L22" s="26">
        <f t="shared" si="16"/>
        <v>0.1048951048951049</v>
      </c>
      <c r="M22" s="26">
        <f t="shared" si="16"/>
        <v>5.5944055944055944E-2</v>
      </c>
      <c r="N22" s="26">
        <f t="shared" si="16"/>
        <v>6.9930069930069935E-2</v>
      </c>
      <c r="O22" s="26">
        <f t="shared" si="16"/>
        <v>2.7972027972027972E-2</v>
      </c>
      <c r="P22" s="26">
        <f t="shared" si="16"/>
        <v>7.6923076923076927E-2</v>
      </c>
      <c r="Q22" s="26">
        <f t="shared" si="16"/>
        <v>8.3916083916083919E-2</v>
      </c>
      <c r="R22" s="26">
        <f t="shared" si="16"/>
        <v>0.14685314685314685</v>
      </c>
      <c r="S22" s="26">
        <f t="shared" si="16"/>
        <v>3.4965034965034968E-2</v>
      </c>
      <c r="T22" s="27">
        <f t="shared" si="16"/>
        <v>3.4965034965034968E-2</v>
      </c>
    </row>
    <row r="23" spans="1:20">
      <c r="A23" s="4" t="s">
        <v>27</v>
      </c>
      <c r="B23" s="5">
        <v>244</v>
      </c>
      <c r="C23" s="5">
        <f>SUM('8'!Q23:R23)</f>
        <v>190</v>
      </c>
      <c r="D23" s="5">
        <f>SUM('8'!S23:T23)</f>
        <v>47</v>
      </c>
      <c r="E23" s="3">
        <f>B23-C23-D23</f>
        <v>7</v>
      </c>
      <c r="G23" s="4">
        <f>C23</f>
        <v>190</v>
      </c>
      <c r="H23" s="5">
        <v>103</v>
      </c>
      <c r="I23" s="5">
        <v>124</v>
      </c>
      <c r="J23" s="5">
        <v>4</v>
      </c>
      <c r="K23" s="5">
        <v>122</v>
      </c>
      <c r="L23" s="5">
        <v>41</v>
      </c>
      <c r="M23" s="5">
        <v>4</v>
      </c>
      <c r="N23" s="5">
        <v>10</v>
      </c>
      <c r="O23" s="5">
        <v>8</v>
      </c>
      <c r="P23" s="5">
        <v>18</v>
      </c>
      <c r="Q23" s="5">
        <v>5</v>
      </c>
      <c r="R23" s="5">
        <v>28</v>
      </c>
      <c r="S23" s="5">
        <v>3</v>
      </c>
      <c r="T23" s="3">
        <v>6</v>
      </c>
    </row>
    <row r="24" spans="1:20" s="28" customFormat="1">
      <c r="A24" s="25" t="s">
        <v>3</v>
      </c>
      <c r="B24" s="26"/>
      <c r="C24" s="26">
        <f>C23/$B$23</f>
        <v>0.77868852459016391</v>
      </c>
      <c r="D24" s="26">
        <f t="shared" ref="D24:E24" si="17">D23/$B$23</f>
        <v>0.19262295081967212</v>
      </c>
      <c r="E24" s="27">
        <f t="shared" si="17"/>
        <v>2.8688524590163935E-2</v>
      </c>
      <c r="G24" s="25"/>
      <c r="H24" s="26">
        <f>H23/$G$23</f>
        <v>0.54210526315789476</v>
      </c>
      <c r="I24" s="26">
        <f t="shared" ref="I24:T24" si="18">I23/$G$23</f>
        <v>0.65263157894736845</v>
      </c>
      <c r="J24" s="26">
        <f t="shared" si="18"/>
        <v>2.1052631578947368E-2</v>
      </c>
      <c r="K24" s="26">
        <f t="shared" si="18"/>
        <v>0.64210526315789473</v>
      </c>
      <c r="L24" s="26">
        <f t="shared" si="18"/>
        <v>0.21578947368421053</v>
      </c>
      <c r="M24" s="26">
        <f t="shared" si="18"/>
        <v>2.1052631578947368E-2</v>
      </c>
      <c r="N24" s="26">
        <f t="shared" si="18"/>
        <v>5.2631578947368418E-2</v>
      </c>
      <c r="O24" s="26">
        <f t="shared" si="18"/>
        <v>4.2105263157894736E-2</v>
      </c>
      <c r="P24" s="26">
        <f t="shared" si="18"/>
        <v>9.4736842105263161E-2</v>
      </c>
      <c r="Q24" s="26">
        <f t="shared" si="18"/>
        <v>2.6315789473684209E-2</v>
      </c>
      <c r="R24" s="26">
        <f t="shared" si="18"/>
        <v>0.14736842105263157</v>
      </c>
      <c r="S24" s="26">
        <f t="shared" si="18"/>
        <v>1.5789473684210527E-2</v>
      </c>
      <c r="T24" s="27">
        <f t="shared" si="18"/>
        <v>3.1578947368421054E-2</v>
      </c>
    </row>
    <row r="25" spans="1:20">
      <c r="A25" s="4" t="s">
        <v>28</v>
      </c>
      <c r="B25" s="5">
        <v>262</v>
      </c>
      <c r="C25" s="5">
        <f>SUM('8'!Q25:R25)</f>
        <v>202</v>
      </c>
      <c r="D25" s="5">
        <f>SUM('8'!S25:T25)</f>
        <v>49</v>
      </c>
      <c r="E25" s="3">
        <f>B25-C25-D25</f>
        <v>11</v>
      </c>
      <c r="G25" s="4">
        <f>C25</f>
        <v>202</v>
      </c>
      <c r="H25" s="5">
        <v>111</v>
      </c>
      <c r="I25" s="5">
        <v>127</v>
      </c>
      <c r="J25" s="5">
        <v>7</v>
      </c>
      <c r="K25" s="5">
        <v>122</v>
      </c>
      <c r="L25" s="5">
        <v>56</v>
      </c>
      <c r="M25" s="5">
        <v>8</v>
      </c>
      <c r="N25" s="5">
        <v>16</v>
      </c>
      <c r="O25" s="5">
        <v>13</v>
      </c>
      <c r="P25" s="5">
        <v>18</v>
      </c>
      <c r="Q25" s="5">
        <v>4</v>
      </c>
      <c r="R25" s="5">
        <v>46</v>
      </c>
      <c r="S25" s="5">
        <v>7</v>
      </c>
      <c r="T25" s="3">
        <v>6</v>
      </c>
    </row>
    <row r="26" spans="1:20" s="28" customFormat="1">
      <c r="A26" s="29" t="s">
        <v>3</v>
      </c>
      <c r="B26" s="30"/>
      <c r="C26" s="30">
        <f>C25/$B$25</f>
        <v>0.77099236641221369</v>
      </c>
      <c r="D26" s="30">
        <f t="shared" ref="D26:E26" si="19">D25/$B$25</f>
        <v>0.18702290076335878</v>
      </c>
      <c r="E26" s="31">
        <f t="shared" si="19"/>
        <v>4.1984732824427481E-2</v>
      </c>
      <c r="G26" s="29"/>
      <c r="H26" s="30">
        <f>H25/$G$25</f>
        <v>0.54950495049504955</v>
      </c>
      <c r="I26" s="30">
        <f t="shared" ref="I26:T26" si="20">I25/$G$25</f>
        <v>0.62871287128712872</v>
      </c>
      <c r="J26" s="30">
        <f t="shared" si="20"/>
        <v>3.4653465346534656E-2</v>
      </c>
      <c r="K26" s="30">
        <f t="shared" si="20"/>
        <v>0.60396039603960394</v>
      </c>
      <c r="L26" s="30">
        <f t="shared" si="20"/>
        <v>0.27722772277227725</v>
      </c>
      <c r="M26" s="30">
        <f t="shared" si="20"/>
        <v>3.9603960396039604E-2</v>
      </c>
      <c r="N26" s="30">
        <f t="shared" si="20"/>
        <v>7.9207920792079209E-2</v>
      </c>
      <c r="O26" s="30">
        <f t="shared" si="20"/>
        <v>6.4356435643564358E-2</v>
      </c>
      <c r="P26" s="30">
        <f t="shared" si="20"/>
        <v>8.9108910891089105E-2</v>
      </c>
      <c r="Q26" s="30">
        <f t="shared" si="20"/>
        <v>1.9801980198019802E-2</v>
      </c>
      <c r="R26" s="30">
        <f t="shared" si="20"/>
        <v>0.22772277227722773</v>
      </c>
      <c r="S26" s="30">
        <f t="shared" si="20"/>
        <v>3.4653465346534656E-2</v>
      </c>
      <c r="T26" s="31">
        <f t="shared" si="20"/>
        <v>2.9702970297029702E-2</v>
      </c>
    </row>
    <row r="28" spans="1:20" s="28" customFormat="1"/>
    <row r="29" spans="1:20">
      <c r="H29" s="55"/>
      <c r="I29" s="55"/>
      <c r="J29" s="55"/>
      <c r="K29" s="55"/>
      <c r="L29" s="55"/>
      <c r="M29" s="55"/>
      <c r="N29" s="55"/>
      <c r="O29" s="55"/>
      <c r="P29" s="55"/>
      <c r="Q29" s="55"/>
      <c r="R29" s="55"/>
      <c r="S29" s="55"/>
    </row>
  </sheetData>
  <phoneticPr fontId="2"/>
  <pageMargins left="0.78740157480314965" right="0.78740157480314965"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69</vt:i4>
      </vt:variant>
      <vt:variant>
        <vt:lpstr>名前付き一覧</vt:lpstr>
      </vt:variant>
      <vt:variant>
        <vt:i4>2</vt:i4>
      </vt:variant>
    </vt:vector>
  </HeadingPairs>
  <TitlesOfParts>
    <vt:vector size="7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'27'!Print_Area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辻野 和香</dc:creator>
  <cp:lastModifiedBy>雪山 早紀</cp:lastModifiedBy>
  <cp:lastPrinted>2022-07-21T05:10:48Z</cp:lastPrinted>
  <dcterms:created xsi:type="dcterms:W3CDTF">2021-07-12T06:49:07Z</dcterms:created>
  <dcterms:modified xsi:type="dcterms:W3CDTF">2022-07-21T05:11:44Z</dcterms:modified>
</cp:coreProperties>
</file>